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todd/eps/eps-us/"/>
    </mc:Choice>
  </mc:AlternateContent>
  <xr:revisionPtr revIDLastSave="0" documentId="13_ncr:1_{E0986D7E-FBAC-FF4C-A0C2-ED2069F152D0}" xr6:coauthVersionLast="47" xr6:coauthVersionMax="47" xr10:uidLastSave="{00000000-0000-0000-0000-000000000000}"/>
  <bookViews>
    <workbookView xWindow="0" yWindow="620" windowWidth="32000" windowHeight="35380" activeTab="2"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053" i="1" l="1"/>
  <c r="B2053" i="1"/>
  <c r="J2053" i="1"/>
  <c r="K2053" i="1"/>
  <c r="L2053" i="1"/>
  <c r="M2053" i="1"/>
  <c r="N2053" i="1"/>
  <c r="O2053" i="1"/>
  <c r="P2053" i="1"/>
  <c r="Q2053" i="1"/>
  <c r="R2053" i="1"/>
  <c r="F32" i="8"/>
  <c r="F33" i="8"/>
  <c r="F34" i="8"/>
  <c r="F35" i="8"/>
  <c r="F36" i="8"/>
  <c r="F37" i="8"/>
  <c r="F38" i="8"/>
  <c r="F31" i="8"/>
  <c r="G126" i="8" l="1"/>
  <c r="Q553" i="1"/>
  <c r="P553" i="1"/>
  <c r="N553" i="1"/>
  <c r="M553" i="1"/>
  <c r="L553" i="1"/>
  <c r="K553" i="1"/>
  <c r="J553" i="1"/>
  <c r="Q552" i="1"/>
  <c r="P552" i="1"/>
  <c r="N552" i="1"/>
  <c r="M552" i="1"/>
  <c r="L552" i="1"/>
  <c r="K552" i="1"/>
  <c r="J552" i="1"/>
  <c r="Q551" i="1"/>
  <c r="P551" i="1"/>
  <c r="N551" i="1"/>
  <c r="M551" i="1"/>
  <c r="L551" i="1"/>
  <c r="K551" i="1"/>
  <c r="J551" i="1"/>
  <c r="Q550" i="1"/>
  <c r="P550" i="1"/>
  <c r="N550" i="1"/>
  <c r="M550" i="1"/>
  <c r="L550" i="1"/>
  <c r="K550" i="1"/>
  <c r="J550" i="1"/>
  <c r="Q549" i="1"/>
  <c r="P549" i="1"/>
  <c r="N549" i="1"/>
  <c r="M549" i="1"/>
  <c r="L549" i="1"/>
  <c r="K549" i="1"/>
  <c r="J549" i="1"/>
  <c r="Q548" i="1"/>
  <c r="P548" i="1"/>
  <c r="N548" i="1"/>
  <c r="M548" i="1"/>
  <c r="L548" i="1"/>
  <c r="K548" i="1"/>
  <c r="J548" i="1"/>
  <c r="Q547" i="1"/>
  <c r="P547" i="1"/>
  <c r="N547" i="1"/>
  <c r="M547" i="1"/>
  <c r="L547" i="1"/>
  <c r="K547" i="1"/>
  <c r="J547" i="1"/>
  <c r="Q546" i="1"/>
  <c r="P546" i="1"/>
  <c r="N546" i="1"/>
  <c r="M546" i="1"/>
  <c r="L546" i="1"/>
  <c r="K546" i="1"/>
  <c r="J546" i="1"/>
  <c r="Q545" i="1"/>
  <c r="P545" i="1"/>
  <c r="N545" i="1"/>
  <c r="M545" i="1"/>
  <c r="L545" i="1"/>
  <c r="K545" i="1"/>
  <c r="J545" i="1"/>
  <c r="Q544" i="1"/>
  <c r="P544" i="1"/>
  <c r="N544" i="1"/>
  <c r="M544" i="1"/>
  <c r="L544" i="1"/>
  <c r="K544" i="1"/>
  <c r="J544" i="1"/>
  <c r="Q543" i="1"/>
  <c r="P543" i="1"/>
  <c r="N543" i="1"/>
  <c r="M543" i="1"/>
  <c r="L543" i="1"/>
  <c r="K543" i="1"/>
  <c r="J543" i="1"/>
  <c r="Q542" i="1"/>
  <c r="P542" i="1"/>
  <c r="N542" i="1"/>
  <c r="M542" i="1"/>
  <c r="L542" i="1"/>
  <c r="K542" i="1"/>
  <c r="J542" i="1"/>
  <c r="Q541" i="1"/>
  <c r="P541" i="1"/>
  <c r="N541" i="1"/>
  <c r="M541" i="1"/>
  <c r="L541" i="1"/>
  <c r="K541" i="1"/>
  <c r="J541" i="1"/>
  <c r="Q540" i="1"/>
  <c r="P540" i="1"/>
  <c r="N540" i="1"/>
  <c r="M540" i="1"/>
  <c r="L540" i="1"/>
  <c r="K540" i="1"/>
  <c r="J540" i="1"/>
  <c r="Q539" i="1"/>
  <c r="P539" i="1"/>
  <c r="N539" i="1"/>
  <c r="M539" i="1"/>
  <c r="L539" i="1"/>
  <c r="K539" i="1"/>
  <c r="J539" i="1"/>
  <c r="Q538" i="1"/>
  <c r="P538" i="1"/>
  <c r="N538" i="1"/>
  <c r="M538" i="1"/>
  <c r="L538" i="1"/>
  <c r="K538" i="1"/>
  <c r="J538" i="1"/>
  <c r="Q537" i="1"/>
  <c r="P537" i="1"/>
  <c r="N537" i="1"/>
  <c r="M537" i="1"/>
  <c r="L537" i="1"/>
  <c r="K537" i="1"/>
  <c r="J537" i="1"/>
  <c r="Q536" i="1"/>
  <c r="P536" i="1"/>
  <c r="N536" i="1"/>
  <c r="M536" i="1"/>
  <c r="L536" i="1"/>
  <c r="K536" i="1"/>
  <c r="J536" i="1"/>
  <c r="Q535" i="1"/>
  <c r="P535" i="1"/>
  <c r="N535" i="1"/>
  <c r="M535" i="1"/>
  <c r="L535" i="1"/>
  <c r="K535" i="1"/>
  <c r="J535" i="1"/>
  <c r="Q534" i="1"/>
  <c r="P534" i="1"/>
  <c r="N534" i="1"/>
  <c r="M534" i="1"/>
  <c r="L534" i="1"/>
  <c r="K534" i="1"/>
  <c r="J534" i="1"/>
  <c r="Q533" i="1"/>
  <c r="P533" i="1"/>
  <c r="N533" i="1"/>
  <c r="M533" i="1"/>
  <c r="L533" i="1"/>
  <c r="K533" i="1"/>
  <c r="J533" i="1"/>
  <c r="Q532" i="1"/>
  <c r="P532" i="1"/>
  <c r="N532" i="1"/>
  <c r="M532" i="1"/>
  <c r="L532" i="1"/>
  <c r="K532" i="1"/>
  <c r="J532" i="1"/>
  <c r="Q531" i="1"/>
  <c r="P531" i="1"/>
  <c r="N531" i="1"/>
  <c r="M531" i="1"/>
  <c r="L531" i="1"/>
  <c r="K531" i="1"/>
  <c r="J531" i="1"/>
  <c r="Q530" i="1"/>
  <c r="P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O530" i="1" l="1"/>
  <c r="O549" i="1"/>
  <c r="O538" i="1"/>
  <c r="O548" i="1"/>
  <c r="O537" i="1"/>
  <c r="O545" i="1"/>
  <c r="O534" i="1"/>
  <c r="O553" i="1"/>
  <c r="O542" i="1"/>
  <c r="O531" i="1"/>
  <c r="O536" i="1"/>
  <c r="O544" i="1"/>
  <c r="O533" i="1"/>
  <c r="O547" i="1"/>
  <c r="O552" i="1"/>
  <c r="O541" i="1"/>
  <c r="O546" i="1"/>
  <c r="O535" i="1"/>
  <c r="O540" i="1"/>
  <c r="O550" i="1"/>
  <c r="O539" i="1"/>
  <c r="O543" i="1"/>
  <c r="O532" i="1"/>
  <c r="O551" i="1"/>
  <c r="A304" i="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9" i="19"/>
  <c r="R1923" i="1" s="1"/>
  <c r="K109" i="19"/>
  <c r="Q1923" i="1" s="1"/>
  <c r="J109" i="19"/>
  <c r="P1923" i="1" s="1"/>
  <c r="I109" i="19"/>
  <c r="O1923" i="1" s="1"/>
  <c r="H109" i="19"/>
  <c r="N1923" i="1" s="1"/>
  <c r="G109" i="19"/>
  <c r="M1923" i="1" s="1"/>
  <c r="F109" i="19"/>
  <c r="L1923" i="1" s="1"/>
  <c r="D109" i="19"/>
  <c r="J1923" i="1" s="1"/>
  <c r="L108" i="19"/>
  <c r="K108" i="19"/>
  <c r="J108" i="19"/>
  <c r="P1898" i="1" s="1"/>
  <c r="I108" i="19"/>
  <c r="O1898" i="1" s="1"/>
  <c r="H108" i="19"/>
  <c r="N1898" i="1" s="1"/>
  <c r="G108" i="19"/>
  <c r="M1898" i="1" s="1"/>
  <c r="F108" i="19"/>
  <c r="L1898" i="1" s="1"/>
  <c r="D108" i="19"/>
  <c r="J1898" i="1" s="1"/>
  <c r="L107" i="19"/>
  <c r="R1897" i="1" s="1"/>
  <c r="K107" i="19"/>
  <c r="Q1897" i="1" s="1"/>
  <c r="J107" i="19"/>
  <c r="P1897" i="1" s="1"/>
  <c r="I107" i="19"/>
  <c r="O1897" i="1" s="1"/>
  <c r="H107" i="19"/>
  <c r="N1897" i="1" s="1"/>
  <c r="G107" i="19"/>
  <c r="M1897" i="1" s="1"/>
  <c r="F107" i="19"/>
  <c r="L1897" i="1" s="1"/>
  <c r="D107" i="19"/>
  <c r="J1897" i="1" s="1"/>
  <c r="L106" i="19"/>
  <c r="R1873" i="1" s="1"/>
  <c r="K106" i="19"/>
  <c r="Q1873" i="1" s="1"/>
  <c r="J106" i="19"/>
  <c r="P1873" i="1" s="1"/>
  <c r="I106" i="19"/>
  <c r="O1873" i="1" s="1"/>
  <c r="H106" i="19"/>
  <c r="N1873" i="1" s="1"/>
  <c r="G106" i="19"/>
  <c r="M1873" i="1" s="1"/>
  <c r="F106" i="19"/>
  <c r="L1873" i="1" s="1"/>
  <c r="D106" i="19"/>
  <c r="J1873" i="1" s="1"/>
  <c r="B109" i="19"/>
  <c r="B1923" i="1" s="1"/>
  <c r="A109" i="19"/>
  <c r="A1923" i="1" s="1"/>
  <c r="B108" i="19"/>
  <c r="B1898" i="1" s="1"/>
  <c r="A108" i="19"/>
  <c r="A1898" i="1" s="1"/>
  <c r="B107" i="19"/>
  <c r="B1897" i="1" s="1"/>
  <c r="A107" i="19"/>
  <c r="A1897" i="1" s="1"/>
  <c r="B106" i="19"/>
  <c r="B1873" i="1" s="1"/>
  <c r="A106"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I49" i="19" s="1"/>
  <c r="O529" i="1" s="1"/>
  <c r="B55" i="18"/>
  <c r="I93" i="19" s="1"/>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2" i="8"/>
  <c r="F17" i="8"/>
  <c r="F13" i="8"/>
  <c r="F14" i="8"/>
  <c r="F164" i="8"/>
  <c r="F30" i="8"/>
  <c r="F21" i="8"/>
  <c r="F6" i="8"/>
  <c r="F16" i="8"/>
  <c r="F135" i="8"/>
  <c r="F10" i="8"/>
  <c r="F45" i="8"/>
  <c r="F166" i="8"/>
  <c r="F19" i="8"/>
  <c r="F199" i="8"/>
  <c r="F39" i="8"/>
  <c r="F40" i="8"/>
  <c r="F168" i="8"/>
  <c r="F3"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9" i="10"/>
  <c r="B18"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3"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5"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5"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tc={5BB704AA-2934-431B-BA08-71EBBFE49D0D}</author>
  </authors>
  <commentList>
    <comment ref="I1597" authorId="0" shapeId="0" xr:uid="{5BB704AA-2934-431B-BA08-71EBBFE49D0D}">
      <text>
        <t>[Threaded comment]
Your version of Excel allows you to read this threaded comment; however, any edits to it will get removed if the file is opened in a newer version of Excel. Learn more: https://go.microsoft.com/fwlink/?linkid=870924
Comment:
    2025 EPA non-CO2 report has no o/g methane destruction measures broken out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<sst xmlns="http://schemas.openxmlformats.org/spreadsheetml/2006/main" count="21295" uniqueCount="4063">
  <si>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</si>
  <si>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</si>
  <si>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</si>
  <si>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</si>
  <si>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</si>
  <si>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</si>
  <si>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</si>
  <si>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</si>
  <si>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</si>
  <si>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</si>
  <si>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</si>
  <si>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</si>
  <si>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</si>
  <si>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</si>
  <si>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</si>
  <si>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</si>
  <si>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</si>
  <si>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</si>
  <si>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</si>
  <si>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</si>
  <si>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</si>
  <si>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</si>
  <si>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</si>
  <si>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</si>
  <si>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</si>
  <si>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</si>
  <si>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</si>
  <si>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</si>
  <si>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</si>
  <si>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</si>
  <si>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</si>
  <si>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</si>
  <si>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</si>
  <si>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</si>
  <si>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</si>
  <si>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</si>
  <si>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</si>
  <si>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</si>
  <si>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</si>
  <si>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</si>
  <si>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</si>
  <si>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</si>
  <si>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</si>
  <si>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</si>
  <si>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</si>
  <si>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</si>
  <si>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</si>
  <si>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</si>
  <si>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</si>
  <si>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</si>
  <si>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</si>
  <si>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</si>
  <si>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</si>
  <si>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</si>
  <si>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</si>
  <si>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</si>
  <si>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</si>
  <si>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</si>
  <si>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</si>
  <si>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</si>
  <si>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</si>
  <si>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</si>
  <si>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</si>
  <si>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</si>
  <si>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</si>
  <si>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</si>
  <si>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</si>
  <si>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</si>
  <si>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</si>
  <si>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</si>
  <si>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</si>
  <si>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</si>
  <si>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</si>
  <si>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</si>
  <si>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</si>
  <si>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</si>
  <si>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</si>
  <si>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</si>
  <si>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</si>
  <si>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</si>
  <si>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</si>
  <si>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</si>
  <si>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</si>
  <si>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</si>
  <si>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</si>
  <si>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</si>
  <si>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</si>
  <si>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</si>
  <si>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</si>
  <si>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</si>
  <si>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</si>
  <si>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</si>
  <si>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</si>
  <si>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</si>
  <si>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</si>
  <si>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</si>
  <si>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</si>
  <si>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</si>
  <si>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</si>
  <si>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</si>
  <si>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</si>
  <si>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</si>
  <si>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</si>
  <si>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</si>
  <si>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</si>
  <si>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</si>
  <si>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</si>
  <si>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</si>
  <si>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</si>
  <si>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</si>
  <si>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</si>
  <si>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</si>
  <si>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</si>
  <si>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</si>
  <si>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</si>
  <si>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</si>
  <si>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</si>
  <si>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</si>
  <si>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</si>
  <si>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</si>
  <si>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</si>
  <si>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</si>
  <si>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</si>
  <si>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</si>
  <si>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</si>
  <si>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</si>
  <si>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</si>
  <si>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</si>
  <si>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</si>
  <si>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</si>
  <si>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</si>
  <si>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</si>
  <si>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</si>
  <si>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</si>
  <si>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</si>
  <si>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</si>
  <si>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</si>
  <si>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</si>
  <si>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</si>
  <si>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</si>
  <si>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</si>
  <si>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</si>
  <si>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</si>
  <si>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</si>
  <si>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</si>
  <si>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</si>
  <si>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</si>
  <si>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</si>
  <si>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</si>
  <si>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</si>
  <si>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</si>
  <si>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</si>
  <si>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</si>
  <si>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</si>
  <si>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</si>
  <si>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</si>
  <si>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</si>
  <si>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</si>
  <si>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</si>
  <si>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</si>
  <si>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</si>
  <si>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</si>
  <si>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</si>
  <si>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</si>
  <si>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</si>
  <si>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</si>
  <si>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</si>
  <si>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</si>
  <si>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</si>
  <si>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</si>
  <si>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</si>
  <si>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</si>
  <si>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</si>
  <si>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</si>
  <si>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</si>
  <si>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</si>
  <si>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</si>
  <si>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</si>
  <si>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</si>
  <si>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</si>
  <si>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</si>
  <si>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</si>
  <si>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</si>
  <si>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</si>
  <si>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</si>
  <si>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</si>
  <si>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</si>
  <si>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</si>
  <si>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</si>
  <si>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</si>
  <si>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</si>
  <si>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</si>
  <si>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</si>
  <si>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</si>
  <si>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</si>
  <si>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</si>
  <si>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</si>
  <si>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</si>
  <si>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</si>
  <si>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</si>
  <si>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</si>
  <si>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</si>
  <si>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</si>
  <si>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</si>
  <si>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</si>
  <si>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</si>
  <si>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</si>
  <si>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</si>
  <si>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</si>
  <si>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</si>
  <si>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</si>
  <si>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</si>
  <si>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</si>
  <si>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</si>
  <si>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</si>
  <si>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</si>
  <si>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</si>
  <si>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</si>
  <si>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</si>
  <si>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</si>
  <si>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</si>
  <si>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</si>
  <si>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</si>
  <si>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</si>
  <si>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</si>
  <si>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</si>
  <si>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</si>
  <si>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</si>
  <si>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</si>
  <si>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</si>
  <si>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</si>
  <si>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</si>
  <si>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</si>
  <si>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</si>
  <si>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</si>
  <si>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</si>
  <si>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</si>
  <si>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</si>
  <si>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</si>
  <si>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</si>
  <si>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</si>
  <si>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</si>
  <si>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</si>
  <si>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</si>
  <si>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</si>
  <si>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</si>
  <si>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</si>
  <si>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</si>
  <si>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</si>
  <si>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</si>
  <si>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</si>
  <si>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</si>
  <si>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</si>
  <si>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</si>
  <si>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</si>
  <si>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</si>
  <si>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</si>
  <si>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</si>
  <si>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</si>
  <si>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</si>
  <si>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</si>
  <si>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</si>
  <si>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</si>
  <si>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</si>
  <si>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</si>
  <si>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</si>
  <si>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</si>
  <si>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</si>
  <si>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</si>
  <si>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</si>
  <si>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</si>
  <si>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</si>
  <si>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</si>
  <si>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</si>
  <si>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</si>
  <si>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</si>
  <si>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</si>
  <si>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</si>
  <si>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</si>
  <si>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</si>
  <si>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</si>
  <si>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</si>
  <si>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</si>
  <si>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</si>
  <si>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</si>
  <si>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</si>
  <si>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</si>
  <si>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</si>
  <si>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</si>
  <si>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</si>
  <si>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</si>
  <si>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</si>
  <si>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</si>
  <si>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</si>
  <si>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</si>
  <si>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</si>
  <si>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</si>
  <si>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</si>
  <si>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</si>
  <si>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</si>
  <si>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</si>
  <si>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</si>
  <si>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</si>
  <si>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</si>
  <si>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</si>
  <si>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</si>
  <si>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</si>
  <si>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</si>
  <si>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</si>
  <si>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</si>
  <si>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</si>
  <si>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</si>
  <si>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</si>
  <si>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</si>
  <si>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</si>
  <si>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</si>
  <si>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</si>
  <si>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</si>
  <si>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</si>
  <si>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</si>
  <si>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</si>
  <si>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</si>
  <si>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</si>
  <si>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</si>
  <si>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</si>
  <si>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</si>
  <si>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</si>
  <si>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</si>
  <si>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</si>
  <si>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</si>
  <si>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</si>
  <si>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</si>
  <si>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</si>
  <si>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</si>
  <si>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</si>
  <si>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</si>
  <si>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</si>
  <si>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</si>
  <si>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</si>
  <si>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</si>
  <si>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</si>
  <si>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</si>
  <si>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</si>
  <si>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</si>
  <si>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</si>
  <si>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</si>
  <si>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</si>
  <si>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</si>
  <si>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</si>
  <si>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</si>
  <si>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</si>
  <si>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</si>
  <si>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</si>
  <si>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</si>
  <si>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</si>
  <si>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</si>
  <si>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</si>
  <si>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</si>
  <si>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</si>
  <si>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</si>
  <si>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</si>
  <si>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</si>
  <si>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</si>
  <si>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</si>
  <si>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</si>
  <si>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</si>
  <si>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</si>
  <si>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</si>
  <si>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</si>
  <si>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</si>
  <si>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</si>
  <si>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</si>
  <si>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</si>
  <si>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</si>
  <si>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</si>
  <si>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</si>
  <si>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</si>
  <si>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</si>
  <si>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</si>
  <si>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</si>
  <si>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</si>
  <si>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</si>
  <si>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</si>
  <si>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</si>
  <si>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</si>
  <si>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</si>
  <si>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</si>
  <si>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</si>
  <si>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</si>
  <si>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</si>
  <si>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</si>
  <si>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</si>
  <si>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</si>
  <si>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</si>
  <si>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</si>
  <si>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</si>
  <si>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</si>
  <si>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</si>
  <si>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</si>
  <si>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</si>
  <si>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</si>
  <si>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</si>
  <si>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</si>
  <si>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</si>
  <si>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</si>
  <si>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</si>
  <si>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</si>
  <si>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</si>
  <si>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</si>
  <si>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</si>
  <si>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</si>
  <si>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</si>
  <si>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</si>
  <si>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</si>
  <si>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</si>
  <si>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</si>
  <si>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</si>
  <si>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</si>
  <si>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</si>
  <si>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</si>
  <si>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</si>
  <si>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</si>
  <si>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</si>
  <si>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</si>
  <si>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</si>
  <si>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</si>
  <si>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</si>
  <si>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</si>
  <si>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</si>
  <si>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</si>
  <si>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</si>
  <si>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</si>
  <si>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</si>
  <si>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</si>
  <si>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</si>
  <si>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</si>
  <si>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</si>
  <si>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</si>
  <si>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</si>
  <si>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</si>
  <si>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</si>
  <si>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</si>
  <si>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</si>
  <si>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</si>
  <si>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</si>
  <si>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</si>
  <si>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</si>
  <si>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</si>
  <si>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</si>
  <si>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</si>
  <si>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</si>
  <si>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</si>
  <si>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</si>
  <si>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</si>
  <si>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</si>
  <si>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</si>
  <si>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</si>
  <si>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</si>
  <si>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</si>
  <si>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</si>
  <si>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</si>
  <si>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</si>
  <si>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</si>
  <si>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</si>
  <si>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</si>
  <si>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</si>
  <si>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</si>
  <si>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</si>
  <si>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</si>
  <si>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</si>
  <si>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</si>
  <si>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</si>
  <si>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</si>
  <si>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</si>
  <si>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</si>
  <si>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</si>
  <si>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</si>
  <si>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</si>
  <si>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</si>
  <si>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</si>
  <si>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</si>
  <si>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</si>
  <si>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</si>
  <si>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</si>
  <si>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</si>
  <si>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</si>
  <si>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</si>
  <si>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</si>
  <si>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</si>
  <si>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</si>
  <si>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</si>
  <si>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</si>
  <si>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</si>
  <si>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</si>
  <si>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</si>
  <si>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</si>
  <si>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</si>
  <si>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</si>
  <si>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</si>
  <si>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</si>
  <si>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</si>
  <si>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</si>
  <si>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</si>
  <si>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</si>
  <si>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</si>
  <si>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</si>
  <si>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</si>
  <si>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</si>
  <si>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</si>
  <si>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</si>
  <si>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</si>
  <si>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</si>
  <si>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</si>
  <si>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</si>
  <si>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</si>
  <si>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</si>
  <si>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</si>
  <si>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</si>
  <si>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</si>
  <si>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</si>
  <si>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</si>
  <si>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</si>
  <si>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</si>
  <si>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</si>
  <si>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</si>
  <si>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</si>
  <si>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</si>
  <si>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</si>
  <si>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</si>
  <si>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</si>
  <si>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</si>
  <si>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</si>
  <si>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</si>
  <si>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</si>
  <si>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</si>
  <si>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</si>
  <si>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</si>
  <si>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</si>
  <si>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</si>
  <si>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</si>
  <si>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</si>
  <si>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</si>
  <si>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</si>
  <si>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</si>
  <si>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</si>
  <si>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</si>
  <si>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</si>
  <si>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</si>
  <si>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</si>
  <si>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</si>
  <si>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</si>
  <si>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</si>
  <si>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</si>
  <si>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</si>
  <si>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</si>
  <si>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</si>
  <si>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</si>
  <si>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</si>
  <si>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</si>
  <si>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</si>
  <si>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</si>
  <si>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</si>
  <si>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</si>
  <si>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</si>
  <si>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</si>
  <si>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</si>
  <si>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</si>
  <si>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</si>
  <si>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</si>
  <si>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</si>
  <si>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</si>
  <si>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</si>
  <si>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</si>
  <si>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</si>
  <si>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</si>
  <si>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</si>
  <si>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</si>
  <si>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</si>
  <si>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</si>
  <si>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</si>
  <si>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</si>
  <si>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</si>
  <si>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</si>
  <si>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</si>
  <si>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</si>
  <si>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</si>
  <si>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</si>
  <si>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</si>
  <si>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</si>
  <si>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</si>
  <si>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</si>
  <si>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</si>
  <si>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</si>
  <si>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</si>
  <si>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</si>
  <si>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</si>
  <si>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</si>
  <si>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</si>
  <si>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</si>
  <si>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</si>
  <si>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</si>
  <si>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</si>
  <si>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</si>
  <si>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</si>
  <si>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</si>
  <si>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</si>
  <si>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</si>
  <si>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</si>
  <si>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</si>
  <si>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</si>
  <si>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</si>
  <si>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</si>
  <si>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</si>
  <si>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</si>
  <si>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</si>
  <si>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</si>
  <si>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</si>
  <si>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</si>
  <si>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</si>
  <si>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</si>
  <si>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</si>
  <si>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</si>
  <si>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</si>
  <si>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</si>
  <si>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</si>
  <si>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</si>
  <si>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</si>
  <si>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</si>
  <si>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</si>
  <si>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</si>
  <si>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</si>
  <si>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</si>
  <si>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</si>
  <si>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</si>
  <si>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</si>
  <si>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</si>
  <si>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</si>
  <si>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</si>
  <si>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</si>
  <si>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</si>
  <si>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</si>
  <si>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</si>
  <si>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</si>
  <si>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</si>
  <si>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</si>
  <si>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</si>
  <si>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</si>
  <si>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</si>
  <si>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</si>
  <si>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</si>
  <si>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</si>
  <si>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</si>
  <si>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</si>
  <si>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</si>
  <si>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</si>
  <si>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</si>
  <si>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</si>
  <si>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</si>
  <si>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</si>
  <si>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</si>
  <si>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</si>
  <si>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</si>
  <si>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</si>
  <si>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</si>
  <si>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</si>
  <si>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</si>
  <si>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</si>
  <si>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</si>
  <si>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</si>
  <si>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</si>
  <si>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</si>
  <si>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</si>
  <si>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</si>
  <si>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</si>
  <si>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</si>
  <si>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</si>
  <si>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</si>
  <si>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</si>
  <si>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</si>
  <si>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</si>
  <si>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</si>
  <si>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</si>
  <si>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</si>
  <si>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</si>
  <si>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</si>
  <si>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</si>
  <si>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</si>
  <si>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</si>
  <si>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</si>
  <si>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</si>
  <si>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</si>
  <si>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</si>
  <si>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</si>
  <si>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</si>
  <si>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</si>
  <si>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</si>
  <si>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</si>
  <si>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</si>
  <si>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</si>
  <si>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</si>
  <si>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</si>
  <si>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</si>
  <si>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</si>
  <si>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</si>
  <si>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</si>
  <si>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</si>
  <si>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</si>
  <si>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</si>
  <si>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</si>
  <si>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</si>
  <si>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</si>
  <si>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</si>
  <si>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</si>
  <si>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</si>
  <si>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</si>
  <si>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</si>
  <si>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</si>
  <si>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</si>
  <si>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</si>
  <si>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</si>
  <si>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</si>
  <si>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</si>
  <si>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</si>
  <si>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</si>
  <si>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</si>
  <si>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</si>
  <si>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</si>
  <si>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</si>
  <si>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</si>
  <si>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</si>
  <si>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</si>
  <si>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</si>
  <si>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</si>
  <si>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</si>
  <si>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</si>
  <si>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</si>
  <si>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</si>
  <si>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</si>
  <si>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</si>
  <si>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</si>
  <si>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</si>
  <si>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</si>
  <si>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</si>
  <si>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</si>
  <si>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</si>
  <si>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</si>
  <si>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</si>
  <si>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</si>
  <si>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</si>
  <si>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</si>
  <si>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</si>
  <si>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</si>
  <si>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</si>
  <si>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</si>
  <si>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</si>
  <si>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</si>
  <si>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</si>
  <si>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</si>
  <si>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</si>
  <si>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</si>
  <si>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</si>
  <si>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</si>
  <si>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</si>
  <si>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</si>
  <si>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</si>
  <si>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</si>
  <si>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</si>
  <si>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</si>
  <si>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</si>
  <si>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</si>
  <si>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</si>
  <si>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</si>
  <si>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</si>
  <si>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</si>
  <si>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</si>
  <si>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</si>
  <si>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</si>
  <si>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</si>
  <si>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</si>
  <si>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</si>
  <si>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</si>
  <si>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</si>
  <si>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</si>
  <si>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</si>
  <si>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</si>
  <si>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</si>
  <si>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</si>
  <si>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</si>
  <si>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</si>
  <si>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</si>
  <si>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</si>
  <si>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</si>
  <si>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</si>
  <si>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</si>
  <si>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</si>
  <si>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</si>
  <si>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</si>
  <si>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</si>
  <si>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</si>
  <si>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</si>
  <si>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</si>
  <si>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</si>
  <si>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</si>
  <si>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</si>
  <si>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</si>
  <si>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</si>
  <si>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</si>
  <si>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</si>
  <si>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</si>
  <si>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</si>
  <si>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</si>
  <si>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</si>
  <si>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</si>
  <si>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</si>
  <si>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</si>
  <si>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</si>
  <si>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</si>
  <si>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</si>
  <si>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</si>
  <si>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</si>
  <si>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</si>
  <si>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</si>
  <si>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</si>
  <si>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</si>
  <si>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</si>
  <si>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</si>
  <si>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</si>
  <si>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</si>
  <si>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</si>
  <si>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</si>
  <si>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</si>
  <si>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</si>
  <si>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</si>
  <si>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</si>
  <si>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</si>
  <si>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</si>
  <si>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</si>
  <si>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</si>
  <si>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</si>
  <si>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</si>
  <si>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</si>
  <si>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</si>
  <si>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</si>
  <si>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</si>
  <si>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</si>
  <si>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</si>
  <si>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</si>
  <si>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</si>
  <si>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</si>
  <si>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</si>
  <si>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</si>
  <si>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</si>
  <si>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</si>
  <si>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</si>
  <si>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</si>
  <si>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</si>
  <si>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</si>
  <si>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</si>
  <si>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</si>
  <si>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</si>
  <si>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</si>
  <si>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</si>
  <si>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</si>
  <si>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</si>
  <si>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</si>
  <si>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</si>
  <si>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</si>
  <si>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</si>
  <si>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</si>
  <si>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</si>
  <si>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</si>
  <si>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</si>
  <si>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</si>
  <si>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</si>
  <si>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</si>
  <si>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</si>
  <si>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</si>
  <si>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</si>
  <si>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</si>
  <si>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</si>
  <si>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</si>
  <si>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</si>
  <si>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</si>
  <si>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</si>
  <si>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</si>
  <si>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</si>
  <si>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</si>
  <si>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</si>
  <si>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</si>
  <si>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</si>
  <si>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</si>
  <si>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</si>
  <si>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</si>
  <si>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</si>
  <si>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</si>
  <si>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</si>
  <si>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</si>
  <si>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</si>
  <si>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</si>
  <si>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</si>
  <si>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</si>
  <si>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</si>
  <si>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</si>
  <si>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</si>
  <si>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</si>
  <si>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</si>
  <si>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</si>
  <si>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</si>
  <si>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</si>
  <si>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</si>
  <si>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</si>
  <si>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</si>
  <si>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</si>
  <si>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</si>
  <si>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</si>
  <si>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</si>
  <si>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</si>
  <si>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</si>
  <si>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</si>
  <si>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</si>
  <si>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</si>
  <si>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</si>
  <si>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</si>
  <si>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</si>
  <si>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</si>
  <si>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</si>
  <si>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</si>
  <si>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</si>
  <si>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</si>
  <si>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</si>
  <si>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</si>
  <si>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</si>
  <si>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</si>
  <si>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</si>
  <si>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</si>
  <si>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</si>
  <si>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</si>
  <si>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</si>
  <si>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</si>
  <si>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</si>
  <si>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</si>
  <si>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</si>
  <si>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</si>
  <si>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</si>
  <si>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</si>
  <si>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</si>
  <si>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</si>
  <si>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</si>
  <si>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</si>
  <si>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</si>
  <si>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</si>
  <si>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</si>
  <si>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</si>
  <si>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</si>
  <si>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</si>
  <si>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</si>
  <si>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</si>
  <si>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</si>
  <si>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</si>
  <si>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</si>
  <si>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</si>
  <si>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</si>
  <si>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</si>
  <si>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</si>
  <si>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</si>
  <si>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</si>
  <si>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</si>
  <si>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</si>
  <si>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</si>
  <si>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</si>
  <si>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</si>
  <si>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</si>
  <si>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</si>
  <si>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</si>
  <si>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</si>
  <si>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</si>
  <si>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</si>
  <si>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</si>
  <si>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</si>
  <si>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</si>
  <si>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</si>
  <si>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</si>
  <si>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</si>
  <si>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</si>
  <si>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</si>
  <si>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</si>
  <si>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</si>
  <si>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</si>
  <si>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</si>
  <si>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</si>
  <si>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</si>
  <si>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</si>
  <si>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</si>
  <si>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</si>
  <si>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</si>
  <si>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</si>
  <si>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</si>
  <si>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</si>
  <si>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</si>
  <si>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</si>
  <si>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</si>
  <si>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</si>
  <si>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</si>
  <si>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</si>
  <si>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</si>
  <si>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</si>
  <si>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</si>
  <si>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</si>
  <si>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</si>
  <si>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</si>
  <si>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</si>
  <si>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</si>
  <si>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</si>
  <si>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</si>
  <si>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</si>
  <si>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</si>
  <si>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</si>
  <si>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</si>
  <si>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</si>
  <si>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</si>
  <si>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</si>
  <si>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</si>
  <si>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</si>
  <si>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</si>
  <si>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</si>
  <si>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</si>
  <si>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</si>
  <si>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</si>
  <si>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</si>
  <si>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</si>
  <si>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</si>
  <si>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</si>
  <si>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</si>
  <si>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</si>
  <si>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</si>
  <si>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</si>
  <si>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</si>
  <si>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</si>
  <si>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</si>
  <si>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</si>
  <si>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</si>
  <si>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</si>
  <si>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</si>
  <si>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</si>
  <si>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</si>
  <si>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</si>
  <si>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</si>
  <si>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</si>
  <si>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</si>
  <si>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</si>
  <si>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</si>
  <si>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</si>
  <si>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</si>
  <si>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</si>
  <si>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</si>
  <si>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</si>
  <si>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</si>
  <si>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</si>
  <si>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</si>
  <si>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</si>
  <si>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</si>
  <si>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</si>
  <si>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</si>
  <si>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</si>
  <si>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</si>
  <si>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</si>
  <si>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</si>
  <si>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</si>
  <si>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</si>
  <si>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</si>
  <si>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</si>
  <si>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</si>
  <si>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</si>
  <si>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</si>
  <si>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</si>
  <si>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</si>
  <si>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</si>
  <si>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</si>
  <si>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</si>
  <si>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</si>
  <si>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</si>
  <si>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</si>
  <si>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</si>
  <si>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</si>
  <si>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</si>
  <si>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</si>
  <si>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</si>
  <si>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</si>
  <si>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</si>
  <si>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</si>
  <si>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</si>
  <si>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</si>
  <si>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</si>
  <si>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</si>
  <si>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</si>
  <si>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</si>
  <si>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</si>
  <si>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</si>
  <si>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</si>
  <si>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</si>
  <si>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</si>
  <si>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</si>
  <si>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</si>
  <si>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</si>
  <si>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</si>
  <si>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</si>
  <si>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</si>
  <si>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</si>
  <si>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</si>
  <si>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</si>
  <si>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</si>
  <si>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</si>
  <si>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</si>
  <si>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</si>
  <si>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</si>
  <si>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</si>
  <si>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</si>
  <si>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</si>
  <si>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</si>
  <si>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</si>
  <si>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</si>
  <si>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</si>
  <si>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</si>
  <si>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</si>
  <si>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</si>
  <si>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</si>
  <si>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</si>
  <si>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</si>
  <si>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</si>
  <si>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</si>
  <si>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</si>
  <si>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</si>
  <si>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</si>
  <si>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</si>
  <si>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</si>
  <si>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</si>
  <si>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</si>
  <si>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</si>
  <si>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</si>
  <si>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</si>
  <si>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</si>
  <si>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</si>
  <si>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</si>
  <si>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</si>
  <si>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</si>
  <si>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</si>
  <si>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</si>
  <si>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</si>
  <si>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</si>
  <si>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</si>
  <si>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</si>
  <si>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</si>
  <si>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</si>
  <si>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</si>
  <si>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</si>
  <si>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</si>
  <si>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</si>
  <si>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</si>
  <si>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</si>
  <si>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</si>
  <si>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</si>
  <si>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</si>
  <si>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</si>
  <si>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</si>
  <si>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</si>
  <si>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</si>
  <si>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</si>
  <si>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</si>
  <si>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</si>
  <si>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</si>
  <si>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</si>
  <si>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</si>
  <si>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</si>
  <si>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</si>
  <si>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</si>
  <si>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</si>
  <si>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</si>
  <si>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</si>
  <si>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</si>
  <si>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</si>
  <si>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</si>
  <si>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</si>
  <si>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</si>
  <si>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</si>
  <si>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</si>
  <si>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</si>
  <si>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</si>
  <si>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</si>
  <si>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</si>
  <si>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</si>
  <si>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</si>
  <si>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</si>
  <si>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</si>
  <si>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</si>
  <si>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</si>
  <si>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</si>
  <si>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</si>
  <si>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</si>
  <si>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</si>
  <si>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</si>
  <si>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</si>
  <si>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</si>
  <si>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</si>
  <si>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</si>
  <si>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</si>
  <si>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</si>
  <si>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</si>
  <si>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</si>
  <si>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</si>
  <si>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</si>
  <si>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</si>
  <si>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</si>
  <si>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</si>
  <si>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</si>
  <si>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</si>
  <si>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</si>
  <si>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</si>
  <si>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</si>
  <si>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</si>
  <si>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</si>
  <si>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</si>
  <si>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</si>
  <si>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</si>
  <si>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</si>
  <si>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</si>
  <si>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</si>
  <si>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</si>
  <si>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</si>
  <si>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</si>
  <si>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</si>
  <si>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</si>
  <si>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</si>
  <si>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</si>
  <si>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</si>
  <si>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</si>
  <si>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</si>
  <si>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</si>
  <si>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</si>
  <si>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</si>
  <si>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</si>
  <si>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</si>
  <si>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</si>
  <si>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</si>
  <si>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</si>
  <si>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</si>
  <si>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</si>
  <si>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</si>
  <si>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</si>
  <si>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</si>
  <si>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</si>
  <si>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</si>
  <si>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</si>
  <si>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</si>
  <si>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</si>
  <si>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</si>
  <si>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</si>
  <si>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</si>
  <si>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</si>
  <si>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</si>
  <si>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</si>
  <si>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</si>
  <si>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</si>
  <si>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</si>
  <si>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</si>
  <si>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</si>
  <si>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</si>
  <si>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</si>
  <si>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</si>
  <si>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</si>
  <si>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</si>
  <si>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</si>
  <si>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</si>
  <si>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</si>
  <si>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</si>
  <si>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</si>
  <si>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</si>
  <si>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</si>
  <si>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</si>
  <si>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</si>
  <si>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</si>
  <si>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</si>
  <si>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</si>
  <si>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</si>
  <si>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</si>
  <si>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</si>
  <si>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</si>
  <si>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</si>
  <si>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</si>
  <si>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</si>
  <si>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</si>
  <si>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</si>
  <si>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</si>
  <si>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</si>
  <si>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</si>
  <si>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</si>
  <si>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</si>
  <si>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</si>
  <si>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</si>
  <si>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</si>
  <si>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</si>
  <si>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</si>
  <si>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</si>
  <si>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</si>
  <si>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</si>
  <si>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</si>
  <si>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</si>
  <si>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</si>
  <si>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</si>
  <si>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</si>
  <si>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</si>
  <si>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</si>
  <si>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</si>
  <si>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</si>
  <si>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</si>
  <si>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</si>
  <si>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</si>
  <si>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</si>
  <si>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</si>
  <si>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</si>
  <si>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</si>
  <si>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</si>
  <si>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</si>
  <si>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</si>
  <si>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</si>
  <si>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</si>
  <si>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</si>
  <si>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</si>
  <si>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</si>
  <si>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</si>
  <si>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</si>
  <si>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</si>
  <si>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</si>
  <si>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</si>
  <si>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</si>
  <si>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</si>
  <si>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</si>
  <si>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</si>
  <si>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</si>
  <si>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</si>
  <si>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</si>
  <si>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</si>
  <si>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</si>
  <si>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</si>
  <si>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</si>
  <si>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</si>
  <si>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</si>
  <si>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</si>
  <si>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</si>
  <si>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</si>
  <si>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</si>
  <si>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</si>
  <si>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</si>
  <si>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</si>
  <si>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</si>
  <si>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</si>
  <si>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</si>
  <si>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</si>
  <si>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</si>
  <si>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</si>
  <si>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</si>
  <si>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</si>
  <si>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</si>
  <si>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</si>
  <si>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</si>
  <si>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</si>
  <si>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</si>
  <si>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</si>
  <si>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</si>
  <si>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</si>
  <si>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</si>
  <si>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</si>
  <si>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</si>
  <si>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</si>
  <si>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</si>
  <si>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</si>
  <si>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</si>
  <si>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</si>
  <si>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</si>
  <si>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</si>
  <si>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</si>
  <si>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</si>
  <si>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</si>
  <si>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</si>
  <si>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</si>
  <si>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</si>
  <si>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</si>
  <si>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</si>
  <si>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</si>
  <si>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</si>
  <si>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</si>
  <si>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</si>
  <si>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</si>
  <si>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</si>
  <si>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</si>
  <si>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</si>
  <si>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</si>
  <si>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</si>
  <si>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</si>
  <si>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</si>
  <si>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</si>
  <si>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</si>
  <si>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</si>
  <si>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</si>
  <si>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</si>
  <si>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</si>
  <si>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</si>
  <si>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</si>
  <si>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</si>
  <si>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</si>
  <si>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</si>
  <si>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</si>
  <si>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</si>
  <si>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</si>
  <si>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</si>
  <si>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</si>
  <si>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</si>
  <si>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</si>
  <si>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</si>
  <si>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</si>
  <si>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</si>
  <si>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</si>
  <si>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</si>
  <si>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</si>
  <si>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</si>
  <si>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</si>
  <si>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</si>
  <si>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</si>
  <si>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</si>
  <si>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</si>
  <si>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</si>
  <si>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</si>
  <si>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</si>
  <si>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</si>
  <si>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</si>
  <si>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</si>
  <si>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</si>
  <si>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</si>
  <si>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</si>
  <si>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</si>
  <si>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</si>
  <si>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</si>
  <si>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</si>
  <si>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</si>
  <si>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</si>
  <si>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</si>
  <si>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</si>
  <si>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</si>
  <si>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</si>
  <si>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</si>
  <si>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</si>
  <si>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</si>
  <si>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</si>
  <si>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</si>
  <si>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</si>
  <si>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</si>
  <si>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</si>
  <si>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</si>
  <si>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</si>
  <si>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</si>
  <si>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</si>
  <si>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</si>
  <si>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</si>
  <si>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</si>
  <si>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</si>
  <si>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</si>
  <si>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</si>
  <si>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</si>
  <si>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</si>
  <si>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</si>
  <si>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</si>
  <si>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</si>
  <si>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</si>
  <si>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</si>
  <si>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</si>
  <si>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</si>
  <si>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</si>
  <si>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</si>
  <si>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</si>
  <si>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</si>
  <si>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</si>
  <si>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</si>
  <si>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</si>
  <si>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</si>
  <si>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</si>
  <si>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</si>
  <si>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</si>
  <si>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</si>
  <si>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</si>
  <si>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</si>
  <si>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</si>
  <si>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</si>
  <si>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</si>
  <si>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</si>
  <si>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</si>
  <si>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</si>
  <si>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</si>
  <si>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</si>
  <si>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</si>
  <si>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</si>
  <si>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</si>
  <si>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</si>
  <si>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</si>
  <si>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</si>
  <si>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</si>
  <si>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</si>
  <si>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</si>
  <si>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</si>
  <si>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</si>
  <si>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</si>
  <si>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</si>
  <si>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</si>
  <si>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</si>
  <si>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</si>
  <si>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</si>
  <si>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</si>
  <si>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</si>
  <si>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</si>
  <si>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</si>
  <si>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</si>
  <si>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</si>
  <si>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</si>
  <si>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</si>
  <si>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</si>
  <si>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</si>
  <si>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</si>
  <si>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</si>
  <si>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</si>
  <si>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</si>
  <si>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</si>
  <si>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</si>
  <si>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</si>
  <si>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</si>
  <si>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</si>
  <si>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</si>
  <si>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</si>
  <si>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</si>
  <si>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</si>
  <si>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</si>
  <si>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</si>
  <si>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</si>
  <si>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</si>
  <si>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</si>
  <si>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</si>
  <si>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</si>
  <si>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</si>
  <si>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</si>
  <si>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</si>
  <si>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</si>
  <si>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</si>
  <si>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</si>
  <si>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</si>
  <si>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</si>
  <si>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</si>
  <si>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</si>
  <si>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</si>
  <si>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</si>
  <si>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</si>
  <si>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</si>
  <si>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</si>
  <si>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</si>
  <si>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</si>
  <si>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</si>
  <si>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</si>
  <si>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</si>
  <si>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</si>
  <si>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</si>
  <si>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</si>
  <si>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</si>
  <si>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</si>
  <si>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</si>
  <si>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</si>
  <si>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</si>
  <si>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</si>
  <si>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</si>
  <si>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</si>
  <si>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</si>
  <si>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</si>
  <si>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</si>
  <si>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</si>
  <si>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</si>
  <si>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</si>
  <si>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</si>
  <si>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</si>
  <si>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</si>
  <si>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</si>
  <si>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</si>
  <si>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</si>
  <si>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</si>
  <si>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</si>
  <si>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</si>
  <si>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</si>
  <si>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</si>
  <si>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</si>
  <si>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</si>
  <si>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</si>
  <si>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</si>
  <si>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</si>
  <si>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</si>
  <si>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</si>
  <si>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</si>
  <si>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</si>
  <si>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</si>
  <si>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</si>
  <si>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</si>
  <si>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</si>
  <si>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</si>
  <si>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</si>
  <si>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</si>
  <si>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</si>
  <si>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</si>
  <si>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</si>
  <si>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</si>
  <si>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</si>
  <si>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</si>
  <si>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</si>
  <si>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</si>
  <si>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</si>
  <si>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</si>
  <si>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</si>
  <si>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</si>
  <si>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</si>
  <si>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</si>
  <si>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</si>
  <si>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</si>
  <si>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</si>
  <si>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</si>
  <si>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</si>
  <si>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</si>
  <si>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</si>
  <si>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</si>
  <si>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</si>
  <si>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</si>
  <si>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</si>
  <si>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</si>
  <si>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</si>
  <si>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</si>
  <si>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</si>
  <si>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</si>
  <si>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</si>
  <si>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</si>
  <si>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</si>
  <si>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</si>
  <si>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</si>
  <si>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</si>
  <si>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</si>
  <si>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</si>
  <si>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</si>
  <si>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</si>
  <si>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</si>
  <si>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</si>
  <si>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</si>
  <si>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</si>
  <si>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</si>
  <si>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</si>
  <si>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</si>
  <si>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</si>
  <si>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</si>
  <si>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</si>
  <si>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</si>
  <si>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</si>
  <si>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</si>
  <si>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</si>
  <si>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</si>
  <si>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</si>
  <si>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</si>
  <si>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</si>
  <si>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</si>
  <si>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</si>
  <si>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</si>
  <si>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</si>
  <si>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</si>
  <si>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</si>
  <si>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</si>
  <si>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</si>
  <si>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</si>
  <si>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</si>
  <si>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</si>
  <si>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</si>
  <si>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</si>
  <si>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</si>
  <si>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</si>
  <si>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</si>
  <si>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</si>
  <si>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</si>
  <si>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</si>
  <si>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</si>
  <si>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</si>
  <si>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</si>
  <si>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</si>
  <si>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</si>
  <si>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</si>
  <si>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</si>
  <si>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</si>
  <si>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</si>
  <si>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</si>
  <si>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</si>
  <si>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</si>
  <si>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</si>
  <si>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</si>
  <si>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</si>
  <si>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</si>
  <si>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</si>
  <si>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</si>
  <si>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</si>
  <si>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</si>
  <si>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</si>
  <si>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</si>
  <si>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</si>
  <si>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</si>
  <si>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</si>
  <si>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</si>
  <si>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</si>
  <si>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</si>
  <si>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</si>
  <si>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</si>
  <si>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</si>
  <si>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</si>
  <si>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</si>
  <si>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</si>
  <si>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</si>
  <si>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</si>
  <si>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</si>
  <si>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</si>
  <si>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</si>
  <si>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</si>
  <si>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</si>
  <si>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</si>
  <si>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</si>
  <si>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</si>
  <si>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</si>
  <si>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</si>
  <si>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</si>
  <si>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</si>
  <si>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</si>
  <si>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</si>
  <si>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</si>
  <si>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</si>
  <si>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</si>
  <si>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</si>
  <si>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</si>
  <si>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</si>
  <si>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</si>
  <si>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</si>
  <si>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</si>
  <si>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</si>
  <si>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</si>
  <si>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</si>
  <si>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</si>
  <si>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</si>
  <si>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</si>
  <si>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</si>
  <si>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</si>
  <si>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</si>
  <si>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</si>
  <si>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</si>
  <si>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</si>
  <si>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</si>
  <si>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</si>
  <si>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</si>
  <si>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</si>
  <si>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</si>
  <si>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</si>
  <si>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</si>
  <si>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</si>
  <si>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</si>
  <si>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</si>
  <si>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</si>
  <si>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</si>
  <si>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</si>
  <si>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</si>
  <si>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</si>
  <si>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</si>
  <si>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</si>
  <si>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</si>
  <si>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</si>
  <si>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</si>
  <si>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</si>
  <si>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</si>
  <si>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</si>
  <si>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</si>
  <si>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</si>
  <si>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</si>
  <si>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</si>
  <si>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</si>
  <si>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</si>
  <si>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</si>
  <si>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</si>
  <si>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</si>
  <si>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</si>
  <si>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</si>
  <si>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</si>
  <si>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</si>
  <si>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</si>
  <si>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</si>
  <si>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</si>
  <si>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</si>
  <si>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</si>
  <si>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</si>
  <si>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</si>
  <si>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</si>
  <si>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</si>
  <si>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</si>
  <si>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</si>
  <si>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</si>
  <si>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</si>
  <si>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</si>
  <si>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</si>
  <si>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</si>
  <si>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</si>
  <si>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</si>
  <si>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</si>
  <si>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</si>
  <si>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</si>
  <si>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</si>
  <si>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</si>
  <si>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</si>
  <si>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</si>
  <si>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</si>
  <si>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</si>
  <si>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</si>
  <si>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</si>
  <si>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</si>
  <si>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</si>
  <si>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</si>
  <si>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</si>
  <si>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</si>
  <si>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</si>
  <si>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</si>
  <si>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</si>
  <si>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</si>
  <si>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</si>
  <si>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</si>
  <si>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</si>
  <si>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</si>
  <si>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</si>
  <si>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</si>
  <si>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</si>
  <si>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</si>
  <si>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</si>
  <si>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</si>
  <si>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</si>
  <si>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</si>
  <si>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</si>
  <si>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</si>
  <si>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</si>
  <si>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</si>
  <si>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</si>
  <si>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</si>
  <si>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</si>
  <si>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</si>
  <si>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</si>
  <si>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</si>
  <si>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</si>
  <si>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</si>
  <si>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</si>
  <si>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</si>
  <si>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</si>
  <si>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</si>
  <si>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</si>
  <si>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</si>
  <si>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</si>
  <si>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</si>
  <si>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</si>
  <si>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</si>
  <si>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</si>
  <si>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</si>
  <si>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</si>
  <si>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</si>
  <si>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</si>
  <si>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</si>
  <si>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</si>
  <si>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</si>
  <si>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</si>
  <si>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</si>
  <si>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</si>
  <si>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</si>
  <si>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</si>
  <si>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</si>
  <si>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</si>
  <si>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</si>
  <si>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</si>
  <si>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</si>
  <si>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</si>
  <si>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</si>
  <si>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</si>
  <si>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</si>
  <si>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</si>
  <si>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</si>
  <si>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</si>
  <si>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</si>
  <si>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</si>
  <si>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</si>
  <si>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</si>
  <si>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</si>
  <si>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</si>
  <si>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</si>
  <si>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</si>
  <si>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</si>
  <si>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</si>
  <si>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</si>
  <si>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</si>
  <si>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</si>
  <si>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</si>
  <si>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</si>
  <si>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</si>
  <si>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</si>
  <si>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</si>
  <si>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</si>
  <si>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</si>
  <si>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</si>
  <si>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</si>
  <si>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</si>
  <si>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</si>
  <si>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</si>
  <si>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</si>
  <si>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</si>
  <si>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</si>
  <si>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</si>
  <si>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</si>
  <si>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</si>
  <si>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</si>
  <si>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</si>
  <si>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</si>
  <si>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</si>
  <si>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</si>
  <si>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</si>
  <si>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</si>
  <si>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</si>
  <si>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</si>
  <si>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</si>
  <si>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</si>
  <si>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</si>
  <si>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</si>
  <si>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</si>
  <si>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</si>
  <si>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</si>
  <si>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</si>
  <si>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</si>
  <si>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</si>
  <si>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</si>
  <si>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</si>
  <si>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</si>
  <si>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</si>
  <si>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</si>
  <si>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</si>
  <si>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</si>
  <si>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</si>
  <si>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</si>
  <si>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</si>
  <si>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</si>
  <si>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</si>
  <si>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</si>
  <si>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</si>
  <si>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</si>
  <si>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</si>
  <si>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</si>
  <si>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</si>
  <si>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</si>
  <si>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</si>
  <si>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</si>
  <si>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</si>
  <si>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</si>
  <si>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</si>
  <si>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</si>
  <si>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</si>
  <si>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</si>
  <si>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</si>
  <si>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</si>
  <si>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</si>
  <si>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</si>
  <si>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</si>
  <si>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</si>
  <si>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</si>
  <si>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</si>
  <si>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</si>
  <si>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</si>
  <si>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</si>
  <si>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</si>
  <si>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</si>
  <si>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</si>
  <si>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</si>
  <si>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</si>
  <si>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</si>
  <si>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</si>
  <si>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</si>
  <si>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</si>
  <si>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</si>
  <si>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</si>
  <si>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</si>
  <si>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</si>
  <si>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</si>
  <si>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</si>
  <si>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</si>
  <si>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</si>
  <si>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</si>
  <si>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</si>
  <si>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</si>
  <si>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</si>
  <si>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</si>
  <si>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</si>
  <si>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</si>
  <si>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</si>
  <si>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</si>
  <si>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</si>
  <si>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</si>
  <si>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</si>
  <si>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</si>
  <si>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</si>
  <si>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</si>
  <si>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</si>
  <si>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</si>
  <si>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</si>
  <si>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</si>
  <si>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</si>
  <si>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</si>
  <si>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</si>
  <si>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</si>
  <si>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</si>
  <si>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</si>
  <si>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</si>
  <si>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</si>
  <si>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</si>
  <si>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</si>
  <si>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</si>
  <si>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</si>
  <si>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</si>
  <si>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</si>
  <si>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</si>
  <si>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</si>
  <si>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</si>
  <si>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</si>
  <si>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</si>
  <si>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</si>
  <si>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</si>
  <si>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</si>
  <si>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</si>
  <si>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</si>
  <si>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</si>
  <si>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</si>
  <si>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</si>
  <si>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</si>
  <si>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</si>
  <si>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</si>
  <si>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</si>
  <si>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</si>
  <si>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</si>
  <si>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</si>
  <si>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</si>
  <si>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</si>
  <si>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</si>
  <si>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</si>
  <si>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</si>
  <si>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</si>
  <si>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</si>
  <si>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</si>
  <si>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</si>
  <si>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</si>
  <si>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</si>
  <si>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</si>
  <si>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</si>
  <si>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</si>
  <si>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</si>
  <si>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</si>
  <si>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</si>
  <si>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</si>
  <si>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</si>
  <si>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</si>
  <si>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</si>
  <si>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</si>
  <si>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</si>
  <si>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</si>
  <si>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</si>
  <si>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</si>
  <si>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</si>
  <si>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</si>
  <si>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</si>
  <si>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</si>
  <si>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</si>
  <si>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</si>
  <si>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</si>
  <si>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</si>
  <si>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</si>
  <si>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</si>
  <si>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</si>
  <si>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</si>
  <si>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</si>
  <si>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</si>
  <si>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</si>
  <si>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</si>
  <si>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</si>
  <si>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</si>
  <si>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</si>
  <si>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</si>
  <si>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</si>
  <si>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</si>
  <si>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</si>
  <si>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</si>
  <si>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</si>
  <si>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</si>
  <si>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</si>
  <si>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</si>
  <si>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</si>
  <si>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</si>
  <si>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</si>
  <si>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</si>
  <si>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</si>
  <si>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</si>
  <si>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</si>
  <si>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</si>
  <si>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</si>
  <si>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</si>
  <si>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</si>
  <si>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</si>
  <si>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</si>
  <si>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</si>
  <si>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</si>
  <si>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</si>
  <si>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</si>
  <si>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</si>
  <si>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</si>
  <si>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</si>
  <si>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</si>
  <si>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</si>
  <si>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</si>
  <si>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</si>
  <si>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</si>
  <si>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</si>
  <si>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</si>
  <si>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</si>
  <si>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</si>
  <si>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</si>
  <si>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</si>
  <si>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</si>
  <si>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</si>
  <si>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</si>
  <si>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</si>
  <si>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</si>
  <si>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</si>
  <si>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</si>
  <si>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</si>
  <si>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</si>
  <si>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</si>
  <si>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</si>
  <si>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</si>
  <si>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</si>
  <si>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</si>
  <si>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</si>
  <si>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</si>
  <si>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</si>
  <si>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</si>
  <si>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</si>
  <si>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</si>
  <si>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</si>
  <si>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</si>
  <si>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</si>
  <si>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</si>
  <si>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</si>
  <si>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</si>
  <si>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</si>
  <si>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</si>
  <si>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</si>
  <si>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</si>
  <si>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</si>
  <si>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</si>
  <si>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</si>
  <si>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</si>
  <si>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</si>
  <si>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</si>
  <si>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</si>
  <si>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</si>
  <si>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</si>
  <si>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</si>
  <si>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</si>
  <si>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</si>
  <si>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</si>
  <si>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</si>
  <si>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</si>
  <si>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</si>
  <si>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</si>
  <si>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</si>
  <si>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</si>
  <si>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</si>
  <si>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</si>
  <si>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</si>
  <si>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</si>
  <si>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</si>
  <si>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</si>
  <si>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</si>
  <si>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</si>
  <si>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</si>
  <si>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</si>
  <si>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</si>
  <si>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</si>
  <si>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</si>
  <si>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</si>
  <si>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</si>
  <si>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</si>
  <si>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</si>
  <si>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</si>
  <si>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</si>
  <si>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</si>
  <si>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</si>
  <si>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</si>
  <si>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</si>
  <si>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</si>
  <si>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</si>
  <si>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</si>
  <si>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</si>
  <si>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</si>
  <si>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</si>
  <si>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</si>
  <si>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</si>
  <si>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</si>
  <si>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</si>
  <si>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</si>
  <si>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</si>
  <si>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</si>
  <si>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</si>
  <si>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</si>
  <si>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</si>
  <si>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</si>
  <si>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</si>
  <si>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</si>
  <si>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</si>
  <si>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</si>
  <si>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</si>
  <si>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</si>
  <si>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</si>
  <si>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</si>
  <si>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</si>
  <si>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</si>
  <si>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</si>
  <si>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</si>
  <si>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</si>
  <si>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</si>
  <si>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</si>
  <si>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</si>
  <si>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</si>
  <si>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</si>
  <si>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</si>
  <si>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</si>
  <si>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</si>
  <si>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</si>
  <si>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</si>
  <si>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</si>
  <si>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</si>
  <si>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</si>
  <si>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</si>
  <si>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</si>
  <si>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</si>
  <si>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</si>
  <si>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</si>
  <si>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</si>
  <si>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</si>
  <si>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</si>
  <si>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</si>
  <si>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</si>
  <si>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</si>
  <si>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</si>
  <si>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</si>
  <si>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</si>
  <si>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</si>
  <si>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</si>
  <si>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</si>
  <si>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</si>
  <si>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</si>
  <si>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</si>
  <si>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</si>
  <si>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</si>
  <si>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</si>
  <si>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</si>
  <si>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</si>
  <si>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</si>
  <si>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</si>
  <si>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</si>
  <si>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</si>
  <si>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</si>
  <si>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</si>
  <si>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</si>
  <si>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</si>
  <si>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</si>
  <si>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</si>
  <si>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</si>
  <si>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</si>
  <si>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</si>
  <si>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</si>
  <si>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</si>
  <si>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</si>
  <si>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</si>
  <si>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</si>
  <si>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</si>
  <si>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</si>
  <si>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</si>
  <si>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</si>
  <si>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</si>
  <si>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</si>
  <si>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</si>
  <si>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</si>
  <si>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</si>
  <si>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</si>
  <si>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</si>
  <si>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</si>
  <si>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</si>
  <si>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</si>
  <si>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</si>
  <si>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</si>
  <si>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</si>
  <si>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</si>
  <si>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</si>
  <si>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</si>
  <si>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</si>
  <si>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</si>
  <si>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</si>
  <si>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</si>
  <si>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</si>
  <si>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</si>
  <si>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</si>
  <si>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</si>
  <si>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</si>
  <si>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</si>
  <si>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</si>
  <si>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</si>
  <si>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</si>
  <si>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</si>
  <si>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</si>
  <si>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</si>
  <si>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</si>
  <si>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</si>
  <si>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</si>
  <si>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</si>
  <si>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</si>
  <si>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</si>
  <si>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</si>
  <si>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</si>
  <si>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</si>
  <si>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</si>
  <si>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</si>
  <si>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</si>
  <si>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</si>
  <si>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</si>
  <si>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</si>
  <si>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</si>
  <si>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</si>
  <si>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</si>
  <si>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</si>
  <si>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</si>
  <si>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</si>
  <si>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</si>
  <si>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</si>
  <si>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</si>
  <si>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</si>
  <si>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</si>
  <si>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</si>
  <si>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</si>
  <si>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</si>
  <si>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</si>
  <si>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</si>
  <si>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</si>
  <si>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</si>
  <si>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</si>
  <si>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</si>
  <si>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</si>
  <si>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</si>
  <si>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</si>
  <si>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</si>
  <si>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</si>
  <si>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</si>
  <si>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</si>
  <si>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</si>
  <si>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</si>
  <si>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</si>
  <si>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</si>
  <si>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</si>
  <si>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</si>
  <si>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</si>
  <si>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</si>
  <si>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</si>
  <si>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</si>
  <si>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</si>
  <si>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</si>
  <si>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</si>
  <si>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</si>
  <si>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</si>
  <si>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</si>
  <si>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</si>
  <si>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</si>
  <si>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</si>
  <si>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</si>
  <si>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</si>
  <si>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</si>
  <si>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</si>
  <si>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</si>
  <si>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</si>
  <si>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</si>
  <si>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</si>
  <si>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</si>
  <si>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</si>
  <si>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</si>
  <si>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</si>
  <si>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</si>
  <si>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</si>
  <si>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</si>
  <si>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</si>
  <si>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</si>
  <si>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</si>
  <si>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</si>
  <si>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</si>
  <si>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</si>
  <si>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</si>
  <si>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</si>
  <si>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</si>
  <si>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</si>
  <si>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</si>
  <si>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</si>
  <si>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</si>
  <si>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</si>
  <si>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</si>
  <si>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</si>
  <si>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</si>
  <si>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</si>
  <si>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</si>
  <si>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</si>
  <si>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</si>
  <si>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</si>
  <si>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</si>
  <si>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</si>
  <si>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</si>
  <si>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</si>
  <si>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</si>
  <si>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</si>
  <si>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</si>
  <si>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</si>
  <si>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</si>
  <si>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</si>
  <si>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</si>
  <si>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</si>
  <si>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</si>
  <si>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</si>
  <si>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</si>
  <si>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</si>
  <si>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</si>
  <si>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</si>
  <si>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</si>
  <si>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</si>
  <si>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</si>
  <si>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</si>
  <si>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</si>
  <si>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</si>
  <si>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</si>
  <si>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</si>
  <si>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</si>
  <si>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</si>
  <si>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</si>
  <si>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</si>
  <si>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</si>
  <si>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</si>
  <si>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</si>
  <si>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</si>
  <si>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</si>
  <si>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</si>
  <si>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</si>
  <si>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</si>
  <si>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</si>
  <si>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</si>
  <si>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</si>
  <si>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</si>
  <si>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</si>
  <si>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</si>
  <si>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</si>
  <si>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</si>
  <si>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</si>
  <si>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</si>
  <si>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</si>
  <si>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</si>
  <si>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</si>
  <si>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</si>
  <si>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</si>
  <si>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</si>
  <si>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</si>
  <si>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</si>
  <si>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</si>
  <si>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</si>
  <si>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</si>
  <si>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</si>
  <si>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</si>
  <si>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</si>
  <si>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</si>
  <si>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</si>
  <si>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</si>
  <si>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</si>
  <si>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</si>
  <si>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</si>
  <si>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</si>
  <si>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</si>
  <si>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</si>
  <si>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</si>
  <si>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</si>
  <si>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</si>
  <si>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</si>
  <si>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</si>
  <si>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</si>
  <si>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</si>
  <si>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</si>
  <si>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</si>
  <si>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</si>
  <si>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</si>
  <si>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</si>
  <si>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</si>
  <si>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</si>
  <si>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</si>
  <si>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</si>
  <si>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</si>
  <si>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</si>
  <si>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</si>
  <si>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</si>
  <si>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</si>
  <si>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</si>
  <si>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</si>
  <si>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</si>
  <si>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</si>
  <si>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</si>
  <si>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</si>
  <si>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</si>
  <si>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</si>
  <si>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</si>
  <si>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</si>
  <si>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</si>
  <si>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</si>
  <si>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</si>
  <si>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</si>
  <si>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</si>
  <si>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</si>
  <si>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</si>
  <si>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</si>
  <si>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</si>
  <si>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</si>
  <si>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</si>
  <si>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</si>
  <si>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</si>
  <si>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</si>
  <si>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</si>
  <si>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</si>
  <si>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</si>
  <si>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</si>
  <si>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</si>
  <si>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</si>
  <si>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</si>
  <si>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</si>
  <si>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</si>
  <si>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</si>
  <si>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</si>
  <si>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</si>
  <si>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</si>
  <si>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</si>
  <si>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</si>
  <si>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</si>
  <si>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</si>
  <si>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</si>
  <si>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</si>
  <si>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</si>
  <si>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</si>
  <si>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</si>
  <si>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</si>
  <si>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</si>
  <si>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</si>
  <si>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</si>
  <si>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</si>
  <si>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</si>
  <si>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</si>
  <si>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</si>
  <si>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</si>
  <si>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</si>
  <si>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</si>
  <si>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</si>
  <si>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</si>
  <si>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</si>
  <si>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</si>
  <si>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</si>
  <si>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</si>
  <si>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</si>
  <si>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</si>
  <si>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</si>
  <si>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</si>
  <si>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</si>
  <si>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</si>
  <si>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</si>
  <si>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</si>
  <si>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</si>
  <si>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</si>
  <si>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</si>
  <si>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</si>
  <si>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</si>
  <si>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</si>
  <si>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</si>
  <si>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</si>
  <si>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</si>
  <si>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</si>
  <si>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</si>
  <si>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</si>
  <si>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</si>
  <si>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</si>
  <si>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</si>
  <si>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</si>
  <si>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</si>
  <si>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</si>
  <si>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</si>
  <si>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</si>
  <si>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</si>
  <si>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</si>
  <si>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</si>
  <si>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</si>
  <si>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</si>
  <si>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</si>
  <si>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</si>
  <si>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</si>
  <si>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</si>
  <si>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</si>
  <si>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</si>
  <si>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</si>
  <si>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</si>
  <si>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</si>
  <si>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</si>
  <si>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</si>
  <si>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</si>
  <si>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</si>
  <si>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</si>
  <si>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</si>
  <si>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</si>
  <si>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</si>
  <si>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</si>
  <si>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</si>
  <si>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</si>
  <si>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</si>
  <si>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</si>
  <si>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</si>
  <si>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</si>
  <si>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</si>
  <si>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</si>
  <si>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</si>
  <si>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</si>
  <si>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</si>
  <si>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</si>
  <si>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</si>
  <si>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</si>
  <si>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</si>
  <si>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</si>
  <si>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</si>
  <si>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</si>
  <si>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</si>
  <si>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</si>
  <si>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</si>
  <si>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</si>
  <si>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</si>
  <si>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</si>
  <si>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</si>
  <si>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</si>
  <si>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</si>
  <si>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</si>
  <si>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</si>
  <si>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</si>
  <si>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</si>
  <si>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</si>
  <si>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</si>
  <si>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</si>
  <si>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</si>
  <si>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</si>
  <si>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</si>
  <si>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</si>
  <si>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</si>
  <si>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</si>
  <si>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</si>
  <si>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</si>
  <si>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</si>
  <si>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</si>
  <si>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</si>
  <si>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</si>
  <si>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</si>
  <si>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</si>
  <si>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</si>
  <si>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</si>
  <si>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</si>
  <si>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</si>
  <si>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</si>
  <si>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</si>
  <si>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</si>
  <si>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</si>
  <si>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</si>
  <si>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</si>
  <si>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</si>
  <si>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</si>
  <si>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</si>
  <si>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</si>
  <si>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</si>
  <si>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</si>
  <si>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</si>
  <si>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</si>
  <si>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</si>
  <si>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</si>
  <si>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</si>
  <si>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</si>
  <si>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</si>
  <si>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</si>
  <si>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</si>
  <si>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</si>
  <si>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</si>
  <si>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</si>
  <si>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</si>
  <si>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</si>
  <si>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</si>
  <si>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</si>
  <si>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</si>
  <si>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</si>
  <si>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</si>
  <si>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</si>
  <si>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</si>
  <si>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</si>
  <si>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</si>
  <si>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</si>
  <si>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</si>
  <si>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</si>
  <si>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</si>
  <si>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</si>
  <si>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</si>
  <si>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</si>
  <si>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</si>
  <si>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</si>
  <si>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</si>
  <si>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</si>
  <si>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</si>
  <si>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</si>
  <si>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</si>
  <si>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</si>
  <si>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</si>
  <si>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</si>
  <si>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</si>
  <si>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</si>
  <si>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</si>
  <si>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</si>
  <si>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</si>
  <si>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</si>
  <si>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</si>
  <si>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</si>
  <si>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</si>
  <si>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</si>
  <si>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</si>
  <si>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</si>
  <si>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</si>
  <si>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</si>
  <si>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</si>
  <si>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</si>
  <si>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</si>
  <si>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</si>
  <si>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</si>
  <si>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</si>
  <si>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</si>
  <si>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</si>
  <si>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</si>
  <si>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</si>
  <si>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</si>
  <si>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</si>
  <si>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</si>
  <si>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</si>
  <si>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</si>
  <si>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</si>
  <si>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</si>
  <si>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</si>
  <si>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</si>
  <si>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</si>
  <si>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</si>
  <si>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</si>
  <si>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</si>
  <si>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</si>
  <si>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</si>
  <si>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</si>
  <si>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</si>
  <si>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</si>
  <si>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</si>
  <si>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</si>
  <si>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</si>
  <si>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</si>
  <si>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</si>
  <si>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</si>
  <si>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</si>
  <si>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</si>
  <si>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</si>
  <si>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</si>
  <si>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</si>
  <si>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</si>
  <si>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</si>
  <si>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</si>
  <si>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</si>
  <si>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</si>
  <si>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</si>
  <si>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</si>
  <si>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</si>
  <si>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</si>
  <si>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</si>
  <si>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</si>
  <si>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</si>
  <si>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</si>
  <si>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</si>
  <si>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</si>
  <si>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</si>
  <si>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</si>
  <si>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</si>
  <si>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</si>
  <si>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</si>
  <si>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</si>
  <si>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</si>
  <si>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</si>
  <si>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</si>
  <si>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</si>
  <si>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</si>
  <si>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</si>
  <si>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</si>
  <si>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</si>
  <si>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</si>
  <si>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</si>
  <si>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</si>
  <si>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</si>
  <si>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</si>
  <si>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</si>
  <si>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</si>
  <si>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</si>
  <si>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</si>
  <si>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</si>
  <si>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</si>
  <si>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</si>
  <si>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</si>
  <si>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</si>
  <si>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</si>
  <si>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</si>
  <si>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</si>
  <si>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</si>
  <si>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</si>
  <si>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</si>
  <si>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</si>
  <si>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</si>
  <si>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</si>
  <si>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</si>
  <si>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</si>
  <si>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</si>
  <si>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</si>
  <si>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</si>
  <si>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</si>
  <si>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</si>
  <si>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</si>
  <si>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</si>
  <si>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</si>
  <si>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</si>
  <si>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</si>
  <si>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</si>
  <si>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</si>
  <si>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</si>
  <si>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</si>
  <si>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</si>
  <si>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</si>
  <si>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</si>
  <si>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</si>
  <si>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</si>
  <si>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</si>
  <si>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</si>
  <si>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</si>
  <si>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</si>
  <si>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</si>
  <si>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</si>
  <si>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</si>
  <si>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</si>
  <si>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</si>
  <si>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</si>
  <si>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</si>
  <si>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</si>
  <si>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</si>
  <si>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</si>
  <si>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</si>
  <si>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</si>
  <si>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</si>
  <si>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</si>
  <si>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</si>
  <si>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</si>
  <si>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</si>
  <si>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</si>
  <si>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</si>
  <si>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</si>
  <si>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</si>
  <si>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</si>
  <si>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</si>
  <si>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</si>
  <si>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</si>
  <si>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</si>
  <si>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</si>
  <si>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</si>
  <si>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</si>
  <si>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</si>
  <si>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</si>
  <si>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</si>
  <si>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</si>
  <si>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</si>
  <si>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</si>
  <si>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</si>
  <si>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</si>
  <si>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</si>
  <si>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</si>
  <si>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</si>
  <si>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</si>
  <si>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</si>
  <si>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</si>
  <si>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</si>
  <si>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</si>
  <si>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</si>
  <si>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</si>
  <si>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</si>
  <si>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</si>
  <si>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</si>
  <si>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</si>
  <si>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</si>
  <si>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</si>
  <si>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</si>
  <si>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</si>
  <si>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</si>
  <si>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</si>
  <si>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</si>
  <si>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</si>
  <si>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</si>
  <si>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</si>
  <si>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</si>
  <si>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</si>
  <si>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</si>
  <si>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</si>
  <si>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</si>
  <si>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</si>
  <si>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</si>
  <si>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</si>
  <si>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</si>
  <si>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</si>
  <si>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</si>
  <si>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</si>
  <si>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</si>
  <si>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</si>
  <si>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</si>
  <si>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</si>
  <si>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</si>
  <si>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</si>
  <si>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</si>
  <si>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</si>
  <si>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</si>
  <si>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</si>
  <si>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</si>
  <si>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</si>
  <si>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</si>
  <si>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</si>
  <si>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</si>
  <si>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</si>
  <si>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</si>
  <si>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</si>
  <si>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</si>
  <si>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</si>
  <si>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</si>
  <si>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</si>
  <si>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</si>
  <si>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</si>
  <si>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</si>
  <si>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</si>
  <si>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</si>
  <si>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</si>
  <si>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</si>
  <si>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</si>
  <si>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</si>
  <si>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</si>
  <si>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</si>
  <si>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</si>
  <si>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</si>
  <si>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</si>
  <si>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</si>
  <si>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</si>
  <si>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</si>
  <si>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</si>
  <si>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</si>
  <si>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</si>
  <si>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</si>
  <si>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</si>
  <si>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</si>
  <si>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</si>
  <si>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</si>
  <si>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</si>
  <si>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</si>
  <si>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</si>
  <si>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</si>
  <si>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</si>
  <si>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</si>
  <si>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</si>
  <si>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</si>
  <si>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</si>
  <si>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</si>
  <si>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</si>
  <si>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</si>
  <si>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</si>
  <si>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</si>
  <si>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</si>
  <si>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</si>
  <si>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</si>
  <si>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</si>
  <si>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</si>
  <si>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</si>
  <si>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</si>
  <si>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</si>
  <si>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</si>
  <si>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</si>
  <si>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</si>
  <si>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</si>
  <si>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</si>
  <si>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</si>
  <si>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</si>
  <si>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</si>
  <si>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</si>
  <si>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</si>
  <si>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</si>
  <si>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</si>
  <si>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</si>
  <si>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</si>
  <si>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</si>
  <si>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</si>
  <si>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</si>
  <si>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</si>
  <si>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</si>
  <si>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</si>
  <si>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</si>
  <si>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</si>
  <si>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</si>
  <si>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</si>
  <si>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</si>
  <si>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</si>
  <si>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</si>
  <si>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</si>
  <si>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</si>
  <si>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</si>
  <si>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</si>
  <si>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</si>
  <si>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</si>
  <si>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</si>
  <si>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</si>
  <si>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</si>
  <si>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</si>
  <si>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</si>
  <si>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</si>
  <si>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</si>
  <si>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</si>
  <si>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</si>
  <si>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</si>
  <si>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</si>
  <si>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</si>
  <si>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</si>
  <si>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</si>
  <si>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</si>
  <si>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</si>
  <si>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</si>
  <si>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</si>
  <si>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</si>
  <si>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</si>
  <si>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</si>
  <si>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</si>
  <si>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</si>
  <si>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</si>
  <si>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</si>
  <si>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</si>
  <si>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</si>
  <si>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</si>
  <si>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</si>
  <si>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</si>
  <si>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</si>
  <si>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</si>
  <si>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</si>
  <si>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</si>
  <si>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</si>
  <si>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</si>
  <si>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</si>
  <si>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</si>
  <si>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</si>
  <si>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</si>
  <si>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</si>
  <si>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</si>
  <si>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</si>
  <si>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</si>
  <si>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</si>
  <si>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</si>
  <si>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</si>
  <si>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</si>
  <si>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</si>
  <si>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</si>
  <si>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</si>
  <si>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</si>
  <si>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</si>
  <si>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</si>
  <si>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</si>
  <si>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</si>
  <si>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</si>
  <si>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</si>
  <si>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</si>
  <si>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</si>
  <si>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</si>
  <si>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</si>
  <si>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</si>
  <si>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</si>
  <si>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</si>
  <si>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</si>
  <si>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</si>
  <si>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</si>
  <si>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</si>
  <si>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</si>
  <si>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</si>
  <si>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</si>
  <si>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</si>
  <si>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</si>
  <si>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</si>
  <si>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</si>
  <si>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</si>
  <si>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</si>
  <si>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</si>
  <si>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</si>
  <si>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</si>
  <si>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</si>
  <si>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</si>
  <si>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</si>
  <si>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</si>
  <si>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</si>
  <si>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</si>
  <si>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</si>
  <si>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</si>
  <si>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</si>
  <si>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</si>
  <si>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</si>
  <si>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</si>
  <si>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</si>
  <si>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</si>
  <si>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</si>
  <si>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</si>
  <si>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</si>
  <si>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</si>
  <si>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</si>
  <si>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</si>
  <si>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</si>
  <si>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</si>
  <si>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</si>
  <si>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</si>
  <si>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</si>
  <si>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</si>
  <si>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</si>
  <si>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</si>
  <si>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</si>
  <si>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</si>
  <si>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</si>
  <si>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</si>
  <si>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</si>
  <si>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</si>
  <si>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</si>
  <si>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</si>
  <si>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</si>
  <si>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</si>
  <si>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</si>
  <si>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</si>
  <si>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</si>
  <si>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</si>
  <si>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</si>
  <si>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</si>
  <si>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</si>
  <si>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</si>
  <si>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</si>
  <si>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</si>
  <si>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</si>
  <si>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</si>
  <si>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</si>
  <si>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</si>
  <si>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</si>
  <si>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</si>
  <si>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</si>
  <si>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</si>
  <si>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</si>
  <si>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</si>
  <si>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</si>
  <si>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</si>
  <si>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</si>
  <si>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</si>
  <si>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</si>
  <si>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</si>
  <si>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</si>
  <si>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</si>
  <si>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</si>
  <si>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</si>
  <si>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</si>
  <si>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</si>
  <si>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</si>
  <si>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</si>
  <si>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</si>
  <si>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</si>
  <si>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</si>
  <si>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</si>
  <si>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</si>
  <si>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</si>
  <si>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</si>
  <si>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</si>
  <si>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</si>
  <si>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</si>
  <si>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</si>
  <si>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</si>
  <si>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</si>
  <si>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</si>
  <si>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</si>
  <si>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</si>
  <si>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</si>
  <si>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</si>
  <si>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</si>
  <si>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</si>
  <si>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</si>
  <si>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</si>
  <si>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</si>
  <si>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</si>
  <si>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</si>
  <si>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</si>
  <si>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</si>
  <si>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</si>
  <si>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</si>
  <si>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</si>
  <si>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</si>
  <si>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</si>
  <si>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</si>
  <si>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</si>
  <si>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</si>
  <si>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</si>
  <si>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</si>
  <si>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</si>
  <si>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</si>
  <si>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</si>
  <si>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</si>
  <si>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</si>
  <si>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</si>
  <si>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</si>
  <si>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</si>
  <si>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</si>
  <si>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</si>
  <si>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</si>
  <si>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</si>
  <si>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</si>
  <si>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</si>
  <si>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</si>
  <si>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</si>
  <si>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</si>
  <si>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</si>
  <si>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</si>
  <si>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</si>
  <si>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</si>
  <si>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</si>
  <si>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</si>
  <si>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</si>
  <si>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</si>
  <si>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</si>
  <si>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</si>
  <si>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</si>
  <si>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</si>
  <si>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</si>
  <si>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</si>
  <si>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</si>
  <si>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</si>
  <si>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</si>
  <si>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</si>
  <si>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</si>
  <si>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</si>
  <si>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</si>
  <si>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</si>
  <si>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</si>
  <si>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</si>
  <si>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</si>
  <si>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</si>
  <si>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</si>
  <si>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</si>
  <si>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</si>
  <si>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</si>
  <si>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</si>
  <si>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</si>
  <si>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</si>
  <si>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</si>
  <si>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</si>
  <si>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</si>
  <si>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</si>
  <si>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</si>
  <si>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</si>
  <si>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</si>
  <si>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</si>
  <si>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</si>
  <si>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</si>
  <si>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</si>
  <si>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</si>
  <si>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</si>
  <si>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</si>
  <si>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</si>
  <si>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</si>
  <si>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</si>
  <si>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</si>
  <si>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</si>
  <si>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</si>
  <si>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</si>
  <si>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</si>
  <si>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</si>
  <si>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</si>
  <si>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</si>
  <si>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</si>
  <si>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</si>
  <si>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</si>
  <si>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</si>
  <si>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</si>
  <si>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</si>
  <si>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</si>
  <si>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</si>
  <si>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</si>
  <si>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</si>
  <si>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</si>
  <si>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</si>
  <si>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</si>
  <si>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</si>
  <si>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</si>
  <si>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</si>
  <si>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</si>
  <si>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</si>
  <si>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</si>
  <si>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</si>
  <si>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</si>
  <si>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</si>
  <si>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</si>
  <si>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</si>
  <si>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</si>
  <si>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</si>
  <si>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</si>
  <si>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</si>
  <si>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</si>
  <si>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</si>
  <si>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</si>
  <si>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</si>
  <si>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</si>
  <si>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</si>
  <si>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</si>
  <si>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</si>
  <si>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</si>
  <si>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</si>
  <si>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</si>
  <si>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</si>
  <si>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</si>
  <si>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</si>
  <si>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</si>
  <si>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</si>
  <si>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</si>
  <si>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</si>
  <si>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</si>
  <si>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</si>
  <si>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</si>
  <si>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</si>
  <si>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</si>
  <si>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</si>
  <si>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</si>
  <si>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</si>
  <si>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</si>
  <si>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</si>
  <si>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</si>
  <si>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</si>
  <si>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</si>
  <si>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</si>
  <si>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</si>
  <si>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</si>
  <si>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</si>
  <si>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</si>
  <si>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</si>
  <si>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</si>
  <si>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</si>
  <si>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</si>
  <si>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</si>
  <si>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</si>
  <si>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</si>
  <si>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</si>
  <si>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</si>
  <si>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</si>
  <si>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</si>
  <si>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</si>
  <si>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</si>
  <si>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</si>
  <si>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</si>
  <si>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</si>
  <si>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</si>
  <si>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</si>
  <si>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</si>
  <si>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</si>
  <si>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</si>
  <si>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</si>
  <si>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</si>
  <si>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</si>
  <si>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</si>
  <si>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</si>
  <si>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</si>
  <si>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</si>
  <si>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</si>
  <si>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</si>
  <si>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</si>
  <si>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</si>
  <si>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</si>
  <si>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</si>
  <si>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</si>
  <si>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</si>
  <si>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</si>
  <si>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</si>
  <si>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</si>
  <si>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</si>
  <si>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</si>
  <si>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</si>
  <si>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</si>
  <si>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</si>
  <si>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</si>
  <si>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</si>
  <si>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</si>
  <si>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</si>
  <si>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</si>
  <si>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</si>
  <si>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</si>
  <si>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</si>
  <si>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</si>
  <si>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</si>
  <si>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</si>
  <si>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</si>
  <si>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</si>
  <si>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</si>
  <si>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</si>
  <si>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</si>
  <si>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</si>
  <si>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</si>
  <si>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</si>
  <si>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</si>
  <si>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</si>
  <si>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</si>
  <si>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</si>
  <si>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</si>
  <si>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</si>
  <si>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</si>
  <si>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</si>
  <si>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</si>
  <si>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</si>
  <si>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</si>
  <si>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</si>
  <si>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</si>
  <si>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</si>
  <si>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</si>
  <si>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</si>
  <si>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</si>
  <si>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</si>
  <si>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</si>
  <si>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</si>
  <si>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</si>
  <si>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</si>
  <si>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</si>
  <si>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</si>
  <si>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</si>
  <si>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</si>
  <si>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</si>
  <si>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</si>
  <si>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</si>
  <si>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</si>
  <si>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</si>
  <si>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</si>
  <si>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</si>
  <si>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</si>
  <si>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</si>
  <si>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</si>
  <si>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</si>
  <si>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</si>
  <si>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</si>
  <si>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</si>
  <si>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</si>
  <si>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</si>
  <si>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</si>
  <si>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</si>
  <si>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</si>
  <si>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</si>
  <si>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</si>
  <si>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</si>
  <si>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</si>
  <si>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</si>
  <si>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</si>
  <si>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</si>
  <si>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</si>
  <si>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</si>
  <si>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</si>
  <si>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</si>
  <si>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</si>
  <si>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</si>
  <si>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</si>
  <si>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</si>
  <si>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</si>
  <si>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</si>
  <si>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</si>
  <si>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</si>
  <si>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</si>
  <si>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</si>
  <si>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</si>
  <si>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</si>
  <si>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</si>
  <si>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</si>
  <si>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</si>
  <si>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</si>
  <si>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</si>
  <si>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</si>
  <si>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</si>
  <si>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</si>
  <si>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</si>
  <si>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</si>
  <si>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</si>
  <si>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</si>
  <si>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</si>
  <si>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</si>
  <si>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</si>
  <si>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</si>
  <si>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</si>
  <si>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</si>
  <si>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</si>
  <si>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</si>
  <si>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</si>
  <si>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</si>
  <si>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</si>
  <si>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</si>
  <si>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</si>
  <si>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</si>
  <si>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</si>
  <si>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</si>
  <si>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</si>
  <si>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</si>
  <si>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</si>
  <si>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</si>
  <si>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</si>
  <si>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</si>
  <si>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</si>
  <si>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</si>
  <si>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</si>
  <si>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</si>
  <si>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</si>
  <si>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</si>
  <si>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</si>
  <si>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</si>
  <si>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</si>
  <si>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</si>
  <si>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</si>
  <si>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</si>
  <si>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</si>
  <si>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</si>
  <si>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</si>
  <si>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</si>
  <si>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</si>
  <si>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</si>
  <si>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</si>
  <si>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</si>
  <si>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</si>
  <si>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</si>
  <si>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</si>
  <si>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</si>
  <si>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</si>
  <si>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</si>
  <si>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</si>
  <si>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</si>
  <si>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</si>
  <si>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</si>
  <si>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</si>
  <si>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</si>
  <si>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</si>
  <si>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</si>
  <si>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</si>
  <si>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</si>
  <si>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</si>
  <si>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</si>
  <si>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</si>
  <si>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</si>
  <si>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</si>
  <si>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</si>
  <si>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</si>
  <si>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</si>
  <si>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</si>
  <si>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</si>
  <si>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</si>
  <si>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</si>
  <si>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</si>
  <si>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</si>
  <si>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</si>
  <si>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</si>
  <si>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</si>
  <si>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</si>
  <si>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</si>
  <si>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</si>
  <si>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</si>
  <si>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</si>
  <si>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</si>
  <si>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</si>
  <si>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</si>
  <si>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</si>
  <si>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</si>
  <si>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</si>
  <si>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</si>
  <si>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</si>
  <si>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</si>
  <si>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</si>
  <si>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</si>
  <si>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</si>
  <si>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</si>
  <si>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</si>
  <si>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</si>
  <si>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</si>
  <si>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</si>
  <si>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</si>
  <si>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</si>
  <si>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</si>
  <si>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</si>
  <si>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</si>
  <si>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</si>
  <si>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</si>
  <si>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</si>
  <si>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</si>
  <si>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</si>
  <si>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</si>
  <si>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</si>
  <si>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</si>
  <si>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</si>
  <si>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</si>
  <si>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</si>
  <si>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</si>
  <si>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</si>
  <si>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</si>
  <si>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</si>
  <si>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</si>
  <si>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</si>
  <si>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</si>
  <si>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</si>
  <si>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</si>
  <si>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</si>
  <si>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</si>
  <si>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</si>
  <si>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</si>
  <si>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</si>
  <si>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</si>
  <si>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</si>
  <si>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</si>
  <si>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</si>
  <si>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</si>
  <si>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</si>
  <si>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</si>
  <si>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</si>
  <si>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</si>
  <si>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</si>
  <si>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</si>
  <si>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</si>
  <si>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</si>
  <si>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</si>
  <si>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</si>
  <si>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</si>
  <si>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</si>
  <si>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</si>
  <si>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</si>
  <si>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</si>
  <si>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</si>
  <si>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</si>
  <si>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</si>
  <si>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</si>
  <si>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</si>
  <si>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</si>
  <si>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</si>
  <si>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</si>
  <si>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</si>
  <si>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</si>
  <si>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</si>
  <si>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</si>
  <si>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</si>
  <si>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</si>
  <si>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</si>
  <si>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</si>
  <si>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</si>
  <si>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</si>
  <si>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</si>
  <si>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</si>
  <si>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</si>
  <si>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</si>
  <si>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</si>
  <si>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</si>
  <si>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</si>
  <si>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</si>
  <si>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</si>
  <si>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</si>
  <si>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</si>
  <si>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</si>
  <si>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</si>
  <si>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</si>
  <si>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</si>
  <si>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</si>
  <si>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</si>
  <si>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</si>
  <si>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</si>
  <si>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</si>
  <si>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</si>
  <si>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</si>
  <si>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</si>
  <si>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</si>
  <si>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</si>
  <si>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</si>
  <si>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</si>
  <si>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</si>
  <si>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</si>
  <si>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</si>
  <si>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</si>
  <si>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</si>
  <si>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</si>
  <si>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</si>
  <si>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</si>
  <si>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</si>
  <si>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</si>
  <si>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</si>
  <si>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</si>
  <si>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</si>
  <si>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</si>
  <si>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</si>
  <si>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</si>
  <si>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</si>
  <si>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</si>
  <si>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</si>
  <si>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</si>
  <si>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</si>
  <si>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</si>
  <si>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</si>
  <si>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</si>
  <si>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</si>
  <si>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</si>
  <si>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</si>
  <si>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</si>
  <si>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</si>
  <si>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</si>
  <si>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</si>
  <si>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</si>
  <si>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</si>
  <si>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</si>
  <si>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</si>
  <si>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</si>
  <si>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</si>
  <si>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</si>
  <si>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</si>
  <si>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</si>
  <si>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</si>
  <si>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</si>
  <si>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</si>
  <si>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</si>
  <si>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</si>
  <si>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</si>
  <si>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</si>
  <si>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</si>
  <si>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</si>
  <si>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</si>
  <si>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</si>
  <si>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</si>
  <si>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</si>
  <si>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</si>
  <si>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</si>
  <si>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</si>
  <si>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</si>
  <si>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</si>
  <si>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</si>
  <si>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</si>
  <si>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</si>
  <si>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</si>
  <si>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</si>
  <si>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</si>
  <si>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</si>
  <si>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</si>
  <si>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</si>
  <si>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</si>
  <si>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</si>
  <si>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</si>
  <si>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</si>
  <si>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</si>
  <si>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</si>
  <si>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</si>
  <si>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</si>
  <si>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</si>
  <si>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</si>
  <si>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</si>
  <si>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</si>
  <si>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</si>
  <si>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</si>
  <si>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</si>
  <si>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</si>
  <si>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</si>
  <si>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</si>
  <si>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</si>
  <si>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</si>
  <si>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</si>
  <si>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</si>
  <si>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</si>
  <si>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</si>
  <si>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</si>
  <si>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</si>
  <si>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</si>
  <si>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</si>
  <si>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</si>
  <si>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</si>
  <si>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</si>
  <si>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</si>
  <si>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</si>
  <si>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</si>
  <si>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</si>
  <si>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</si>
  <si>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</si>
  <si>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</si>
  <si>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</si>
  <si>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</si>
  <si>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</si>
  <si>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</si>
  <si>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</si>
  <si>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</si>
  <si>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</si>
  <si>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</si>
  <si>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</si>
  <si>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</si>
  <si>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</si>
  <si>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</si>
  <si>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</si>
  <si>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</si>
  <si>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</si>
  <si>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</si>
  <si>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</si>
  <si>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</si>
  <si>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</si>
  <si>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</si>
  <si>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</si>
  <si>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</si>
  <si>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</si>
  <si>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</si>
  <si>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</si>
  <si>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</si>
  <si>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</si>
  <si>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</si>
  <si>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</si>
  <si>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</si>
  <si>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</si>
  <si>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</si>
  <si>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</si>
  <si>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</si>
  <si>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</si>
  <si>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</si>
  <si>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</si>
  <si>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</si>
  <si>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</si>
  <si>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</si>
  <si>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</si>
  <si>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</si>
  <si>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</si>
  <si>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</si>
  <si>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</si>
  <si>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</si>
  <si>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</si>
  <si>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</si>
  <si>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</si>
  <si>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</si>
  <si>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</si>
  <si>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</si>
  <si>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</si>
  <si>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</si>
  <si>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</si>
  <si>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</si>
  <si>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</si>
  <si>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</si>
  <si>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</si>
  <si>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</si>
  <si>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</si>
  <si>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</si>
  <si>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</si>
  <si>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</si>
  <si>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</si>
  <si>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</si>
  <si>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</si>
  <si>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</si>
  <si>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</si>
  <si>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</si>
  <si>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</si>
  <si>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</si>
  <si>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</si>
  <si>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</si>
  <si>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</si>
  <si>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</si>
  <si>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</si>
  <si>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</si>
  <si>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</si>
  <si>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</si>
  <si>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</si>
  <si>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</si>
  <si>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</si>
  <si>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</si>
  <si>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</si>
  <si>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</si>
  <si>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</si>
  <si>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</si>
  <si>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</si>
  <si>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</si>
  <si>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</si>
  <si>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</si>
  <si>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</si>
  <si>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</si>
  <si>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</si>
  <si>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</si>
  <si>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</si>
  <si>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</si>
  <si>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</si>
  <si>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</si>
  <si>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</si>
  <si>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</si>
  <si>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</si>
  <si>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</si>
  <si>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</si>
  <si>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</si>
  <si>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</si>
  <si>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</si>
  <si>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</si>
  <si>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</si>
  <si>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</si>
  <si>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</si>
  <si>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</si>
  <si>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</si>
  <si>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</si>
  <si>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</si>
  <si>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</si>
  <si>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</si>
  <si>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</si>
  <si>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</si>
  <si>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</si>
  <si>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</si>
  <si>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</si>
  <si>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</si>
  <si>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</si>
  <si>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</si>
  <si>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</si>
  <si>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</si>
  <si>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</si>
  <si>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</si>
  <si>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</si>
  <si>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</si>
  <si>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</si>
  <si>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</si>
  <si>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</si>
  <si>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</si>
  <si>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</si>
  <si>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</si>
  <si>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</si>
  <si>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</si>
  <si>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</si>
  <si>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</si>
  <si>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</si>
  <si>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</si>
  <si>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</si>
  <si>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</si>
  <si>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</si>
  <si>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</si>
  <si>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</si>
  <si>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</si>
  <si>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</si>
  <si>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</si>
  <si>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</si>
  <si>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</si>
  <si>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</si>
  <si>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</si>
  <si>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</si>
  <si>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</si>
  <si>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</si>
  <si>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</si>
  <si>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</si>
  <si>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</si>
  <si>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</si>
  <si>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</si>
  <si>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</si>
  <si>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</si>
  <si>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</si>
  <si>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</si>
  <si>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</si>
  <si>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</si>
  <si>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</si>
  <si>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</si>
  <si>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</si>
  <si>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</si>
  <si>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</si>
  <si>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</si>
  <si>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</si>
  <si>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</si>
  <si>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</si>
  <si>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</si>
  <si>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</si>
  <si>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</si>
  <si>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</si>
  <si>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</si>
  <si>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</si>
  <si>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</si>
  <si>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</si>
  <si>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</si>
  <si>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</si>
  <si>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</si>
  <si>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</si>
  <si>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</si>
  <si>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</si>
  <si>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</si>
  <si>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</si>
  <si>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</si>
  <si>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</si>
  <si>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</si>
  <si>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</si>
  <si>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</si>
  <si>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</si>
  <si>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</si>
  <si>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</si>
  <si>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</si>
  <si>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</si>
  <si>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For selections from a closed list of values, enter the list of allowed options in Units separated</t>
  </si>
  <si>
    <t>by commas without spaces. For each option, give the value followed by an equals sign and the</t>
  </si>
  <si>
    <t>are ignored. The web app will look for an equals sign in Units to choose the selector  input control.</t>
  </si>
  <si>
    <t>Data Center Load Growth Assumption</t>
  </si>
  <si>
    <t>DCLGA Data Center Load Growth Assumption</t>
  </si>
  <si>
    <t>1=Low,0=Medium,2=High</t>
  </si>
  <si>
    <t>label. For instance, "1=Low,0=Medium,2=High". List the options in the order you want them to</t>
  </si>
  <si>
    <t>appear in the policy editor panel. The Min Slider Value, Max Slider Value, and Slider Step Size</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</si>
  <si>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</si>
  <si>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Behind the Meter Gas</t>
  </si>
  <si>
    <t>db3a79</t>
  </si>
  <si>
    <t>219-58-121</t>
  </si>
  <si>
    <t>216-181-255</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</si>
  <si>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</si>
  <si>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</si>
  <si>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db3a79, f593e0, ff0000, 9b1cb0, c01b00,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</si>
  <si>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</si>
  <si>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</si>
  <si>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</si>
  <si>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db3a79,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</si>
  <si>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</si>
  <si>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Output Total Industry Emissions by Pollutant in MMT[N2O]; Output Total Industry Emissions by Pollutant in MMT[F gases]; Output Total Industry Emissions by Pollutant in MMT[CH4]; Output Total Industry Emissions by Pollutant in MMT[CO2]</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</si>
  <si>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</si>
  <si>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</si>
  <si>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</si>
  <si>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Other Distributed Sources</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</si>
  <si>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</si>
  <si>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</si>
  <si>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</si>
  <si>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</si>
  <si>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</si>
  <si>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</si>
  <si>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</si>
  <si>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</si>
  <si>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</si>
  <si>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</si>
  <si>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Hourly Dispatch: 2050, Representative Day 1</t>
  </si>
  <si>
    <t>Hourly Dispatch: 2050, Representative Day 2</t>
  </si>
  <si>
    <t>Hourly Dispatch: 2050, Representative Day 3</t>
  </si>
  <si>
    <t>Hourly Dispatch: 2050, Representative Day 4</t>
  </si>
  <si>
    <t>Hourly Dispatch: 2050, Net Peak Summer Day</t>
  </si>
  <si>
    <t>Hourly Dispatch: 2050, Net Peak Winter Day</t>
  </si>
  <si>
    <t>Hourly Dispatch: 2025, Representative Day 1</t>
  </si>
  <si>
    <t>Hourly Dispatch: 2025, Representative Day 2</t>
  </si>
  <si>
    <t>Hourly Dispatch: 2025, Representative Day 3</t>
  </si>
  <si>
    <t>Hourly Dispatch: 2025, Representative Day 4</t>
  </si>
  <si>
    <t>Hourly Dispatch: 2025, Net Peak Summer Day</t>
  </si>
  <si>
    <t>Hourly Dispatch: 2025, Net Peak Winter Day</t>
  </si>
  <si>
    <t>Restrict New Power Plants</t>
  </si>
  <si>
    <t>Restrict New Power Plant Retrofits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</si>
</sst>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5">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rgb="FFDB3A7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1">
    <xf numFmtId="0" fontId="0" fillId="0" borderId="0" xfId="0"/>
    <xf numFmtId="0" fontId="0" fillId="0" borderId="0" xfId="0"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49" fontId="0" fillId="0" borderId="0" xfId="0" applyNumberFormat="1" applyAlignment="1">
      <alignmen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21" fillId="2" borderId="20" xfId="0" applyFont="1" applyFill="1" applyBorder="1"/>
    <xf numFmtId="0" fontId="21" fillId="2" borderId="21" xfId="0" applyFont="1" applyFill="1" applyBorder="1"/>
    <xf numFmtId="0" fontId="21" fillId="2" borderId="21" xfId="0" applyFont="1" applyFill="1" applyBorder="1" applyAlignment="1">
      <alignment horizontal="left"/>
    </xf>
    <xf numFmtId="0" fontId="21" fillId="2" borderId="22" xfId="0" applyFont="1" applyFill="1" applyBorder="1"/>
    <xf numFmtId="0" fontId="15" fillId="0" borderId="26" xfId="0" applyFont="1" applyBorder="1"/>
    <xf numFmtId="0" fontId="0" fillId="0" borderId="26" xfId="0" applyBorder="1" applyAlignment="1">
      <alignment horizontal="left"/>
    </xf>
    <xf numFmtId="0" fontId="0" fillId="0" borderId="26" xfId="0" applyBorder="1"/>
    <xf numFmtId="0" fontId="15" fillId="0" borderId="0" xfId="0" quotePrefix="1" applyFont="1"/>
    <xf numFmtId="0" fontId="15" fillId="0" borderId="26" xfId="0" quotePrefix="1" applyFont="1" applyBorder="1"/>
    <xf numFmtId="0" fontId="123" fillId="0" borderId="0" xfId="0" applyFont="1"/>
    <xf numFmtId="0" fontId="121" fillId="0" borderId="0" xfId="0" applyFont="1"/>
    <xf numFmtId="0" fontId="121" fillId="0" borderId="26" xfId="0" applyFont="1" applyBorder="1"/>
    <xf numFmtId="11" fontId="0" fillId="0" borderId="26" xfId="0" applyNumberFormat="1" applyBorder="1"/>
    <xf numFmtId="0" fontId="0" fillId="104" borderId="0" xfId="0" applyFill="1"/>
    <xf numFmtId="0" fontId="14" fillId="20" borderId="0" xfId="0" applyFont="1" applyFill="1" applyAlignment="1">
      <alignment horizontal="center"/>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3" fillId="9" borderId="27"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0" fillId="8" borderId="0" xfId="7" applyFill="1" applyAlignment="1">
      <alignment horizontal="left" vertical="center"/>
    </xf>
    <xf numFmtId="0" fontId="30" fillId="17" borderId="0" xfId="7" applyFill="1" applyAlignment="1">
      <alignment horizontal="left" vertical="center"/>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0" fontId="30" fillId="8" borderId="0" xfId="7" applyFill="1" applyAlignment="1">
      <alignment horizontal="left"/>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xf numFmtId="0" fontId="14" fillId="4" borderId="0" xfId="0" applyFont="1" applyFill="1" applyAlignment="1">
      <alignment horizontal="left"/>
    </xf>
    <xf numFmtId="0" fontId="0" fillId="5" borderId="0" xfId="0" applyFill="1" applyAlignment="1">
      <alignment horizontal="left"/>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9999"/>
      <color rgb="FFDB3A79"/>
      <color rgb="FFFA8072"/>
      <color rgb="FFD8B5FF"/>
      <color rgb="FF808080"/>
      <color rgb="FFFFFF99"/>
      <color rgb="FF006699"/>
      <color rgb="FF0099CC"/>
      <color rgb="FFE5FFCC"/>
      <color rgb="FFB49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Dan O'Brien" id="{FCDF4951-BD29-44E7-B0CE-E1AEBFD145B2}" userId="S::dobrien@energyinnovation.org::5787959e-6163-4262-9c93-34c2a0e7f6d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3" dT="2021-05-24T22:03:35.61" personId="{811026A2-74EF-4287-974D-D90683F22217}" id="{E8911680-E731-4D67-9690-17976D3FED66}">
    <text>Unit varies based on currency in this EPS region</text>
  </threadedComment>
  <threadedComment ref="D95" dT="2020-08-19T00:06:43.00" personId="{811026A2-74EF-4287-974D-D90683F22217}" id="{5B177B48-17FC-4889-93EE-8CEBBC9D67A1}">
    <text>Leave this cell blank.</text>
  </threadedComment>
  <threadedComment ref="D96" dT="2020-08-19T00:06:43.00" personId="{811026A2-74EF-4287-974D-D90683F22217}" id="{FC0E8780-2055-48EE-B42B-F31936B1D4FF}">
    <text>Leave this cell blank.</text>
  </threadedComment>
  <threadedComment ref="D97" dT="2020-08-19T00:06:43.00" personId="{811026A2-74EF-4287-974D-D90683F22217}" id="{9E6238C4-2B41-4F84-9F69-94DEF5E3EB8C}">
    <text>Leave this cell blank.</text>
  </threadedComment>
  <threadedComment ref="E97" dT="2020-08-19T00:06:43.00" personId="{811026A2-74EF-4287-974D-D90683F22217}" id="{6E9F8D40-752E-4116-9D9F-F74F76285640}">
    <text>Leave this cell blank.</text>
  </threadedComment>
  <threadedComment ref="D101" dT="2020-08-19T00:06:43.00" personId="{811026A2-74EF-4287-974D-D90683F22217}" id="{F601AB12-684E-4E95-8C1E-B144486F847D}">
    <text>Leave this cell blank.</text>
  </threadedComment>
  <threadedComment ref="E101" dT="2020-08-19T00:06:43.00" personId="{811026A2-74EF-4287-974D-D90683F22217}" id="{A645F5AA-7A90-4A35-968A-CE10D0FAB4B0}">
    <text>Leave this cell blank.</text>
  </threadedComment>
  <threadedComment ref="D102" dT="2020-08-19T00:06:43.00" personId="{811026A2-74EF-4287-974D-D90683F22217}" id="{746FF03D-5804-4E4E-B458-37BB59B9E142}">
    <text>Leave this cell blank.</text>
  </threadedComment>
  <threadedComment ref="E102" dT="2020-08-19T00:06:43.00" personId="{811026A2-74EF-4287-974D-D90683F22217}" id="{9EC6115E-EDF0-4A53-BA39-6E38927B0C70}">
    <text>Leave this cell blank.</text>
  </threadedComment>
  <threadedComment ref="D103" dT="2020-08-19T00:06:43.00" personId="{811026A2-74EF-4287-974D-D90683F22217}" id="{AB2AEDA0-791A-4901-BF44-CCC69230B04C}">
    <text>Leave this cell blank.</text>
  </threadedComment>
  <threadedComment ref="E103" dT="2020-08-19T00:06:43.00" personId="{811026A2-74EF-4287-974D-D90683F22217}" id="{C2983161-1E33-4DB9-8522-CBCD17E9BF44}">
    <text>Leave this cell blank.</text>
  </threadedComment>
  <threadedComment ref="B105"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597" dT="2026-09-23T19:34:55.34" personId="{FCDF4951-BD29-44E7-B0CE-E1AEBFD145B2}" id="{5BB704AA-2934-431B-BA08-71EBBFE49D0D}">
    <text>2025 EPA non-CO2 report has no o/g methane destruction measures broken out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9"/>
  <sheetViews>
    <sheetView topLeftCell="A29" workbookViewId="0">
      <selection activeCell="A59" sqref="A59"/>
    </sheetView>
  </sheetViews>
  <sheetFormatPr baseColWidth="10" defaultColWidth="8.83203125" defaultRowHeight="15"/>
  <cols>
    <col min="1" max="1" width="28.5" customWidth="1"/>
    <col min="2" max="2" width="24.5" customWidth="1"/>
  </cols>
  <sheetData>
    <row r="1" spans="1:2">
      <c r="A1" s="6" t="s">
        <v>102</v>
      </c>
    </row>
    <row r="3" spans="1:2">
      <c r="A3" t="s">
        <v>103</v>
      </c>
    </row>
    <row r="4" spans="1:2">
      <c r="A4" t="s">
        <v>136</v>
      </c>
    </row>
    <row r="5" spans="1:2">
      <c r="A5" t="s">
        <v>107</v>
      </c>
    </row>
    <row r="6" spans="1:2">
      <c r="A6" t="s">
        <v>104</v>
      </c>
    </row>
    <row r="8" spans="1:2">
      <c r="A8" t="s">
        <v>105</v>
      </c>
    </row>
    <row r="9" spans="1:2">
      <c r="A9" t="s">
        <v>106</v>
      </c>
    </row>
    <row r="10" spans="1:2">
      <c r="A10" s="38" t="s">
        <v>2756</v>
      </c>
    </row>
    <row r="11" spans="1:2">
      <c r="A11" s="38"/>
    </row>
    <row r="12" spans="1:2">
      <c r="A12" t="s">
        <v>108</v>
      </c>
    </row>
    <row r="13" spans="1:2">
      <c r="A13" t="s">
        <v>109</v>
      </c>
    </row>
    <row r="14" spans="1:2">
      <c r="A14" t="s">
        <v>110</v>
      </c>
    </row>
    <row r="16" spans="1:2">
      <c r="A16" s="39" t="s">
        <v>2842</v>
      </c>
      <c r="B16" s="152"/>
    </row>
    <row r="17" spans="1:3">
      <c r="A17" t="s">
        <v>2825</v>
      </c>
      <c r="B17" s="17">
        <f>MAX(PolicyLevers!H:H)</f>
        <v>2798</v>
      </c>
    </row>
    <row r="18" spans="1:3">
      <c r="A18" t="s">
        <v>2841</v>
      </c>
      <c r="B18" s="17" t="str" cm="1">
        <f t="array" ref="B18">IF(MIN(IF(COUNTIF(PolicyLevers!$H$2:$H$2052,PolicyLevers!$H$2:$H$2052)&gt;1,PolicyLevers!$H$2:$H$2052, ""))=0,"No duplicate ID numbers",MIN(IF(COUNTIF(PolicyLevers!$H$2:$H$2052,PolicyLevers!$H$2:$H$2052)&gt;1,PolicyLevers!$H$2:$H$2052, "")))</f>
        <v>No duplicate ID numbers</v>
      </c>
    </row>
    <row r="19" spans="1:3" ht="32">
      <c r="A19" s="1" t="s">
        <v>2961</v>
      </c>
      <c r="B19" s="17" t="str" cm="1">
        <f t="array" ref="B19">IF(MIN(IF((NOT(ISNUMBER(PolicyLevers!$H$2:$H$2052)))*(ISTEXT(PolicyLevers!$I$2:$I$2052)),ROW(PolicyLevers!$H$2:$H$2052)))=0,"No missing ID numbers",MIN(IF((NOT(ISNUMBER(PolicyLevers!$H$2:$H$2052)))*(ISTEXT(PolicyLevers!$I$2:$I$2052)),ROW(PolicyLevers!$H$2:$H$2052))))</f>
        <v>No missing ID numbers</v>
      </c>
    </row>
    <row r="21" spans="1:3">
      <c r="A21" s="39" t="s">
        <v>3194</v>
      </c>
      <c r="B21" s="152"/>
    </row>
    <row r="22" spans="1:3">
      <c r="A22" t="s">
        <v>3188</v>
      </c>
    </row>
    <row r="23" spans="1:3">
      <c r="A23" t="s">
        <v>3189</v>
      </c>
    </row>
    <row r="24" spans="1:3">
      <c r="A24" t="s">
        <v>3190</v>
      </c>
    </row>
    <row r="25" spans="1:3">
      <c r="A25" t="s">
        <v>3191</v>
      </c>
    </row>
    <row r="27" spans="1:3">
      <c r="A27" s="39" t="s">
        <v>3192</v>
      </c>
      <c r="B27" s="152"/>
      <c r="C27" s="152"/>
    </row>
    <row r="28" spans="1:3">
      <c r="A28" t="s">
        <v>2835</v>
      </c>
    </row>
    <row r="29" spans="1:3">
      <c r="A29" t="s">
        <v>2821</v>
      </c>
    </row>
    <row r="30" spans="1:3">
      <c r="A30" t="s">
        <v>2822</v>
      </c>
    </row>
    <row r="31" spans="1:3">
      <c r="A31" t="s">
        <v>2823</v>
      </c>
    </row>
    <row r="32" spans="1:3">
      <c r="A32" t="s">
        <v>2824</v>
      </c>
    </row>
    <row r="34" spans="1:2">
      <c r="A34" t="s">
        <v>2836</v>
      </c>
    </row>
    <row r="35" spans="1:2">
      <c r="A35" t="s">
        <v>2819</v>
      </c>
    </row>
    <row r="36" spans="1:2">
      <c r="A36" t="s">
        <v>2820</v>
      </c>
    </row>
    <row r="38" spans="1:2">
      <c r="A38" t="s">
        <v>2837</v>
      </c>
    </row>
    <row r="39" spans="1:2">
      <c r="A39" t="s">
        <v>2826</v>
      </c>
    </row>
    <row r="40" spans="1:2">
      <c r="A40" t="s">
        <v>2827</v>
      </c>
    </row>
    <row r="42" spans="1:2">
      <c r="A42" t="s">
        <v>2838</v>
      </c>
    </row>
    <row r="43" spans="1:2">
      <c r="A43" t="s">
        <v>2828</v>
      </c>
    </row>
    <row r="44" spans="1:2">
      <c r="A44" t="s">
        <v>2829</v>
      </c>
    </row>
    <row r="46" spans="1:2">
      <c r="A46" s="39" t="s">
        <v>3193</v>
      </c>
      <c r="B46" s="152"/>
    </row>
    <row r="47" spans="1:2">
      <c r="A47" t="s">
        <v>2830</v>
      </c>
    </row>
    <row r="48" spans="1:2">
      <c r="A48" t="s">
        <v>2831</v>
      </c>
    </row>
    <row r="50" spans="1:1">
      <c r="A50" t="s">
        <v>2832</v>
      </c>
    </row>
    <row r="51" spans="1:1">
      <c r="A51" t="s">
        <v>2839</v>
      </c>
    </row>
    <row r="52" spans="1:1">
      <c r="A52" t="s">
        <v>2833</v>
      </c>
    </row>
    <row r="53" spans="1:1">
      <c r="A53" t="s">
        <v>2834</v>
      </c>
    </row>
    <row r="55" spans="1:1">
      <c r="A55" t="s">
        <v>4013</v>
      </c>
    </row>
    <row r="56" spans="1:1">
      <c r="A56" t="s">
        <v>4014</v>
      </c>
    </row>
    <row r="57" spans="1:1">
      <c r="A57" t="s">
        <v>4019</v>
      </c>
    </row>
    <row r="58" spans="1:1">
      <c r="A58" t="s">
        <v>4020</v>
      </c>
    </row>
    <row r="59" spans="1:1">
      <c r="A59" t="s">
        <v>4015</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70" zoomScaleNormal="70" workbookViewId="0">
      <selection activeCell="J30" sqref="J30"/>
    </sheetView>
  </sheetViews>
  <sheetFormatPr baseColWidth="10" defaultColWidth="8.83203125" defaultRowHeight="15"/>
  <cols>
    <col min="1" max="1" width="20.1640625" customWidth="1"/>
    <col min="2" max="2" width="41.33203125" customWidth="1"/>
    <col min="3" max="3" width="45.5" customWidth="1"/>
    <col min="4" max="4" width="29.1640625" customWidth="1"/>
    <col min="5" max="5" width="20.1640625" customWidth="1"/>
    <col min="6" max="8" width="10.1640625" customWidth="1"/>
    <col min="9" max="9" width="20.1640625" customWidth="1"/>
    <col min="10" max="10" width="153.5" customWidth="1"/>
    <col min="11" max="12" width="20.1640625" customWidth="1"/>
    <col min="13" max="13" width="129.5" style="352" customWidth="1"/>
    <col min="14" max="14" width="67.5" customWidth="1"/>
  </cols>
  <sheetData>
    <row r="1" spans="1:14">
      <c r="A1" s="6" t="s">
        <v>3169</v>
      </c>
      <c r="M1"/>
    </row>
    <row r="2" spans="1:14">
      <c r="A2" s="13" t="s">
        <v>3170</v>
      </c>
      <c r="M2"/>
    </row>
    <row r="3" spans="1:14">
      <c r="A3" s="345" t="s">
        <v>3</v>
      </c>
      <c r="B3" s="345" t="s">
        <v>0</v>
      </c>
      <c r="C3" s="345" t="s">
        <v>1</v>
      </c>
      <c r="D3" s="346" t="s">
        <v>341</v>
      </c>
      <c r="E3" s="345" t="s">
        <v>2258</v>
      </c>
      <c r="F3" s="347" t="s">
        <v>69</v>
      </c>
      <c r="G3" s="347" t="s">
        <v>70</v>
      </c>
      <c r="H3" s="347" t="s">
        <v>81</v>
      </c>
      <c r="I3" s="345" t="s">
        <v>28</v>
      </c>
      <c r="J3" s="345" t="s">
        <v>2</v>
      </c>
      <c r="K3" s="345" t="s">
        <v>438</v>
      </c>
      <c r="L3" s="345" t="s">
        <v>188</v>
      </c>
      <c r="M3" s="348" t="s">
        <v>143</v>
      </c>
      <c r="N3" s="349" t="s">
        <v>144</v>
      </c>
    </row>
    <row r="4" spans="1:14">
      <c r="A4" s="291" t="s">
        <v>4</v>
      </c>
      <c r="B4" s="291" t="s">
        <v>2384</v>
      </c>
      <c r="C4" t="s">
        <v>2379</v>
      </c>
      <c r="D4" s="291" t="s">
        <v>2378</v>
      </c>
      <c r="E4" s="291" t="s">
        <v>2380</v>
      </c>
      <c r="F4" s="350">
        <v>0</v>
      </c>
      <c r="G4" s="350">
        <v>1</v>
      </c>
      <c r="H4" s="350">
        <v>0.02</v>
      </c>
      <c r="I4" s="291" t="s">
        <v>2381</v>
      </c>
      <c r="J4" s="335" t="s">
        <v>3430</v>
      </c>
      <c r="K4" s="351" t="s">
        <v>2383</v>
      </c>
      <c r="L4" s="291" t="s">
        <v>2382</v>
      </c>
    </row>
    <row r="5" spans="1:14">
      <c r="A5" s="291" t="s">
        <v>4</v>
      </c>
      <c r="B5" s="291" t="s">
        <v>2449</v>
      </c>
      <c r="C5" t="s">
        <v>3437</v>
      </c>
      <c r="D5" s="291" t="s">
        <v>2450</v>
      </c>
      <c r="E5" s="291" t="s">
        <v>2451</v>
      </c>
      <c r="F5" s="353">
        <v>-1</v>
      </c>
      <c r="G5" s="353">
        <v>3</v>
      </c>
      <c r="H5" s="353">
        <v>0.1</v>
      </c>
      <c r="I5" s="291" t="s">
        <v>2868</v>
      </c>
      <c r="J5" s="290" t="s">
        <v>3794</v>
      </c>
      <c r="K5" s="291"/>
      <c r="L5" s="291" t="s">
        <v>2688</v>
      </c>
      <c r="M5" s="352" t="s">
        <v>3186</v>
      </c>
    </row>
    <row r="6" spans="1:14">
      <c r="A6" s="291" t="s">
        <v>4</v>
      </c>
      <c r="B6" s="291" t="s">
        <v>3434</v>
      </c>
      <c r="C6" t="s">
        <v>3435</v>
      </c>
      <c r="D6" s="291" t="s">
        <v>2453</v>
      </c>
      <c r="E6" t="s">
        <v>3438</v>
      </c>
      <c r="F6" s="354">
        <v>0</v>
      </c>
      <c r="G6" s="354">
        <v>1</v>
      </c>
      <c r="H6" s="354">
        <v>0.02</v>
      </c>
      <c r="I6" s="335" t="s">
        <v>2448</v>
      </c>
      <c r="J6" s="335" t="s">
        <v>3436</v>
      </c>
      <c r="K6" s="351"/>
      <c r="L6" s="351" t="s">
        <v>2689</v>
      </c>
      <c r="M6" s="355" t="s">
        <v>2452</v>
      </c>
    </row>
    <row r="7" spans="1:14">
      <c r="A7" s="291" t="s">
        <v>4</v>
      </c>
      <c r="B7" s="291" t="s">
        <v>3413</v>
      </c>
      <c r="C7" t="s">
        <v>3415</v>
      </c>
      <c r="D7" s="291" t="s">
        <v>3417</v>
      </c>
      <c r="E7" t="s">
        <v>3418</v>
      </c>
      <c r="F7" s="356">
        <v>-45000</v>
      </c>
      <c r="G7" s="356">
        <v>50000</v>
      </c>
      <c r="H7" s="356">
        <v>100</v>
      </c>
      <c r="I7" s="356" t="s">
        <v>3420</v>
      </c>
      <c r="J7" s="357" t="s">
        <v>3992</v>
      </c>
      <c r="K7" s="351" t="s">
        <v>457</v>
      </c>
      <c r="L7" s="351" t="s">
        <v>458</v>
      </c>
      <c r="M7" s="355" t="s">
        <v>459</v>
      </c>
    </row>
    <row r="8" spans="1:14">
      <c r="A8" s="291" t="s">
        <v>4</v>
      </c>
      <c r="B8" s="291" t="s">
        <v>3414</v>
      </c>
      <c r="C8" t="s">
        <v>3416</v>
      </c>
      <c r="D8" s="291" t="s">
        <v>3417</v>
      </c>
      <c r="E8" t="s">
        <v>3419</v>
      </c>
      <c r="F8" s="356">
        <v>-45000</v>
      </c>
      <c r="G8" s="356">
        <v>50000</v>
      </c>
      <c r="H8" s="356">
        <v>100</v>
      </c>
      <c r="I8" s="356" t="s">
        <v>3420</v>
      </c>
      <c r="J8" s="357" t="s">
        <v>3993</v>
      </c>
      <c r="K8" s="351" t="s">
        <v>457</v>
      </c>
      <c r="L8" s="351" t="s">
        <v>458</v>
      </c>
      <c r="M8" s="355"/>
    </row>
    <row r="9" spans="1:14">
      <c r="A9" t="s">
        <v>4</v>
      </c>
      <c r="B9" t="s">
        <v>11</v>
      </c>
      <c r="C9" t="s">
        <v>111</v>
      </c>
      <c r="D9" s="17" t="s">
        <v>11</v>
      </c>
      <c r="E9" t="s">
        <v>2297</v>
      </c>
      <c r="F9" s="358">
        <v>0</v>
      </c>
      <c r="G9" s="358">
        <v>1</v>
      </c>
      <c r="H9" s="10">
        <v>0.02</v>
      </c>
      <c r="I9" s="335" t="s">
        <v>439</v>
      </c>
      <c r="J9" s="335" t="s">
        <v>3266</v>
      </c>
      <c r="K9" s="335" t="s">
        <v>189</v>
      </c>
      <c r="L9" s="290" t="s">
        <v>190</v>
      </c>
      <c r="M9" s="359" t="s">
        <v>145</v>
      </c>
      <c r="N9" s="335" t="s">
        <v>171</v>
      </c>
    </row>
    <row r="10" spans="1:14">
      <c r="A10" t="s">
        <v>4</v>
      </c>
      <c r="B10" t="s">
        <v>5</v>
      </c>
      <c r="C10" t="s">
        <v>297</v>
      </c>
      <c r="D10" s="17" t="s">
        <v>342</v>
      </c>
      <c r="E10" t="s">
        <v>2296</v>
      </c>
      <c r="F10" s="358">
        <v>-0.25</v>
      </c>
      <c r="G10" s="358">
        <f>ROUND(MaxBoundCalculations!B88,1)</f>
        <v>1</v>
      </c>
      <c r="H10" s="358">
        <v>0.01</v>
      </c>
      <c r="I10" s="335" t="s">
        <v>3736</v>
      </c>
      <c r="J10" s="335" t="s">
        <v>3994</v>
      </c>
      <c r="K10" s="335" t="s">
        <v>191</v>
      </c>
      <c r="L10" s="290" t="s">
        <v>192</v>
      </c>
      <c r="M10" s="359" t="s">
        <v>3172</v>
      </c>
      <c r="N10" s="335" t="s">
        <v>3173</v>
      </c>
    </row>
    <row r="11" spans="1:14">
      <c r="A11" s="291" t="s">
        <v>4</v>
      </c>
      <c r="B11" s="291" t="s">
        <v>462</v>
      </c>
      <c r="C11" t="s">
        <v>463</v>
      </c>
      <c r="D11" s="291" t="s">
        <v>462</v>
      </c>
      <c r="E11" t="s">
        <v>2295</v>
      </c>
      <c r="F11" s="350">
        <v>0</v>
      </c>
      <c r="G11" s="350">
        <v>1</v>
      </c>
      <c r="H11" s="350">
        <v>0.01</v>
      </c>
      <c r="I11" s="290" t="s">
        <v>464</v>
      </c>
      <c r="J11" s="335" t="s">
        <v>3619</v>
      </c>
      <c r="K11" s="335" t="s">
        <v>465</v>
      </c>
      <c r="L11" s="290" t="s">
        <v>466</v>
      </c>
      <c r="M11" s="360" t="s">
        <v>467</v>
      </c>
    </row>
    <row r="12" spans="1:14">
      <c r="A12" s="291" t="s">
        <v>4</v>
      </c>
      <c r="B12" s="291" t="s">
        <v>3611</v>
      </c>
      <c r="C12" t="s">
        <v>3612</v>
      </c>
      <c r="D12" s="291" t="s">
        <v>462</v>
      </c>
      <c r="E12" t="s">
        <v>3613</v>
      </c>
      <c r="F12" s="361">
        <v>0</v>
      </c>
      <c r="G12" s="361">
        <v>1</v>
      </c>
      <c r="H12" s="361">
        <v>1</v>
      </c>
      <c r="I12" s="335" t="s">
        <v>29</v>
      </c>
      <c r="J12" s="335" t="s">
        <v>3614</v>
      </c>
      <c r="K12" s="335" t="s">
        <v>465</v>
      </c>
      <c r="L12" s="290" t="s">
        <v>466</v>
      </c>
      <c r="M12" s="360" t="s">
        <v>467</v>
      </c>
    </row>
    <row r="13" spans="1:14">
      <c r="A13" t="s">
        <v>4</v>
      </c>
      <c r="B13" t="s">
        <v>2972</v>
      </c>
      <c r="C13" t="s">
        <v>2973</v>
      </c>
      <c r="D13" t="s">
        <v>2972</v>
      </c>
      <c r="E13" t="s">
        <v>2974</v>
      </c>
      <c r="F13" s="10">
        <v>0</v>
      </c>
      <c r="G13" s="10">
        <f>-ROUND(MaxBoundCalculations!$B$206,2)</f>
        <v>0.33</v>
      </c>
      <c r="H13" s="10">
        <v>0.01</v>
      </c>
      <c r="I13" s="335" t="s">
        <v>2975</v>
      </c>
      <c r="J13" s="335" t="s">
        <v>3427</v>
      </c>
      <c r="K13" s="335" t="s">
        <v>193</v>
      </c>
      <c r="L13" s="290" t="s">
        <v>194</v>
      </c>
      <c r="M13" s="362" t="s">
        <v>3185</v>
      </c>
    </row>
    <row r="14" spans="1:14" ht="208">
      <c r="A14" s="291" t="s">
        <v>4</v>
      </c>
      <c r="B14" s="291" t="s">
        <v>3791</v>
      </c>
      <c r="C14" t="s">
        <v>3788</v>
      </c>
      <c r="D14" s="291" t="s">
        <v>3406</v>
      </c>
      <c r="E14" t="s">
        <v>3407</v>
      </c>
      <c r="F14" s="358">
        <v>-1</v>
      </c>
      <c r="G14" s="358">
        <v>1</v>
      </c>
      <c r="H14" s="358">
        <v>0.01</v>
      </c>
      <c r="I14" s="335" t="s">
        <v>3618</v>
      </c>
      <c r="J14" s="40" t="s">
        <v>3995</v>
      </c>
      <c r="K14" s="351" t="s">
        <v>460</v>
      </c>
      <c r="L14" s="351" t="s">
        <v>461</v>
      </c>
      <c r="M14" s="352" t="s">
        <v>3171</v>
      </c>
    </row>
    <row r="15" spans="1:14">
      <c r="A15" s="291" t="s">
        <v>4</v>
      </c>
      <c r="B15" s="291" t="s">
        <v>3410</v>
      </c>
      <c r="C15" t="s">
        <v>3411</v>
      </c>
      <c r="D15" s="291" t="s">
        <v>3406</v>
      </c>
      <c r="E15" t="s">
        <v>3408</v>
      </c>
      <c r="F15" s="361">
        <v>0</v>
      </c>
      <c r="G15" s="361">
        <v>1</v>
      </c>
      <c r="H15" s="361">
        <v>1</v>
      </c>
      <c r="I15" s="335" t="s">
        <v>29</v>
      </c>
      <c r="J15" s="335" t="s">
        <v>3409</v>
      </c>
      <c r="K15" s="351"/>
      <c r="L15" s="351"/>
    </row>
    <row r="16" spans="1:14">
      <c r="A16" s="291" t="s">
        <v>4</v>
      </c>
      <c r="B16" s="291" t="s">
        <v>3572</v>
      </c>
      <c r="C16" t="s">
        <v>3573</v>
      </c>
      <c r="D16" s="291" t="s">
        <v>3574</v>
      </c>
      <c r="E16" t="s">
        <v>3575</v>
      </c>
      <c r="F16" s="361">
        <v>-50</v>
      </c>
      <c r="G16" s="361">
        <v>50</v>
      </c>
      <c r="H16" s="361">
        <v>1</v>
      </c>
      <c r="I16" s="335" t="s">
        <v>3617</v>
      </c>
      <c r="J16" s="335" t="s">
        <v>3996</v>
      </c>
      <c r="K16" s="351"/>
      <c r="L16" s="351"/>
    </row>
    <row r="17" spans="1:14" ht="32">
      <c r="A17" t="s">
        <v>4</v>
      </c>
      <c r="B17" t="s">
        <v>3792</v>
      </c>
      <c r="C17" t="s">
        <v>3724</v>
      </c>
      <c r="D17" s="291" t="s">
        <v>3406</v>
      </c>
      <c r="E17" t="s">
        <v>3723</v>
      </c>
      <c r="F17" s="361">
        <v>0</v>
      </c>
      <c r="G17" s="361">
        <v>1</v>
      </c>
      <c r="H17" s="361">
        <v>1</v>
      </c>
      <c r="I17" s="335" t="s">
        <v>29</v>
      </c>
      <c r="J17" s="40" t="s">
        <v>3795</v>
      </c>
      <c r="K17" s="351"/>
      <c r="L17" s="351"/>
    </row>
    <row r="18" spans="1:14">
      <c r="A18" t="s">
        <v>4</v>
      </c>
      <c r="B18" t="s">
        <v>3866</v>
      </c>
      <c r="C18" t="s">
        <v>3867</v>
      </c>
      <c r="D18" t="s">
        <v>462</v>
      </c>
      <c r="E18" s="174"/>
      <c r="F18" s="361">
        <v>0</v>
      </c>
      <c r="G18" s="361">
        <v>1</v>
      </c>
      <c r="H18" s="361">
        <v>1</v>
      </c>
      <c r="I18" s="335" t="s">
        <v>29</v>
      </c>
      <c r="J18" s="335" t="s">
        <v>3868</v>
      </c>
      <c r="K18" s="351"/>
      <c r="L18" s="351"/>
    </row>
    <row r="19" spans="1:14">
      <c r="A19" t="s">
        <v>71</v>
      </c>
      <c r="B19" t="s">
        <v>15</v>
      </c>
      <c r="C19" t="s">
        <v>2481</v>
      </c>
      <c r="D19" t="s">
        <v>15</v>
      </c>
      <c r="E19" t="s">
        <v>2480</v>
      </c>
      <c r="F19" s="358">
        <v>0</v>
      </c>
      <c r="G19" s="358">
        <v>1</v>
      </c>
      <c r="H19" s="358">
        <v>0.01</v>
      </c>
      <c r="I19" s="335" t="s">
        <v>113</v>
      </c>
      <c r="J19" s="335" t="s">
        <v>3633</v>
      </c>
      <c r="K19" s="335" t="s">
        <v>195</v>
      </c>
      <c r="L19" s="290" t="s">
        <v>196</v>
      </c>
      <c r="M19" s="359" t="s">
        <v>3174</v>
      </c>
    </row>
    <row r="20" spans="1:14">
      <c r="A20" t="s">
        <v>71</v>
      </c>
      <c r="B20" t="s">
        <v>100</v>
      </c>
      <c r="C20" t="s">
        <v>298</v>
      </c>
      <c r="D20" t="s">
        <v>100</v>
      </c>
      <c r="E20" t="s">
        <v>2294</v>
      </c>
      <c r="F20" s="358">
        <v>0</v>
      </c>
      <c r="G20" s="358">
        <v>0.75</v>
      </c>
      <c r="H20" s="358">
        <v>0.01</v>
      </c>
      <c r="I20" s="335" t="s">
        <v>30</v>
      </c>
      <c r="J20" s="335" t="s">
        <v>3175</v>
      </c>
      <c r="K20" s="335" t="s">
        <v>197</v>
      </c>
      <c r="L20" s="290" t="s">
        <v>198</v>
      </c>
      <c r="M20" s="359" t="s">
        <v>146</v>
      </c>
      <c r="N20" s="335" t="s">
        <v>427</v>
      </c>
    </row>
    <row r="21" spans="1:14">
      <c r="A21" t="s">
        <v>71</v>
      </c>
      <c r="B21" t="s">
        <v>14</v>
      </c>
      <c r="C21" t="s">
        <v>7</v>
      </c>
      <c r="D21" t="s">
        <v>14</v>
      </c>
      <c r="E21" t="s">
        <v>2293</v>
      </c>
      <c r="F21">
        <v>0</v>
      </c>
      <c r="G21">
        <v>1</v>
      </c>
      <c r="H21">
        <v>1</v>
      </c>
      <c r="I21" s="335" t="s">
        <v>29</v>
      </c>
      <c r="J21" s="335" t="s">
        <v>2305</v>
      </c>
      <c r="K21" s="335" t="s">
        <v>199</v>
      </c>
      <c r="L21" s="290" t="s">
        <v>200</v>
      </c>
    </row>
    <row r="22" spans="1:14">
      <c r="A22" t="s">
        <v>71</v>
      </c>
      <c r="B22" t="s">
        <v>258</v>
      </c>
      <c r="C22" t="s">
        <v>299</v>
      </c>
      <c r="D22" s="17" t="s">
        <v>343</v>
      </c>
      <c r="E22" t="s">
        <v>2292</v>
      </c>
      <c r="F22">
        <v>0</v>
      </c>
      <c r="G22" s="10">
        <f>ROUND(MaxBoundCalculations!B172,2)</f>
        <v>0.24</v>
      </c>
      <c r="H22" s="363">
        <v>5.0000000000000001E-3</v>
      </c>
      <c r="I22" s="335" t="s">
        <v>259</v>
      </c>
      <c r="J22" s="335" t="s">
        <v>2298</v>
      </c>
      <c r="K22" s="335" t="s">
        <v>260</v>
      </c>
      <c r="L22" s="290" t="s">
        <v>261</v>
      </c>
      <c r="M22" s="360" t="s">
        <v>303</v>
      </c>
      <c r="N22" s="290" t="s">
        <v>393</v>
      </c>
    </row>
    <row r="23" spans="1:14">
      <c r="A23" t="s">
        <v>71</v>
      </c>
      <c r="B23" t="s">
        <v>262</v>
      </c>
      <c r="C23" t="s">
        <v>3433</v>
      </c>
      <c r="D23" s="17" t="s">
        <v>343</v>
      </c>
      <c r="E23" t="s">
        <v>2291</v>
      </c>
      <c r="F23">
        <v>0</v>
      </c>
      <c r="G23" s="358">
        <v>0.5</v>
      </c>
      <c r="H23" s="10">
        <v>0.01</v>
      </c>
      <c r="I23" s="335" t="s">
        <v>265</v>
      </c>
      <c r="J23" s="335" t="s">
        <v>3997</v>
      </c>
      <c r="K23" s="335" t="s">
        <v>263</v>
      </c>
      <c r="L23" s="290" t="s">
        <v>264</v>
      </c>
      <c r="M23" s="360" t="s">
        <v>304</v>
      </c>
      <c r="N23" s="364"/>
    </row>
    <row r="24" spans="1:14">
      <c r="A24" t="s">
        <v>71</v>
      </c>
      <c r="B24" t="s">
        <v>3684</v>
      </c>
      <c r="C24" t="s">
        <v>3685</v>
      </c>
      <c r="D24" s="17" t="s">
        <v>343</v>
      </c>
      <c r="E24" t="s">
        <v>3686</v>
      </c>
      <c r="F24">
        <v>0</v>
      </c>
      <c r="G24" s="36">
        <v>600000</v>
      </c>
      <c r="H24" s="36">
        <v>5000</v>
      </c>
      <c r="I24" s="335" t="s">
        <v>3687</v>
      </c>
      <c r="J24" s="335" t="s">
        <v>3694</v>
      </c>
      <c r="K24" s="335"/>
      <c r="L24" s="290"/>
    </row>
    <row r="25" spans="1:14">
      <c r="A25" t="s">
        <v>71</v>
      </c>
      <c r="B25" t="s">
        <v>3734</v>
      </c>
      <c r="C25" t="s">
        <v>3733</v>
      </c>
      <c r="D25" s="17" t="s">
        <v>343</v>
      </c>
      <c r="E25" t="s">
        <v>3735</v>
      </c>
      <c r="F25">
        <v>0</v>
      </c>
      <c r="G25">
        <v>1</v>
      </c>
      <c r="H25">
        <v>1</v>
      </c>
      <c r="I25" s="335" t="s">
        <v>29</v>
      </c>
      <c r="J25" s="335" t="s">
        <v>3796</v>
      </c>
      <c r="K25" s="335"/>
      <c r="L25" s="290"/>
    </row>
    <row r="26" spans="1:14">
      <c r="A26" t="s">
        <v>71</v>
      </c>
      <c r="B26" t="s">
        <v>13</v>
      </c>
      <c r="C26" t="s">
        <v>126</v>
      </c>
      <c r="D26" t="s">
        <v>13</v>
      </c>
      <c r="E26" t="s">
        <v>2290</v>
      </c>
      <c r="F26">
        <v>0</v>
      </c>
      <c r="G26">
        <v>1</v>
      </c>
      <c r="H26">
        <v>1</v>
      </c>
      <c r="I26" s="335" t="s">
        <v>29</v>
      </c>
      <c r="J26" s="335" t="s">
        <v>2928</v>
      </c>
      <c r="K26" s="335" t="s">
        <v>201</v>
      </c>
      <c r="L26" s="290" t="s">
        <v>202</v>
      </c>
      <c r="M26" s="360" t="s">
        <v>74</v>
      </c>
      <c r="N26" s="364"/>
    </row>
    <row r="27" spans="1:14">
      <c r="A27" t="s">
        <v>71</v>
      </c>
      <c r="B27" t="s">
        <v>2458</v>
      </c>
      <c r="C27" t="s">
        <v>2457</v>
      </c>
      <c r="D27" t="s">
        <v>16</v>
      </c>
      <c r="E27" t="s">
        <v>2289</v>
      </c>
      <c r="F27" s="358">
        <v>0</v>
      </c>
      <c r="G27" s="358">
        <v>0.5</v>
      </c>
      <c r="H27" s="358">
        <v>0.01</v>
      </c>
      <c r="I27" s="335" t="s">
        <v>2459</v>
      </c>
      <c r="J27" s="335" t="s">
        <v>4047</v>
      </c>
      <c r="K27" s="335" t="s">
        <v>203</v>
      </c>
      <c r="L27" s="290" t="s">
        <v>204</v>
      </c>
      <c r="M27" s="359" t="s">
        <v>150</v>
      </c>
    </row>
    <row r="28" spans="1:14">
      <c r="A28" t="s">
        <v>71</v>
      </c>
      <c r="B28" t="s">
        <v>12</v>
      </c>
      <c r="C28" t="s">
        <v>6</v>
      </c>
      <c r="D28" t="s">
        <v>12</v>
      </c>
      <c r="E28" t="s">
        <v>2288</v>
      </c>
      <c r="F28">
        <v>0</v>
      </c>
      <c r="G28">
        <v>1</v>
      </c>
      <c r="H28">
        <v>1</v>
      </c>
      <c r="I28" s="335" t="s">
        <v>29</v>
      </c>
      <c r="J28" s="335" t="s">
        <v>3176</v>
      </c>
      <c r="K28" s="335" t="s">
        <v>205</v>
      </c>
      <c r="L28" s="290" t="s">
        <v>206</v>
      </c>
    </row>
    <row r="29" spans="1:14">
      <c r="A29" s="291" t="s">
        <v>8</v>
      </c>
      <c r="B29" s="291" t="s">
        <v>4061</v>
      </c>
      <c r="C29" t="s">
        <v>327</v>
      </c>
      <c r="D29" s="291" t="s">
        <v>4061</v>
      </c>
      <c r="E29" t="s">
        <v>2287</v>
      </c>
      <c r="F29" s="291">
        <v>0</v>
      </c>
      <c r="G29" s="291">
        <v>1</v>
      </c>
      <c r="H29" s="291">
        <v>1</v>
      </c>
      <c r="I29" s="290" t="s">
        <v>29</v>
      </c>
      <c r="J29" s="335" t="s">
        <v>3177</v>
      </c>
      <c r="K29" s="335" t="s">
        <v>328</v>
      </c>
      <c r="L29" s="290" t="s">
        <v>329</v>
      </c>
    </row>
    <row r="30" spans="1:14">
      <c r="A30" s="291" t="s">
        <v>8</v>
      </c>
      <c r="B30" s="291" t="s">
        <v>4062</v>
      </c>
      <c r="C30" t="s">
        <v>3688</v>
      </c>
      <c r="D30" s="291" t="s">
        <v>4062</v>
      </c>
      <c r="E30" t="s">
        <v>3689</v>
      </c>
      <c r="F30" s="291">
        <v>0</v>
      </c>
      <c r="G30" s="291">
        <v>1</v>
      </c>
      <c r="H30" s="291">
        <v>1</v>
      </c>
      <c r="I30" s="290" t="s">
        <v>29</v>
      </c>
      <c r="J30" s="335" t="s">
        <v>3690</v>
      </c>
      <c r="K30" s="335"/>
      <c r="L30" s="290"/>
    </row>
    <row r="31" spans="1:14">
      <c r="A31" t="s">
        <v>8</v>
      </c>
      <c r="B31" s="335" t="s">
        <v>3107</v>
      </c>
      <c r="C31" t="s">
        <v>3837</v>
      </c>
      <c r="D31" s="335" t="s">
        <v>3107</v>
      </c>
      <c r="E31" t="s">
        <v>3838</v>
      </c>
      <c r="F31" s="358">
        <v>0</v>
      </c>
      <c r="G31" s="10">
        <v>1</v>
      </c>
      <c r="H31" s="10">
        <v>0.01</v>
      </c>
      <c r="I31" s="335" t="s">
        <v>34</v>
      </c>
      <c r="J31" s="335" t="s">
        <v>3813</v>
      </c>
      <c r="K31" s="335" t="s">
        <v>2445</v>
      </c>
      <c r="L31" s="290" t="s">
        <v>2446</v>
      </c>
      <c r="M31" s="360" t="s">
        <v>148</v>
      </c>
    </row>
    <row r="32" spans="1:14">
      <c r="A32" t="s">
        <v>8</v>
      </c>
      <c r="B32" s="335" t="s">
        <v>3836</v>
      </c>
      <c r="C32" t="s">
        <v>2733</v>
      </c>
      <c r="D32" s="335" t="s">
        <v>3836</v>
      </c>
      <c r="E32" t="s">
        <v>2278</v>
      </c>
      <c r="F32" s="358">
        <v>0</v>
      </c>
      <c r="G32" s="10">
        <v>1</v>
      </c>
      <c r="H32" s="10">
        <v>0.01</v>
      </c>
      <c r="I32" s="335" t="s">
        <v>34</v>
      </c>
      <c r="J32" s="335" t="s">
        <v>3839</v>
      </c>
      <c r="K32" s="335"/>
      <c r="L32" s="290"/>
      <c r="M32" s="360"/>
    </row>
    <row r="33" spans="1:14">
      <c r="A33" t="s">
        <v>8</v>
      </c>
      <c r="B33" s="335" t="s">
        <v>3516</v>
      </c>
      <c r="C33" t="s">
        <v>3517</v>
      </c>
      <c r="D33" s="174"/>
      <c r="E33" s="174"/>
      <c r="F33" s="291">
        <v>0</v>
      </c>
      <c r="G33" s="291">
        <v>1</v>
      </c>
      <c r="H33" s="291">
        <v>1</v>
      </c>
      <c r="I33" s="290" t="s">
        <v>29</v>
      </c>
      <c r="J33" s="335" t="s">
        <v>3518</v>
      </c>
      <c r="K33" s="335"/>
      <c r="L33" s="290"/>
      <c r="M33" s="360"/>
    </row>
    <row r="34" spans="1:14">
      <c r="A34" t="s">
        <v>8</v>
      </c>
      <c r="B34" s="335" t="s">
        <v>3676</v>
      </c>
      <c r="C34" t="s">
        <v>3677</v>
      </c>
      <c r="D34" s="335" t="s">
        <v>3107</v>
      </c>
      <c r="E34" t="s">
        <v>3674</v>
      </c>
      <c r="F34" s="291">
        <v>0</v>
      </c>
      <c r="G34" s="291">
        <v>1</v>
      </c>
      <c r="H34" s="291">
        <v>1</v>
      </c>
      <c r="I34" s="291" t="s">
        <v>29</v>
      </c>
      <c r="J34" s="335" t="s">
        <v>3675</v>
      </c>
      <c r="K34" s="335"/>
      <c r="L34" s="290"/>
      <c r="M34" s="360"/>
    </row>
    <row r="35" spans="1:14">
      <c r="A35" s="291" t="s">
        <v>8</v>
      </c>
      <c r="B35" s="291" t="s">
        <v>266</v>
      </c>
      <c r="C35" t="s">
        <v>269</v>
      </c>
      <c r="D35" s="291" t="s">
        <v>344</v>
      </c>
      <c r="E35" t="s">
        <v>2286</v>
      </c>
      <c r="F35" s="350">
        <v>-0.5</v>
      </c>
      <c r="G35" s="350">
        <v>1</v>
      </c>
      <c r="H35" s="350">
        <v>0.02</v>
      </c>
      <c r="I35" s="290" t="s">
        <v>270</v>
      </c>
      <c r="J35" s="335" t="s">
        <v>2306</v>
      </c>
      <c r="K35" s="335" t="s">
        <v>272</v>
      </c>
      <c r="L35" s="290" t="s">
        <v>274</v>
      </c>
      <c r="M35" s="360" t="s">
        <v>305</v>
      </c>
    </row>
    <row r="36" spans="1:14">
      <c r="A36" s="291" t="s">
        <v>8</v>
      </c>
      <c r="B36" s="291" t="s">
        <v>267</v>
      </c>
      <c r="C36" t="s">
        <v>268</v>
      </c>
      <c r="D36" s="291" t="s">
        <v>344</v>
      </c>
      <c r="E36" t="s">
        <v>2285</v>
      </c>
      <c r="F36" s="350">
        <v>-0.5</v>
      </c>
      <c r="G36" s="350">
        <v>1</v>
      </c>
      <c r="H36" s="350">
        <v>0.02</v>
      </c>
      <c r="I36" s="290" t="s">
        <v>271</v>
      </c>
      <c r="J36" s="335" t="s">
        <v>2307</v>
      </c>
      <c r="K36" s="335" t="s">
        <v>273</v>
      </c>
      <c r="L36" s="290" t="s">
        <v>274</v>
      </c>
      <c r="M36" s="360" t="s">
        <v>305</v>
      </c>
    </row>
    <row r="37" spans="1:14">
      <c r="A37" t="s">
        <v>8</v>
      </c>
      <c r="B37" t="s">
        <v>301</v>
      </c>
      <c r="C37" t="s">
        <v>300</v>
      </c>
      <c r="D37" t="s">
        <v>301</v>
      </c>
      <c r="E37" t="s">
        <v>2284</v>
      </c>
      <c r="F37">
        <v>0</v>
      </c>
      <c r="G37">
        <v>1</v>
      </c>
      <c r="H37">
        <v>1</v>
      </c>
      <c r="I37" s="335" t="s">
        <v>29</v>
      </c>
    </row>
    <row r="38" spans="1:14">
      <c r="A38" t="s">
        <v>8</v>
      </c>
      <c r="B38" t="s">
        <v>3454</v>
      </c>
      <c r="C38" t="s">
        <v>3455</v>
      </c>
      <c r="D38" t="s">
        <v>3456</v>
      </c>
      <c r="E38" t="s">
        <v>3589</v>
      </c>
      <c r="F38" s="291">
        <v>0</v>
      </c>
      <c r="G38" s="368">
        <v>1</v>
      </c>
      <c r="H38" s="291">
        <v>1</v>
      </c>
      <c r="I38" s="291" t="s">
        <v>3457</v>
      </c>
      <c r="J38" s="335" t="s">
        <v>3458</v>
      </c>
      <c r="K38" s="335"/>
      <c r="L38" s="290"/>
      <c r="M38" s="38" t="s">
        <v>3459</v>
      </c>
    </row>
    <row r="39" spans="1:14">
      <c r="A39" t="s">
        <v>8</v>
      </c>
      <c r="B39" t="s">
        <v>17</v>
      </c>
      <c r="C39" t="s">
        <v>27</v>
      </c>
      <c r="D39" t="s">
        <v>17</v>
      </c>
      <c r="E39" t="s">
        <v>2283</v>
      </c>
      <c r="F39" s="358">
        <v>0</v>
      </c>
      <c r="G39" s="10">
        <v>1</v>
      </c>
      <c r="H39" s="10">
        <v>0.01</v>
      </c>
      <c r="I39" s="335" t="s">
        <v>33</v>
      </c>
      <c r="J39" s="335" t="s">
        <v>3620</v>
      </c>
      <c r="K39" s="335" t="s">
        <v>207</v>
      </c>
      <c r="L39" s="290" t="s">
        <v>208</v>
      </c>
      <c r="M39" s="359" t="s">
        <v>150</v>
      </c>
    </row>
    <row r="40" spans="1:14">
      <c r="A40" t="s">
        <v>8</v>
      </c>
      <c r="B40" t="s">
        <v>128</v>
      </c>
      <c r="C40" t="s">
        <v>127</v>
      </c>
      <c r="D40" t="s">
        <v>128</v>
      </c>
      <c r="E40" t="s">
        <v>2282</v>
      </c>
      <c r="F40" s="36">
        <v>0</v>
      </c>
      <c r="G40" s="36">
        <v>25000</v>
      </c>
      <c r="H40" s="36">
        <v>500</v>
      </c>
      <c r="I40" s="335" t="s">
        <v>185</v>
      </c>
      <c r="J40" s="335" t="s">
        <v>3634</v>
      </c>
      <c r="K40" s="335" t="s">
        <v>209</v>
      </c>
      <c r="L40" s="290" t="s">
        <v>210</v>
      </c>
      <c r="M40" s="359" t="s">
        <v>147</v>
      </c>
      <c r="N40" s="335" t="s">
        <v>186</v>
      </c>
    </row>
    <row r="41" spans="1:14">
      <c r="A41" t="s">
        <v>8</v>
      </c>
      <c r="B41" t="s">
        <v>3001</v>
      </c>
      <c r="C41" t="s">
        <v>3002</v>
      </c>
      <c r="D41" t="s">
        <v>3001</v>
      </c>
      <c r="E41" s="174"/>
      <c r="F41">
        <v>0</v>
      </c>
      <c r="G41">
        <v>1</v>
      </c>
      <c r="H41">
        <v>1</v>
      </c>
      <c r="I41" s="335" t="s">
        <v>29</v>
      </c>
      <c r="J41" s="357" t="s">
        <v>3797</v>
      </c>
    </row>
    <row r="42" spans="1:14">
      <c r="A42" t="s">
        <v>8</v>
      </c>
      <c r="B42" t="s">
        <v>59</v>
      </c>
      <c r="C42" t="s">
        <v>129</v>
      </c>
      <c r="D42" t="s">
        <v>59</v>
      </c>
      <c r="E42" s="174"/>
      <c r="F42">
        <v>0</v>
      </c>
      <c r="G42">
        <v>1</v>
      </c>
      <c r="H42">
        <v>1</v>
      </c>
      <c r="I42" s="335" t="s">
        <v>29</v>
      </c>
      <c r="J42" s="357" t="s">
        <v>3783</v>
      </c>
    </row>
    <row r="43" spans="1:14">
      <c r="A43" t="s">
        <v>8</v>
      </c>
      <c r="B43" t="s">
        <v>3646</v>
      </c>
      <c r="C43" t="s">
        <v>3647</v>
      </c>
      <c r="D43" t="s">
        <v>3646</v>
      </c>
      <c r="E43" s="174"/>
      <c r="F43">
        <v>0</v>
      </c>
      <c r="G43">
        <v>1</v>
      </c>
      <c r="H43">
        <v>1</v>
      </c>
      <c r="I43" s="335" t="s">
        <v>29</v>
      </c>
      <c r="J43" s="357" t="s">
        <v>3798</v>
      </c>
    </row>
    <row r="44" spans="1:14">
      <c r="A44" t="s">
        <v>8</v>
      </c>
      <c r="B44" t="s">
        <v>355</v>
      </c>
      <c r="C44" t="s">
        <v>356</v>
      </c>
      <c r="D44" t="s">
        <v>355</v>
      </c>
      <c r="E44" t="s">
        <v>2281</v>
      </c>
      <c r="F44">
        <v>0</v>
      </c>
      <c r="G44">
        <v>1</v>
      </c>
      <c r="H44">
        <v>1</v>
      </c>
      <c r="I44" s="335" t="s">
        <v>29</v>
      </c>
      <c r="J44" s="335"/>
    </row>
    <row r="45" spans="1:14">
      <c r="A45" s="291" t="s">
        <v>8</v>
      </c>
      <c r="B45" s="291" t="s">
        <v>3800</v>
      </c>
      <c r="C45" t="s">
        <v>254</v>
      </c>
      <c r="D45" s="291" t="s">
        <v>253</v>
      </c>
      <c r="E45" t="s">
        <v>2280</v>
      </c>
      <c r="F45" s="350">
        <v>-0.3</v>
      </c>
      <c r="G45" s="350">
        <v>0.6</v>
      </c>
      <c r="H45" s="350">
        <v>0.01</v>
      </c>
      <c r="I45" s="290" t="s">
        <v>255</v>
      </c>
      <c r="J45" s="335" t="s">
        <v>3799</v>
      </c>
      <c r="K45" s="290" t="s">
        <v>2241</v>
      </c>
      <c r="L45" s="290" t="s">
        <v>256</v>
      </c>
      <c r="M45" s="359" t="s">
        <v>3184</v>
      </c>
    </row>
    <row r="46" spans="1:14">
      <c r="A46" s="291" t="s">
        <v>8</v>
      </c>
      <c r="B46" s="293" t="s">
        <v>2320</v>
      </c>
      <c r="C46" t="s">
        <v>2321</v>
      </c>
      <c r="D46" s="293" t="s">
        <v>2320</v>
      </c>
      <c r="E46" s="291" t="s">
        <v>2322</v>
      </c>
      <c r="F46" s="350">
        <v>0</v>
      </c>
      <c r="G46" s="350">
        <v>0.9</v>
      </c>
      <c r="H46" s="350">
        <v>0.01</v>
      </c>
      <c r="I46" s="290" t="s">
        <v>2323</v>
      </c>
      <c r="J46" s="335" t="s">
        <v>3178</v>
      </c>
      <c r="K46" s="290" t="s">
        <v>2375</v>
      </c>
      <c r="L46" s="290" t="s">
        <v>2374</v>
      </c>
    </row>
    <row r="47" spans="1:14">
      <c r="A47" s="291" t="s">
        <v>8</v>
      </c>
      <c r="B47" s="291" t="s">
        <v>250</v>
      </c>
      <c r="C47" t="s">
        <v>280</v>
      </c>
      <c r="D47" s="291" t="s">
        <v>345</v>
      </c>
      <c r="E47" t="s">
        <v>2279</v>
      </c>
      <c r="F47" s="350">
        <v>0</v>
      </c>
      <c r="G47" s="350">
        <v>0.4</v>
      </c>
      <c r="H47" s="350">
        <v>0.01</v>
      </c>
      <c r="I47" s="290" t="s">
        <v>251</v>
      </c>
      <c r="J47" s="335" t="s">
        <v>2299</v>
      </c>
      <c r="K47" s="290" t="s">
        <v>2242</v>
      </c>
      <c r="L47" s="290" t="s">
        <v>252</v>
      </c>
      <c r="M47" s="360" t="s">
        <v>306</v>
      </c>
    </row>
    <row r="48" spans="1:14">
      <c r="A48" s="291" t="s">
        <v>8</v>
      </c>
      <c r="B48" t="s">
        <v>2779</v>
      </c>
      <c r="C48" t="s">
        <v>2781</v>
      </c>
      <c r="D48" t="s">
        <v>2779</v>
      </c>
      <c r="E48" t="s">
        <v>2782</v>
      </c>
      <c r="F48" s="350">
        <v>0</v>
      </c>
      <c r="G48" s="350">
        <v>0.95</v>
      </c>
      <c r="H48" s="350">
        <v>0.01</v>
      </c>
      <c r="I48" s="290" t="s">
        <v>2783</v>
      </c>
      <c r="J48" s="335" t="s">
        <v>3998</v>
      </c>
      <c r="K48" s="335" t="s">
        <v>211</v>
      </c>
      <c r="L48" s="290"/>
      <c r="M48" s="359" t="s">
        <v>3183</v>
      </c>
    </row>
    <row r="49" spans="1:14">
      <c r="A49" t="s">
        <v>8</v>
      </c>
      <c r="B49" t="s">
        <v>18</v>
      </c>
      <c r="C49" t="s">
        <v>130</v>
      </c>
      <c r="D49" t="s">
        <v>18</v>
      </c>
      <c r="E49" t="s">
        <v>2780</v>
      </c>
      <c r="F49" s="291">
        <v>0</v>
      </c>
      <c r="G49" s="291">
        <v>60</v>
      </c>
      <c r="H49" s="291">
        <v>1</v>
      </c>
      <c r="I49" s="291" t="str">
        <f>UnitControlCenter!$B$56</f>
        <v>$/MWh</v>
      </c>
      <c r="J49" s="335" t="s">
        <v>3999</v>
      </c>
      <c r="K49" s="335" t="s">
        <v>211</v>
      </c>
      <c r="L49" s="290" t="s">
        <v>212</v>
      </c>
      <c r="M49" s="359" t="s">
        <v>149</v>
      </c>
    </row>
    <row r="50" spans="1:14">
      <c r="A50" t="s">
        <v>8</v>
      </c>
      <c r="B50" t="s">
        <v>3970</v>
      </c>
      <c r="C50" t="s">
        <v>3968</v>
      </c>
      <c r="D50" t="s">
        <v>3970</v>
      </c>
      <c r="E50" t="s">
        <v>3969</v>
      </c>
      <c r="F50" s="291">
        <v>0</v>
      </c>
      <c r="G50" s="291">
        <v>60</v>
      </c>
      <c r="H50" s="291">
        <v>1</v>
      </c>
      <c r="I50" s="291" t="str">
        <f>UnitControlCenter!$B$56</f>
        <v>$/MWh</v>
      </c>
      <c r="J50" s="335" t="s">
        <v>3971</v>
      </c>
      <c r="K50" s="335"/>
      <c r="L50" s="290"/>
      <c r="M50" s="359"/>
    </row>
    <row r="51" spans="1:14">
      <c r="A51" t="s">
        <v>8</v>
      </c>
      <c r="B51" t="s">
        <v>3532</v>
      </c>
      <c r="C51" t="s">
        <v>3533</v>
      </c>
      <c r="D51" t="s">
        <v>3534</v>
      </c>
      <c r="E51" t="s">
        <v>3535</v>
      </c>
      <c r="F51" s="358">
        <v>0</v>
      </c>
      <c r="G51" s="10">
        <v>1</v>
      </c>
      <c r="H51" s="10">
        <v>0.01</v>
      </c>
      <c r="I51" s="291" t="s">
        <v>3536</v>
      </c>
      <c r="J51" s="335" t="s">
        <v>3537</v>
      </c>
      <c r="K51" s="335"/>
      <c r="L51" s="290"/>
      <c r="M51" s="359"/>
    </row>
    <row r="52" spans="1:14">
      <c r="A52" t="s">
        <v>8</v>
      </c>
      <c r="B52" t="s">
        <v>3780</v>
      </c>
      <c r="C52" t="s">
        <v>3781</v>
      </c>
      <c r="D52" t="s">
        <v>3577</v>
      </c>
      <c r="E52" t="s">
        <v>3782</v>
      </c>
      <c r="F52" s="365">
        <v>-100</v>
      </c>
      <c r="G52">
        <v>100</v>
      </c>
      <c r="H52">
        <v>1</v>
      </c>
      <c r="I52" s="335" t="s">
        <v>3617</v>
      </c>
      <c r="J52" s="335" t="s">
        <v>3801</v>
      </c>
      <c r="K52" s="335"/>
      <c r="L52" s="290"/>
      <c r="M52" s="359"/>
    </row>
    <row r="53" spans="1:14">
      <c r="A53" t="s">
        <v>8</v>
      </c>
      <c r="B53" t="s">
        <v>3578</v>
      </c>
      <c r="C53" t="s">
        <v>3576</v>
      </c>
      <c r="D53" t="s">
        <v>3577</v>
      </c>
      <c r="E53" t="s">
        <v>3581</v>
      </c>
      <c r="F53" s="365">
        <v>-100</v>
      </c>
      <c r="G53">
        <v>100</v>
      </c>
      <c r="H53">
        <v>1</v>
      </c>
      <c r="I53" s="335" t="s">
        <v>3617</v>
      </c>
      <c r="J53" s="335" t="s">
        <v>3737</v>
      </c>
      <c r="K53" s="335"/>
      <c r="L53" s="290"/>
      <c r="M53" s="359"/>
    </row>
    <row r="54" spans="1:14">
      <c r="A54" t="s">
        <v>8</v>
      </c>
      <c r="B54" t="s">
        <v>3579</v>
      </c>
      <c r="C54" t="s">
        <v>3580</v>
      </c>
      <c r="D54" t="s">
        <v>3577</v>
      </c>
      <c r="E54" t="s">
        <v>3582</v>
      </c>
      <c r="F54" s="358">
        <v>-1</v>
      </c>
      <c r="G54" s="10">
        <v>1</v>
      </c>
      <c r="H54" s="10">
        <v>0.01</v>
      </c>
      <c r="I54" s="291" t="s">
        <v>3583</v>
      </c>
      <c r="J54" s="335" t="s">
        <v>3738</v>
      </c>
      <c r="K54" s="335"/>
      <c r="L54" s="290"/>
      <c r="M54" s="359"/>
    </row>
    <row r="55" spans="1:14">
      <c r="A55" t="s">
        <v>8</v>
      </c>
      <c r="B55" t="s">
        <v>3584</v>
      </c>
      <c r="C55" t="s">
        <v>3585</v>
      </c>
      <c r="D55" t="s">
        <v>3584</v>
      </c>
      <c r="E55" t="s">
        <v>3586</v>
      </c>
      <c r="F55" s="365">
        <v>-100</v>
      </c>
      <c r="G55">
        <v>100</v>
      </c>
      <c r="H55">
        <v>1</v>
      </c>
      <c r="I55" s="291" t="s">
        <v>3587</v>
      </c>
      <c r="J55" s="335" t="s">
        <v>3588</v>
      </c>
      <c r="K55" s="335"/>
      <c r="L55" s="290"/>
      <c r="M55" s="359"/>
    </row>
    <row r="56" spans="1:14">
      <c r="A56" t="s">
        <v>9</v>
      </c>
      <c r="B56" t="s">
        <v>3203</v>
      </c>
      <c r="C56" t="s">
        <v>3167</v>
      </c>
      <c r="D56" t="s">
        <v>3203</v>
      </c>
      <c r="E56" t="s">
        <v>3168</v>
      </c>
      <c r="F56" s="350">
        <v>0</v>
      </c>
      <c r="G56" s="350">
        <v>0.5</v>
      </c>
      <c r="H56" s="350">
        <v>0.01</v>
      </c>
      <c r="I56" s="290" t="s">
        <v>3166</v>
      </c>
      <c r="J56" s="335" t="s">
        <v>3204</v>
      </c>
    </row>
    <row r="57" spans="1:14">
      <c r="A57" t="s">
        <v>9</v>
      </c>
      <c r="B57" t="s">
        <v>26</v>
      </c>
      <c r="C57" t="s">
        <v>3004</v>
      </c>
      <c r="D57" t="s">
        <v>3005</v>
      </c>
      <c r="E57" t="s">
        <v>3003</v>
      </c>
      <c r="F57" s="358">
        <v>0</v>
      </c>
      <c r="G57" s="10">
        <v>1</v>
      </c>
      <c r="H57" s="10">
        <v>0.01</v>
      </c>
      <c r="I57" s="335" t="s">
        <v>2806</v>
      </c>
      <c r="J57" s="335" t="s">
        <v>3006</v>
      </c>
      <c r="K57" s="335" t="s">
        <v>238</v>
      </c>
      <c r="L57" s="290" t="s">
        <v>239</v>
      </c>
    </row>
    <row r="58" spans="1:14">
      <c r="A58" t="s">
        <v>9</v>
      </c>
      <c r="B58" t="s">
        <v>3731</v>
      </c>
      <c r="C58" t="s">
        <v>3730</v>
      </c>
      <c r="D58" t="s">
        <v>3005</v>
      </c>
      <c r="E58" t="s">
        <v>3732</v>
      </c>
      <c r="F58">
        <v>0</v>
      </c>
      <c r="G58">
        <v>1</v>
      </c>
      <c r="H58">
        <v>1</v>
      </c>
      <c r="I58" s="335" t="s">
        <v>29</v>
      </c>
      <c r="J58" s="335" t="s">
        <v>3802</v>
      </c>
      <c r="K58" s="335" t="s">
        <v>238</v>
      </c>
      <c r="L58" s="290" t="s">
        <v>239</v>
      </c>
    </row>
    <row r="59" spans="1:14">
      <c r="A59" t="s">
        <v>9</v>
      </c>
      <c r="B59" t="s">
        <v>20</v>
      </c>
      <c r="C59" t="s">
        <v>2761</v>
      </c>
      <c r="D59" t="s">
        <v>20</v>
      </c>
      <c r="E59" t="s">
        <v>2762</v>
      </c>
      <c r="F59" s="358">
        <v>0</v>
      </c>
      <c r="G59" s="10">
        <v>1</v>
      </c>
      <c r="H59" s="10">
        <v>0.01</v>
      </c>
      <c r="I59" s="335" t="s">
        <v>33</v>
      </c>
      <c r="J59" s="335" t="s">
        <v>2387</v>
      </c>
      <c r="K59" s="335" t="s">
        <v>213</v>
      </c>
      <c r="L59" s="290" t="s">
        <v>214</v>
      </c>
      <c r="M59" s="359" t="s">
        <v>2388</v>
      </c>
    </row>
    <row r="60" spans="1:14">
      <c r="A60" t="s">
        <v>9</v>
      </c>
      <c r="B60" t="s">
        <v>24</v>
      </c>
      <c r="C60" t="s">
        <v>281</v>
      </c>
      <c r="D60" t="s">
        <v>24</v>
      </c>
      <c r="E60" t="s">
        <v>2277</v>
      </c>
      <c r="F60" s="358">
        <v>0</v>
      </c>
      <c r="G60" s="10">
        <v>1</v>
      </c>
      <c r="H60" s="10">
        <v>0.01</v>
      </c>
      <c r="I60" s="335" t="s">
        <v>33</v>
      </c>
      <c r="J60" s="335" t="s">
        <v>2300</v>
      </c>
      <c r="K60" s="335" t="s">
        <v>215</v>
      </c>
      <c r="L60" s="290" t="s">
        <v>216</v>
      </c>
      <c r="M60" s="359" t="s">
        <v>150</v>
      </c>
    </row>
    <row r="61" spans="1:14">
      <c r="A61" t="s">
        <v>9</v>
      </c>
      <c r="B61" t="s">
        <v>22</v>
      </c>
      <c r="C61" t="s">
        <v>58</v>
      </c>
      <c r="D61" t="s">
        <v>22</v>
      </c>
      <c r="E61" t="s">
        <v>2276</v>
      </c>
      <c r="F61" s="358">
        <v>0</v>
      </c>
      <c r="G61" s="10">
        <v>1</v>
      </c>
      <c r="H61" s="10">
        <v>0.01</v>
      </c>
      <c r="I61" s="335" t="s">
        <v>33</v>
      </c>
      <c r="J61" s="335" t="s">
        <v>2301</v>
      </c>
      <c r="K61" s="335" t="s">
        <v>217</v>
      </c>
      <c r="L61" s="290" t="s">
        <v>218</v>
      </c>
      <c r="M61" s="359" t="s">
        <v>150</v>
      </c>
    </row>
    <row r="62" spans="1:14">
      <c r="A62" t="s">
        <v>9</v>
      </c>
      <c r="B62" t="s">
        <v>101</v>
      </c>
      <c r="C62" t="s">
        <v>282</v>
      </c>
      <c r="D62" t="s">
        <v>101</v>
      </c>
      <c r="E62" t="s">
        <v>2275</v>
      </c>
      <c r="F62" s="10">
        <v>0</v>
      </c>
      <c r="G62" s="10">
        <v>0.25</v>
      </c>
      <c r="H62" s="10">
        <v>0.01</v>
      </c>
      <c r="I62" s="335" t="s">
        <v>30</v>
      </c>
      <c r="J62" s="335" t="s">
        <v>3010</v>
      </c>
      <c r="K62" s="335" t="s">
        <v>219</v>
      </c>
      <c r="L62" s="290" t="s">
        <v>220</v>
      </c>
      <c r="M62" s="360" t="s">
        <v>2254</v>
      </c>
      <c r="N62" s="290" t="s">
        <v>2254</v>
      </c>
    </row>
    <row r="63" spans="1:14">
      <c r="A63" t="s">
        <v>9</v>
      </c>
      <c r="B63" t="s">
        <v>23</v>
      </c>
      <c r="C63" t="s">
        <v>283</v>
      </c>
      <c r="D63" t="s">
        <v>23</v>
      </c>
      <c r="E63" t="s">
        <v>2274</v>
      </c>
      <c r="F63" s="358">
        <v>0</v>
      </c>
      <c r="G63" s="10">
        <v>1</v>
      </c>
      <c r="H63" s="10">
        <v>0.01</v>
      </c>
      <c r="I63" s="335" t="s">
        <v>33</v>
      </c>
      <c r="J63" s="335" t="s">
        <v>2302</v>
      </c>
      <c r="K63" s="335" t="s">
        <v>221</v>
      </c>
      <c r="L63" s="290" t="s">
        <v>222</v>
      </c>
      <c r="M63" s="359" t="s">
        <v>150</v>
      </c>
    </row>
    <row r="64" spans="1:14">
      <c r="A64" t="s">
        <v>9</v>
      </c>
      <c r="B64" t="s">
        <v>3508</v>
      </c>
      <c r="C64" t="s">
        <v>3510</v>
      </c>
      <c r="D64" t="s">
        <v>3508</v>
      </c>
      <c r="E64" t="s">
        <v>3512</v>
      </c>
      <c r="F64" s="358">
        <v>0</v>
      </c>
      <c r="G64" s="358">
        <v>1</v>
      </c>
      <c r="H64" s="10">
        <v>0.01</v>
      </c>
      <c r="I64" s="335" t="s">
        <v>2408</v>
      </c>
      <c r="J64" s="335" t="s">
        <v>3515</v>
      </c>
      <c r="K64" s="335" t="s">
        <v>223</v>
      </c>
      <c r="L64" s="290" t="s">
        <v>2695</v>
      </c>
      <c r="M64" s="359"/>
    </row>
    <row r="65" spans="1:14">
      <c r="A65" s="291" t="s">
        <v>9</v>
      </c>
      <c r="B65" s="291" t="s">
        <v>2766</v>
      </c>
      <c r="C65" t="s">
        <v>2769</v>
      </c>
      <c r="D65" s="291" t="s">
        <v>2773</v>
      </c>
      <c r="E65" s="291" t="s">
        <v>2774</v>
      </c>
      <c r="F65" s="354">
        <v>0</v>
      </c>
      <c r="G65" s="350">
        <v>1</v>
      </c>
      <c r="H65" s="350">
        <v>0.01</v>
      </c>
      <c r="I65" s="290" t="s">
        <v>33</v>
      </c>
      <c r="J65" s="290" t="s">
        <v>3628</v>
      </c>
      <c r="K65" s="290" t="s">
        <v>2256</v>
      </c>
      <c r="L65" s="290" t="s">
        <v>2257</v>
      </c>
      <c r="M65" s="360" t="s">
        <v>150</v>
      </c>
    </row>
    <row r="66" spans="1:14">
      <c r="A66" s="291" t="s">
        <v>9</v>
      </c>
      <c r="B66" s="291" t="s">
        <v>2767</v>
      </c>
      <c r="C66" t="s">
        <v>2770</v>
      </c>
      <c r="D66" s="291" t="s">
        <v>2773</v>
      </c>
      <c r="E66" s="291" t="s">
        <v>2775</v>
      </c>
      <c r="F66" s="354">
        <v>0</v>
      </c>
      <c r="G66" s="350">
        <v>1</v>
      </c>
      <c r="H66" s="350">
        <v>0.01</v>
      </c>
      <c r="I66" s="290" t="s">
        <v>33</v>
      </c>
      <c r="J66" s="290" t="s">
        <v>3629</v>
      </c>
      <c r="K66" s="290" t="s">
        <v>2256</v>
      </c>
      <c r="L66" s="290" t="s">
        <v>2257</v>
      </c>
      <c r="M66" s="360"/>
    </row>
    <row r="67" spans="1:14">
      <c r="A67" s="291" t="s">
        <v>9</v>
      </c>
      <c r="B67" s="291" t="s">
        <v>2768</v>
      </c>
      <c r="C67" t="s">
        <v>2771</v>
      </c>
      <c r="D67" s="291" t="s">
        <v>2773</v>
      </c>
      <c r="E67" s="291" t="s">
        <v>2776</v>
      </c>
      <c r="F67" s="354">
        <v>0</v>
      </c>
      <c r="G67" s="350">
        <v>1</v>
      </c>
      <c r="H67" s="350">
        <v>0.01</v>
      </c>
      <c r="I67" s="290" t="s">
        <v>33</v>
      </c>
      <c r="J67" s="290" t="s">
        <v>3630</v>
      </c>
      <c r="K67" s="290" t="s">
        <v>2256</v>
      </c>
      <c r="L67" s="290" t="s">
        <v>2257</v>
      </c>
      <c r="M67" s="360"/>
    </row>
    <row r="68" spans="1:14">
      <c r="A68" s="291" t="s">
        <v>9</v>
      </c>
      <c r="B68" s="291" t="s">
        <v>2778</v>
      </c>
      <c r="C68" t="s">
        <v>2772</v>
      </c>
      <c r="D68" s="291" t="s">
        <v>2773</v>
      </c>
      <c r="E68" s="291" t="s">
        <v>2777</v>
      </c>
      <c r="F68" s="354">
        <v>0</v>
      </c>
      <c r="G68" s="350">
        <v>1</v>
      </c>
      <c r="H68" s="350">
        <v>0.01</v>
      </c>
      <c r="I68" s="290" t="s">
        <v>33</v>
      </c>
      <c r="J68" s="290" t="s">
        <v>3631</v>
      </c>
      <c r="K68" s="290" t="s">
        <v>2256</v>
      </c>
      <c r="L68" s="290" t="s">
        <v>2257</v>
      </c>
      <c r="M68" s="360"/>
    </row>
    <row r="69" spans="1:14">
      <c r="A69" t="s">
        <v>9</v>
      </c>
      <c r="B69" t="s">
        <v>3691</v>
      </c>
      <c r="C69" t="s">
        <v>3710</v>
      </c>
      <c r="D69" t="s">
        <v>3691</v>
      </c>
      <c r="E69" s="291" t="s">
        <v>3692</v>
      </c>
      <c r="F69" s="354">
        <v>0</v>
      </c>
      <c r="G69" s="350">
        <v>1</v>
      </c>
      <c r="H69" s="350">
        <v>0.01</v>
      </c>
      <c r="I69" s="290" t="s">
        <v>33</v>
      </c>
      <c r="J69" s="290" t="s">
        <v>3693</v>
      </c>
      <c r="K69" s="290"/>
      <c r="L69" s="290"/>
      <c r="M69" s="360"/>
    </row>
    <row r="70" spans="1:14">
      <c r="A70" t="s">
        <v>9</v>
      </c>
      <c r="B70" t="s">
        <v>3509</v>
      </c>
      <c r="C70" t="s">
        <v>3511</v>
      </c>
      <c r="D70" t="s">
        <v>3509</v>
      </c>
      <c r="E70" t="s">
        <v>3513</v>
      </c>
      <c r="F70" s="358">
        <v>0</v>
      </c>
      <c r="G70" s="358">
        <v>1</v>
      </c>
      <c r="H70" s="10">
        <v>0.01</v>
      </c>
      <c r="I70" s="335" t="s">
        <v>2408</v>
      </c>
      <c r="J70" s="335" t="s">
        <v>3514</v>
      </c>
      <c r="K70" s="335" t="s">
        <v>223</v>
      </c>
      <c r="L70" s="290" t="s">
        <v>2695</v>
      </c>
      <c r="M70" s="359"/>
    </row>
    <row r="71" spans="1:14">
      <c r="A71" t="s">
        <v>9</v>
      </c>
      <c r="B71" t="s">
        <v>2433</v>
      </c>
      <c r="C71" t="s">
        <v>2432</v>
      </c>
      <c r="D71" t="s">
        <v>2433</v>
      </c>
      <c r="E71" t="s">
        <v>2435</v>
      </c>
      <c r="F71" s="358">
        <v>0</v>
      </c>
      <c r="G71" s="10">
        <v>1</v>
      </c>
      <c r="H71" s="10">
        <v>0.01</v>
      </c>
      <c r="I71" s="335" t="s">
        <v>2436</v>
      </c>
      <c r="J71" s="335" t="s">
        <v>3179</v>
      </c>
      <c r="K71" s="335"/>
      <c r="L71" s="290" t="s">
        <v>2690</v>
      </c>
      <c r="M71" s="359" t="s">
        <v>3182</v>
      </c>
    </row>
    <row r="72" spans="1:14">
      <c r="A72" t="s">
        <v>9</v>
      </c>
      <c r="B72" t="s">
        <v>21</v>
      </c>
      <c r="C72" t="s">
        <v>284</v>
      </c>
      <c r="D72" s="17" t="s">
        <v>346</v>
      </c>
      <c r="E72" t="s">
        <v>2273</v>
      </c>
      <c r="F72" s="358">
        <v>0</v>
      </c>
      <c r="G72" s="10">
        <v>1</v>
      </c>
      <c r="H72" s="10">
        <v>0.01</v>
      </c>
      <c r="I72" s="335" t="s">
        <v>33</v>
      </c>
      <c r="J72" s="335" t="s">
        <v>3626</v>
      </c>
      <c r="K72" s="335" t="s">
        <v>224</v>
      </c>
      <c r="L72" s="290" t="s">
        <v>225</v>
      </c>
      <c r="M72" s="359"/>
    </row>
    <row r="73" spans="1:14">
      <c r="A73" t="s">
        <v>9</v>
      </c>
      <c r="B73" t="s">
        <v>19</v>
      </c>
      <c r="C73" t="s">
        <v>285</v>
      </c>
      <c r="D73" s="17" t="s">
        <v>346</v>
      </c>
      <c r="E73" t="s">
        <v>2272</v>
      </c>
      <c r="F73" s="358">
        <v>0</v>
      </c>
      <c r="G73" s="10">
        <v>1</v>
      </c>
      <c r="H73" s="10">
        <v>0.01</v>
      </c>
      <c r="I73" s="335" t="s">
        <v>33</v>
      </c>
      <c r="J73" s="335" t="s">
        <v>3627</v>
      </c>
      <c r="K73" s="335" t="s">
        <v>226</v>
      </c>
      <c r="L73" s="290" t="s">
        <v>227</v>
      </c>
      <c r="M73" s="359"/>
    </row>
    <row r="74" spans="1:14">
      <c r="A74" t="s">
        <v>9</v>
      </c>
      <c r="B74" t="s">
        <v>3211</v>
      </c>
      <c r="C74" t="s">
        <v>3212</v>
      </c>
      <c r="D74" t="s">
        <v>3211</v>
      </c>
      <c r="E74" t="s">
        <v>3213</v>
      </c>
      <c r="F74" s="358">
        <v>0</v>
      </c>
      <c r="G74" s="10">
        <v>1</v>
      </c>
      <c r="H74" s="10">
        <v>0.01</v>
      </c>
      <c r="I74" s="335" t="s">
        <v>33</v>
      </c>
      <c r="J74" s="335" t="s">
        <v>3632</v>
      </c>
      <c r="K74" s="335"/>
      <c r="L74" s="290"/>
      <c r="M74" s="359"/>
    </row>
    <row r="75" spans="1:14" ht="64">
      <c r="A75" t="s">
        <v>9</v>
      </c>
      <c r="B75" t="s">
        <v>3740</v>
      </c>
      <c r="C75" t="s">
        <v>3725</v>
      </c>
      <c r="D75" t="s">
        <v>3741</v>
      </c>
      <c r="E75" t="s">
        <v>3742</v>
      </c>
      <c r="F75">
        <v>0</v>
      </c>
      <c r="G75">
        <v>1</v>
      </c>
      <c r="H75">
        <v>1</v>
      </c>
      <c r="I75" s="335" t="s">
        <v>29</v>
      </c>
      <c r="J75" s="40" t="s">
        <v>3803</v>
      </c>
      <c r="K75" s="335"/>
      <c r="L75" s="290"/>
      <c r="M75" s="359"/>
    </row>
    <row r="76" spans="1:14">
      <c r="A76" t="s">
        <v>9</v>
      </c>
      <c r="B76" t="s">
        <v>2485</v>
      </c>
      <c r="C76" t="s">
        <v>2486</v>
      </c>
      <c r="D76" t="s">
        <v>2486</v>
      </c>
      <c r="E76" t="s">
        <v>2487</v>
      </c>
      <c r="F76" s="358">
        <v>0</v>
      </c>
      <c r="G76" s="10">
        <v>1</v>
      </c>
      <c r="H76" s="10">
        <v>0.01</v>
      </c>
      <c r="I76" s="335" t="s">
        <v>2488</v>
      </c>
      <c r="J76" s="335" t="s">
        <v>3635</v>
      </c>
      <c r="K76" s="335"/>
      <c r="L76" s="290" t="s">
        <v>2691</v>
      </c>
      <c r="M76" s="359" t="s">
        <v>150</v>
      </c>
    </row>
    <row r="77" spans="1:14">
      <c r="A77" t="s">
        <v>132</v>
      </c>
      <c r="B77" t="s">
        <v>134</v>
      </c>
      <c r="C77" t="s">
        <v>428</v>
      </c>
      <c r="D77" t="s">
        <v>134</v>
      </c>
      <c r="E77" t="s">
        <v>2271</v>
      </c>
      <c r="F77" s="358">
        <v>-3</v>
      </c>
      <c r="G77" s="10">
        <v>1</v>
      </c>
      <c r="H77" s="10">
        <v>0.01</v>
      </c>
      <c r="I77" s="335" t="s">
        <v>33</v>
      </c>
      <c r="J77" s="335" t="s">
        <v>3804</v>
      </c>
      <c r="K77" s="335" t="s">
        <v>228</v>
      </c>
      <c r="L77" s="290" t="s">
        <v>229</v>
      </c>
      <c r="M77" s="359" t="s">
        <v>150</v>
      </c>
      <c r="N77" s="335" t="s">
        <v>183</v>
      </c>
    </row>
    <row r="78" spans="1:14">
      <c r="A78" t="s">
        <v>132</v>
      </c>
      <c r="B78" t="s">
        <v>257</v>
      </c>
      <c r="C78" t="s">
        <v>435</v>
      </c>
      <c r="D78" t="s">
        <v>257</v>
      </c>
      <c r="E78" t="s">
        <v>2270</v>
      </c>
      <c r="F78" s="358">
        <v>0</v>
      </c>
      <c r="G78" s="10">
        <v>1</v>
      </c>
      <c r="H78" s="10">
        <v>0.01</v>
      </c>
      <c r="I78" s="335" t="s">
        <v>33</v>
      </c>
      <c r="J78" s="335" t="s">
        <v>3275</v>
      </c>
      <c r="K78" s="335" t="s">
        <v>311</v>
      </c>
      <c r="L78" s="290" t="s">
        <v>312</v>
      </c>
      <c r="M78" s="359"/>
      <c r="N78" s="335"/>
    </row>
    <row r="79" spans="1:14">
      <c r="A79" t="s">
        <v>132</v>
      </c>
      <c r="B79" t="s">
        <v>3393</v>
      </c>
      <c r="C79" t="s">
        <v>432</v>
      </c>
      <c r="D79" t="s">
        <v>3393</v>
      </c>
      <c r="E79" t="s">
        <v>2269</v>
      </c>
      <c r="F79" s="358">
        <v>0</v>
      </c>
      <c r="G79" s="10">
        <v>1</v>
      </c>
      <c r="H79" s="10">
        <v>0.01</v>
      </c>
      <c r="I79" s="335" t="s">
        <v>33</v>
      </c>
      <c r="J79" s="335" t="s">
        <v>3394</v>
      </c>
      <c r="K79" s="335"/>
      <c r="L79" s="290" t="s">
        <v>2696</v>
      </c>
      <c r="M79" s="359" t="s">
        <v>3395</v>
      </c>
      <c r="N79" s="335"/>
    </row>
    <row r="80" spans="1:14">
      <c r="A80" t="s">
        <v>132</v>
      </c>
      <c r="B80" t="s">
        <v>184</v>
      </c>
      <c r="C80" t="s">
        <v>429</v>
      </c>
      <c r="D80" t="s">
        <v>184</v>
      </c>
      <c r="E80" t="s">
        <v>2268</v>
      </c>
      <c r="F80" s="358">
        <v>0</v>
      </c>
      <c r="G80" s="10">
        <v>1</v>
      </c>
      <c r="H80" s="10">
        <v>0.01</v>
      </c>
      <c r="I80" s="335" t="s">
        <v>33</v>
      </c>
      <c r="J80" s="335" t="s">
        <v>2303</v>
      </c>
      <c r="K80" s="335" t="s">
        <v>230</v>
      </c>
      <c r="L80" s="290" t="s">
        <v>231</v>
      </c>
      <c r="M80" s="359" t="s">
        <v>150</v>
      </c>
      <c r="N80" s="335"/>
    </row>
    <row r="81" spans="1:14">
      <c r="A81" t="s">
        <v>132</v>
      </c>
      <c r="B81" t="s">
        <v>2763</v>
      </c>
      <c r="C81" t="s">
        <v>2764</v>
      </c>
      <c r="D81" t="s">
        <v>2763</v>
      </c>
      <c r="E81" t="s">
        <v>2765</v>
      </c>
      <c r="F81" s="358">
        <v>0</v>
      </c>
      <c r="G81" s="10">
        <v>1</v>
      </c>
      <c r="H81" s="10">
        <v>0.01</v>
      </c>
      <c r="I81" s="335" t="s">
        <v>33</v>
      </c>
      <c r="J81" s="335" t="s">
        <v>3805</v>
      </c>
      <c r="K81" s="335" t="s">
        <v>232</v>
      </c>
      <c r="L81" s="290" t="s">
        <v>233</v>
      </c>
      <c r="M81" s="359" t="s">
        <v>150</v>
      </c>
      <c r="N81" s="335"/>
    </row>
    <row r="82" spans="1:14">
      <c r="A82" t="s">
        <v>132</v>
      </c>
      <c r="B82" t="s">
        <v>3396</v>
      </c>
      <c r="C82" t="s">
        <v>3319</v>
      </c>
      <c r="D82" t="s">
        <v>3396</v>
      </c>
      <c r="E82" t="s">
        <v>3320</v>
      </c>
      <c r="F82" s="358">
        <v>0</v>
      </c>
      <c r="G82" s="10">
        <v>1</v>
      </c>
      <c r="H82" s="10">
        <v>0.01</v>
      </c>
      <c r="I82" s="335" t="s">
        <v>33</v>
      </c>
      <c r="J82" s="335" t="s">
        <v>3397</v>
      </c>
      <c r="K82" s="335"/>
      <c r="L82" s="290"/>
      <c r="M82" s="359"/>
      <c r="N82" s="335"/>
    </row>
    <row r="83" spans="1:14">
      <c r="A83" t="s">
        <v>132</v>
      </c>
      <c r="B83" t="s">
        <v>135</v>
      </c>
      <c r="C83" t="s">
        <v>430</v>
      </c>
      <c r="D83" t="s">
        <v>135</v>
      </c>
      <c r="E83" t="s">
        <v>2267</v>
      </c>
      <c r="F83" s="358">
        <v>-1.5</v>
      </c>
      <c r="G83" s="10">
        <v>1</v>
      </c>
      <c r="H83" s="10">
        <v>0.01</v>
      </c>
      <c r="I83" s="335" t="s">
        <v>33</v>
      </c>
      <c r="J83" s="335" t="s">
        <v>3739</v>
      </c>
      <c r="K83" s="335" t="s">
        <v>234</v>
      </c>
      <c r="L83" s="290" t="s">
        <v>235</v>
      </c>
      <c r="M83" s="359" t="s">
        <v>150</v>
      </c>
      <c r="N83" s="335"/>
    </row>
    <row r="84" spans="1:14">
      <c r="A84" t="s">
        <v>132</v>
      </c>
      <c r="B84" t="s">
        <v>133</v>
      </c>
      <c r="C84" t="s">
        <v>2796</v>
      </c>
      <c r="D84" t="s">
        <v>133</v>
      </c>
      <c r="E84" t="s">
        <v>2266</v>
      </c>
      <c r="F84" s="358">
        <v>0</v>
      </c>
      <c r="G84" s="10">
        <v>1</v>
      </c>
      <c r="H84" s="10">
        <v>0.01</v>
      </c>
      <c r="I84" s="335" t="s">
        <v>33</v>
      </c>
      <c r="J84" s="335" t="s">
        <v>3656</v>
      </c>
      <c r="K84" s="335" t="s">
        <v>236</v>
      </c>
      <c r="L84" s="290" t="s">
        <v>237</v>
      </c>
      <c r="M84" s="359" t="s">
        <v>150</v>
      </c>
      <c r="N84" s="335"/>
    </row>
    <row r="85" spans="1:14">
      <c r="A85" t="s">
        <v>132</v>
      </c>
      <c r="B85" t="s">
        <v>3390</v>
      </c>
      <c r="C85" t="s">
        <v>431</v>
      </c>
      <c r="D85" t="s">
        <v>3390</v>
      </c>
      <c r="E85" t="s">
        <v>2265</v>
      </c>
      <c r="F85" s="358">
        <v>0</v>
      </c>
      <c r="G85" s="10">
        <v>1</v>
      </c>
      <c r="H85" s="10">
        <v>0.01</v>
      </c>
      <c r="I85" s="335" t="s">
        <v>33</v>
      </c>
      <c r="J85" s="335" t="s">
        <v>3391</v>
      </c>
      <c r="K85" s="335"/>
      <c r="L85" s="290" t="s">
        <v>2697</v>
      </c>
      <c r="M85" s="359" t="s">
        <v>3392</v>
      </c>
      <c r="N85" s="335"/>
    </row>
    <row r="86" spans="1:14">
      <c r="A86" t="s">
        <v>132</v>
      </c>
      <c r="B86" t="s">
        <v>2437</v>
      </c>
      <c r="C86" t="s">
        <v>2438</v>
      </c>
      <c r="D86" t="s">
        <v>2437</v>
      </c>
      <c r="E86" t="s">
        <v>2439</v>
      </c>
      <c r="F86" s="358">
        <v>0</v>
      </c>
      <c r="G86" s="10">
        <v>1</v>
      </c>
      <c r="H86" s="10">
        <v>0.01</v>
      </c>
      <c r="I86" s="335" t="s">
        <v>2440</v>
      </c>
      <c r="J86" s="335" t="s">
        <v>3214</v>
      </c>
      <c r="K86" s="335"/>
      <c r="L86" s="290" t="s">
        <v>2692</v>
      </c>
      <c r="M86" s="352" t="s">
        <v>2441</v>
      </c>
      <c r="N86" s="335"/>
    </row>
    <row r="87" spans="1:14">
      <c r="A87" s="291" t="s">
        <v>2474</v>
      </c>
      <c r="B87" s="291" t="s">
        <v>2477</v>
      </c>
      <c r="C87" t="s">
        <v>286</v>
      </c>
      <c r="D87" s="291" t="s">
        <v>2476</v>
      </c>
      <c r="E87" t="s">
        <v>2264</v>
      </c>
      <c r="F87" s="350">
        <v>0</v>
      </c>
      <c r="G87" s="350">
        <v>1</v>
      </c>
      <c r="H87" s="350">
        <v>0.01</v>
      </c>
      <c r="I87" s="290" t="s">
        <v>57</v>
      </c>
      <c r="J87" s="290" t="s">
        <v>2304</v>
      </c>
      <c r="K87" s="290" t="s">
        <v>242</v>
      </c>
      <c r="L87" s="290" t="s">
        <v>243</v>
      </c>
      <c r="M87" s="359" t="s">
        <v>150</v>
      </c>
      <c r="N87" s="290"/>
    </row>
    <row r="88" spans="1:14">
      <c r="A88" s="291" t="s">
        <v>2474</v>
      </c>
      <c r="B88" s="291" t="s">
        <v>3681</v>
      </c>
      <c r="C88" t="s">
        <v>2732</v>
      </c>
      <c r="D88" s="291" t="s">
        <v>347</v>
      </c>
      <c r="E88" t="s">
        <v>2730</v>
      </c>
      <c r="F88" s="350">
        <v>0</v>
      </c>
      <c r="G88" s="350">
        <v>1</v>
      </c>
      <c r="H88" s="350">
        <v>0.01</v>
      </c>
      <c r="I88" s="335" t="s">
        <v>2731</v>
      </c>
      <c r="J88" s="290" t="s">
        <v>3636</v>
      </c>
      <c r="K88" s="290" t="s">
        <v>340</v>
      </c>
      <c r="L88" s="290" t="s">
        <v>2693</v>
      </c>
      <c r="M88" s="359" t="s">
        <v>150</v>
      </c>
      <c r="N88" s="290"/>
    </row>
    <row r="89" spans="1:14">
      <c r="A89" s="291" t="s">
        <v>2474</v>
      </c>
      <c r="B89" s="291" t="s">
        <v>3729</v>
      </c>
      <c r="C89" t="s">
        <v>2475</v>
      </c>
      <c r="D89" s="291" t="s">
        <v>3729</v>
      </c>
      <c r="E89" t="s">
        <v>2478</v>
      </c>
      <c r="F89" s="350">
        <v>0</v>
      </c>
      <c r="G89" s="350">
        <v>1</v>
      </c>
      <c r="H89" s="350">
        <v>0.01</v>
      </c>
      <c r="I89" s="335" t="s">
        <v>2479</v>
      </c>
      <c r="J89" s="290" t="s">
        <v>3807</v>
      </c>
      <c r="K89" s="290"/>
      <c r="L89" s="290" t="s">
        <v>2694</v>
      </c>
      <c r="M89" s="359"/>
      <c r="N89" s="290"/>
    </row>
    <row r="90" spans="1:14">
      <c r="A90" s="291" t="s">
        <v>2474</v>
      </c>
      <c r="B90" t="s">
        <v>3806</v>
      </c>
      <c r="C90" t="s">
        <v>3726</v>
      </c>
      <c r="D90" t="s">
        <v>3727</v>
      </c>
      <c r="E90" t="s">
        <v>3728</v>
      </c>
      <c r="F90">
        <v>0</v>
      </c>
      <c r="G90">
        <v>1</v>
      </c>
      <c r="H90">
        <v>1</v>
      </c>
      <c r="I90" s="335" t="s">
        <v>29</v>
      </c>
      <c r="J90" s="290" t="s">
        <v>3808</v>
      </c>
      <c r="K90" s="290"/>
      <c r="L90" s="290" t="s">
        <v>2694</v>
      </c>
      <c r="M90" s="359"/>
      <c r="N90" s="290"/>
    </row>
    <row r="91" spans="1:14">
      <c r="A91" s="291" t="s">
        <v>4048</v>
      </c>
      <c r="B91" s="291" t="s">
        <v>2794</v>
      </c>
      <c r="C91" t="s">
        <v>2795</v>
      </c>
      <c r="D91" s="291" t="s">
        <v>3683</v>
      </c>
      <c r="E91" s="354" t="s">
        <v>2797</v>
      </c>
      <c r="F91" s="10">
        <v>0</v>
      </c>
      <c r="G91" s="10">
        <v>1</v>
      </c>
      <c r="H91" s="358">
        <v>0.01</v>
      </c>
      <c r="I91" s="335" t="s">
        <v>33</v>
      </c>
      <c r="J91" s="335" t="s">
        <v>3368</v>
      </c>
      <c r="K91" s="290" t="s">
        <v>2800</v>
      </c>
      <c r="L91" s="290" t="s">
        <v>2799</v>
      </c>
      <c r="M91" s="360" t="s">
        <v>2798</v>
      </c>
    </row>
    <row r="92" spans="1:14">
      <c r="A92" s="291" t="s">
        <v>4048</v>
      </c>
      <c r="B92" s="291" t="s">
        <v>3669</v>
      </c>
      <c r="C92" t="s">
        <v>3670</v>
      </c>
      <c r="D92" s="291" t="s">
        <v>3683</v>
      </c>
      <c r="E92" s="354" t="s">
        <v>3671</v>
      </c>
      <c r="F92" s="10">
        <v>0</v>
      </c>
      <c r="G92" s="10">
        <v>1</v>
      </c>
      <c r="H92" s="358">
        <v>0.01</v>
      </c>
      <c r="I92" s="335" t="s">
        <v>33</v>
      </c>
      <c r="J92" s="335" t="s">
        <v>3673</v>
      </c>
      <c r="K92" s="290"/>
      <c r="L92" s="290"/>
      <c r="M92" s="360" t="s">
        <v>3672</v>
      </c>
    </row>
    <row r="93" spans="1:14">
      <c r="A93" t="s">
        <v>10</v>
      </c>
      <c r="B93" t="s">
        <v>3106</v>
      </c>
      <c r="C93" t="s">
        <v>2409</v>
      </c>
      <c r="D93" t="s">
        <v>3106</v>
      </c>
      <c r="E93" t="s">
        <v>2263</v>
      </c>
      <c r="F93">
        <v>0</v>
      </c>
      <c r="G93">
        <v>300</v>
      </c>
      <c r="H93">
        <v>5</v>
      </c>
      <c r="I93" s="174" t="str">
        <f>UnitControlCenter!$B$55</f>
        <v>$/metric ton CO2e</v>
      </c>
      <c r="J93" s="335" t="s">
        <v>3625</v>
      </c>
      <c r="K93" s="335" t="s">
        <v>240</v>
      </c>
      <c r="L93" s="290" t="s">
        <v>241</v>
      </c>
      <c r="M93" s="360" t="s">
        <v>2385</v>
      </c>
      <c r="N93" s="290" t="s">
        <v>395</v>
      </c>
    </row>
    <row r="94" spans="1:14">
      <c r="A94" t="s">
        <v>10</v>
      </c>
      <c r="B94" t="s">
        <v>25</v>
      </c>
      <c r="C94" t="s">
        <v>138</v>
      </c>
      <c r="D94" t="s">
        <v>25</v>
      </c>
      <c r="E94" t="s">
        <v>2262</v>
      </c>
      <c r="F94" s="350">
        <v>0</v>
      </c>
      <c r="G94" s="350">
        <v>1</v>
      </c>
      <c r="H94" s="350">
        <v>0.01</v>
      </c>
      <c r="I94" s="335" t="s">
        <v>140</v>
      </c>
      <c r="J94" s="335" t="s">
        <v>3809</v>
      </c>
      <c r="K94" s="290" t="s">
        <v>244</v>
      </c>
      <c r="L94" s="290" t="s">
        <v>245</v>
      </c>
      <c r="M94" s="359" t="s">
        <v>150</v>
      </c>
    </row>
    <row r="95" spans="1:14">
      <c r="A95" s="291" t="s">
        <v>10</v>
      </c>
      <c r="B95" s="291" t="s">
        <v>2442</v>
      </c>
      <c r="C95" t="s">
        <v>2443</v>
      </c>
      <c r="D95" s="174"/>
      <c r="E95" s="291" t="s">
        <v>2444</v>
      </c>
      <c r="F95">
        <v>0</v>
      </c>
      <c r="G95">
        <v>1</v>
      </c>
      <c r="H95">
        <v>1</v>
      </c>
      <c r="I95" s="335" t="s">
        <v>29</v>
      </c>
      <c r="J95" s="335" t="s">
        <v>3305</v>
      </c>
      <c r="K95" s="335" t="s">
        <v>240</v>
      </c>
      <c r="L95" s="290" t="s">
        <v>241</v>
      </c>
    </row>
    <row r="96" spans="1:14">
      <c r="A96" s="291" t="s">
        <v>10</v>
      </c>
      <c r="B96" s="291" t="s">
        <v>2960</v>
      </c>
      <c r="C96" t="s">
        <v>3345</v>
      </c>
      <c r="D96" s="174"/>
      <c r="E96" s="291" t="s">
        <v>3347</v>
      </c>
      <c r="F96">
        <v>0</v>
      </c>
      <c r="G96">
        <v>1</v>
      </c>
      <c r="H96">
        <v>1</v>
      </c>
      <c r="I96" s="335" t="s">
        <v>29</v>
      </c>
      <c r="J96" s="335" t="s">
        <v>3810</v>
      </c>
      <c r="K96" s="335" t="s">
        <v>240</v>
      </c>
      <c r="L96" s="290" t="s">
        <v>241</v>
      </c>
    </row>
    <row r="97" spans="1:13">
      <c r="A97" s="291" t="s">
        <v>10</v>
      </c>
      <c r="B97" t="s">
        <v>3304</v>
      </c>
      <c r="C97" t="s">
        <v>3346</v>
      </c>
      <c r="D97" s="174"/>
      <c r="E97" s="174"/>
      <c r="F97">
        <v>0</v>
      </c>
      <c r="G97">
        <v>1</v>
      </c>
      <c r="H97">
        <v>1</v>
      </c>
      <c r="I97" s="335" t="s">
        <v>29</v>
      </c>
      <c r="J97" t="s">
        <v>3811</v>
      </c>
      <c r="K97" s="335" t="s">
        <v>240</v>
      </c>
      <c r="L97" s="290" t="s">
        <v>241</v>
      </c>
    </row>
    <row r="98" spans="1:13">
      <c r="A98" s="291" t="s">
        <v>10</v>
      </c>
      <c r="B98" s="291" t="s">
        <v>2707</v>
      </c>
      <c r="C98" t="s">
        <v>2706</v>
      </c>
      <c r="D98" s="291" t="s">
        <v>2707</v>
      </c>
      <c r="E98" t="s">
        <v>2708</v>
      </c>
      <c r="F98">
        <v>0</v>
      </c>
      <c r="G98">
        <v>1</v>
      </c>
      <c r="H98">
        <v>1</v>
      </c>
      <c r="I98" s="335" t="s">
        <v>29</v>
      </c>
      <c r="J98" s="290"/>
    </row>
    <row r="99" spans="1:13">
      <c r="A99" s="291" t="s">
        <v>10</v>
      </c>
      <c r="B99" s="291" t="s">
        <v>2749</v>
      </c>
      <c r="C99" t="s">
        <v>2749</v>
      </c>
      <c r="D99" s="291" t="s">
        <v>2749</v>
      </c>
      <c r="E99" s="291" t="s">
        <v>2750</v>
      </c>
      <c r="F99" s="350">
        <v>0</v>
      </c>
      <c r="G99" s="350">
        <v>1</v>
      </c>
      <c r="H99" s="350">
        <v>0.01</v>
      </c>
      <c r="I99" s="335" t="s">
        <v>2751</v>
      </c>
      <c r="J99" s="335" t="s">
        <v>3180</v>
      </c>
      <c r="K99" s="290" t="s">
        <v>2895</v>
      </c>
    </row>
    <row r="100" spans="1:13">
      <c r="A100" t="s">
        <v>10</v>
      </c>
      <c r="B100" t="s">
        <v>3252</v>
      </c>
      <c r="C100" t="s">
        <v>3251</v>
      </c>
      <c r="D100" t="s">
        <v>3252</v>
      </c>
      <c r="E100" t="s">
        <v>2261</v>
      </c>
      <c r="F100" s="358">
        <v>-0.9</v>
      </c>
      <c r="G100" s="358">
        <v>0.9</v>
      </c>
      <c r="H100" s="350">
        <v>0.01</v>
      </c>
      <c r="I100" s="335" t="s">
        <v>141</v>
      </c>
      <c r="J100" s="335" t="s">
        <v>3253</v>
      </c>
      <c r="K100" s="290" t="s">
        <v>246</v>
      </c>
      <c r="L100" s="290" t="s">
        <v>247</v>
      </c>
      <c r="M100" s="360" t="s">
        <v>151</v>
      </c>
    </row>
    <row r="101" spans="1:13">
      <c r="A101" t="s">
        <v>10</v>
      </c>
      <c r="B101" t="s">
        <v>3637</v>
      </c>
      <c r="C101" t="s">
        <v>3640</v>
      </c>
      <c r="D101" s="174"/>
      <c r="E101" s="174"/>
      <c r="F101">
        <v>0</v>
      </c>
      <c r="G101">
        <v>1</v>
      </c>
      <c r="H101">
        <v>1</v>
      </c>
      <c r="I101" s="335" t="s">
        <v>29</v>
      </c>
      <c r="J101" t="s">
        <v>3643</v>
      </c>
    </row>
    <row r="102" spans="1:13">
      <c r="A102" t="s">
        <v>10</v>
      </c>
      <c r="B102" t="s">
        <v>3638</v>
      </c>
      <c r="C102" t="s">
        <v>3641</v>
      </c>
      <c r="D102" s="174"/>
      <c r="E102" s="174"/>
      <c r="F102">
        <v>0</v>
      </c>
      <c r="G102">
        <v>1</v>
      </c>
      <c r="H102">
        <v>1</v>
      </c>
      <c r="I102" s="335" t="s">
        <v>29</v>
      </c>
      <c r="J102" t="s">
        <v>3644</v>
      </c>
    </row>
    <row r="103" spans="1:13">
      <c r="A103" t="s">
        <v>10</v>
      </c>
      <c r="B103" t="s">
        <v>3639</v>
      </c>
      <c r="C103" t="s">
        <v>3642</v>
      </c>
      <c r="D103" s="174"/>
      <c r="E103" s="174"/>
      <c r="F103">
        <v>0</v>
      </c>
      <c r="G103">
        <v>1</v>
      </c>
      <c r="H103">
        <v>1</v>
      </c>
      <c r="I103" s="335" t="s">
        <v>29</v>
      </c>
      <c r="J103" t="s">
        <v>3645</v>
      </c>
    </row>
    <row r="104" spans="1:13">
      <c r="A104" t="s">
        <v>10</v>
      </c>
      <c r="B104" t="s">
        <v>3962</v>
      </c>
      <c r="C104" t="s">
        <v>3963</v>
      </c>
      <c r="D104" t="s">
        <v>3962</v>
      </c>
      <c r="E104" s="174" t="s">
        <v>3964</v>
      </c>
      <c r="F104" s="350">
        <v>-0.5</v>
      </c>
      <c r="G104" s="350">
        <v>0.5</v>
      </c>
      <c r="H104" s="350">
        <v>0.01</v>
      </c>
      <c r="I104" s="335" t="s">
        <v>3965</v>
      </c>
      <c r="J104" t="s">
        <v>3966</v>
      </c>
    </row>
    <row r="105" spans="1:13">
      <c r="A105" t="s">
        <v>2652</v>
      </c>
      <c r="B105" s="174" t="s">
        <v>313</v>
      </c>
      <c r="C105" t="s">
        <v>287</v>
      </c>
      <c r="D105" t="s">
        <v>348</v>
      </c>
      <c r="E105" t="s">
        <v>2260</v>
      </c>
      <c r="F105" s="10">
        <v>0</v>
      </c>
      <c r="G105" s="10">
        <v>0.4</v>
      </c>
      <c r="H105" s="358">
        <v>0.01</v>
      </c>
      <c r="I105" s="335" t="s">
        <v>31</v>
      </c>
      <c r="J105" s="335" t="s">
        <v>3181</v>
      </c>
      <c r="K105" s="335" t="s">
        <v>248</v>
      </c>
      <c r="L105" s="290" t="s">
        <v>249</v>
      </c>
      <c r="M105" s="359"/>
    </row>
    <row r="106" spans="1:13">
      <c r="A106" s="237" t="str">
        <f>A$105</f>
        <v>Research and Development</v>
      </c>
      <c r="B106" s="237" t="str">
        <f t="shared" ref="B106:B109" si="0">B$105</f>
        <v>Capital Cost Reduction</v>
      </c>
      <c r="C106" t="s">
        <v>288</v>
      </c>
      <c r="D106" s="237" t="str">
        <f t="shared" ref="D106:L109" si="1">D$105</f>
        <v>R&amp;D Capital Cost Reductions</v>
      </c>
      <c r="E106" t="s">
        <v>3195</v>
      </c>
      <c r="F106" s="366">
        <f t="shared" si="1"/>
        <v>0</v>
      </c>
      <c r="G106" s="366">
        <f t="shared" si="1"/>
        <v>0.4</v>
      </c>
      <c r="H106" s="366">
        <f t="shared" si="1"/>
        <v>0.01</v>
      </c>
      <c r="I106" s="237" t="str">
        <f t="shared" si="1"/>
        <v>% reduction in cost</v>
      </c>
      <c r="J106"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7" t="str">
        <f t="shared" si="1"/>
        <v>architectural-design.html#rnd</v>
      </c>
      <c r="L106" s="237" t="str">
        <f t="shared" si="1"/>
        <v>research-and-development.html</v>
      </c>
      <c r="M106" s="359"/>
    </row>
    <row r="107" spans="1:13">
      <c r="A107" s="237" t="str">
        <f t="shared" ref="A107:A109" si="2">A$105</f>
        <v>Research and Development</v>
      </c>
      <c r="B107" s="237" t="str">
        <f t="shared" si="0"/>
        <v>Capital Cost Reduction</v>
      </c>
      <c r="C107" t="s">
        <v>289</v>
      </c>
      <c r="D107" s="237" t="str">
        <f t="shared" si="1"/>
        <v>R&amp;D Capital Cost Reductions</v>
      </c>
      <c r="E107" t="s">
        <v>3196</v>
      </c>
      <c r="F107" s="366">
        <f t="shared" si="1"/>
        <v>0</v>
      </c>
      <c r="G107" s="366">
        <f t="shared" si="1"/>
        <v>0.4</v>
      </c>
      <c r="H107" s="366">
        <f t="shared" si="1"/>
        <v>0.01</v>
      </c>
      <c r="I107" s="237" t="str">
        <f t="shared" si="1"/>
        <v>% reduction in cost</v>
      </c>
      <c r="J107"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7" t="str">
        <f t="shared" si="1"/>
        <v>architectural-design.html#rnd</v>
      </c>
      <c r="L107" s="237" t="str">
        <f t="shared" si="1"/>
        <v>research-and-development.html</v>
      </c>
      <c r="M107" s="359"/>
    </row>
    <row r="108" spans="1:13">
      <c r="A108" s="237" t="str">
        <f t="shared" si="2"/>
        <v>Research and Development</v>
      </c>
      <c r="B108" s="237" t="str">
        <f t="shared" si="0"/>
        <v>Capital Cost Reduction</v>
      </c>
      <c r="C108" t="s">
        <v>290</v>
      </c>
      <c r="D108" s="237" t="str">
        <f t="shared" si="1"/>
        <v>R&amp;D Capital Cost Reductions</v>
      </c>
      <c r="E108" t="s">
        <v>3197</v>
      </c>
      <c r="F108" s="366">
        <f t="shared" si="1"/>
        <v>0</v>
      </c>
      <c r="G108" s="366">
        <f t="shared" si="1"/>
        <v>0.4</v>
      </c>
      <c r="H108" s="366">
        <f t="shared" si="1"/>
        <v>0.01</v>
      </c>
      <c r="I108" s="237" t="str">
        <f t="shared" si="1"/>
        <v>% reduction in cost</v>
      </c>
      <c r="J108"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37" t="str">
        <f t="shared" si="1"/>
        <v>architectural-design.html#rnd</v>
      </c>
      <c r="L108" s="237" t="str">
        <f t="shared" si="1"/>
        <v>research-and-development.html</v>
      </c>
      <c r="M108" s="359"/>
    </row>
    <row r="109" spans="1:13">
      <c r="A109" s="237" t="str">
        <f t="shared" si="2"/>
        <v>Research and Development</v>
      </c>
      <c r="B109" s="237" t="str">
        <f t="shared" si="0"/>
        <v>Capital Cost Reduction</v>
      </c>
      <c r="C109" s="291" t="s">
        <v>291</v>
      </c>
      <c r="D109" s="237" t="str">
        <f t="shared" si="1"/>
        <v>R&amp;D Capital Cost Reductions</v>
      </c>
      <c r="E109" t="s">
        <v>3198</v>
      </c>
      <c r="F109" s="366">
        <f t="shared" si="1"/>
        <v>0</v>
      </c>
      <c r="G109" s="366">
        <f t="shared" si="1"/>
        <v>0.4</v>
      </c>
      <c r="H109" s="366">
        <f t="shared" si="1"/>
        <v>0.01</v>
      </c>
      <c r="I109" s="237" t="str">
        <f t="shared" si="1"/>
        <v>% reduction in cost</v>
      </c>
      <c r="J109" s="237"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7" t="str">
        <f t="shared" si="1"/>
        <v>architectural-design.html#rnd</v>
      </c>
      <c r="L109" s="237" t="str">
        <f t="shared" si="1"/>
        <v>research-and-development.html</v>
      </c>
      <c r="M109" s="359"/>
    </row>
    <row r="110" spans="1:13">
      <c r="A110" t="s">
        <v>2652</v>
      </c>
      <c r="B110" s="174" t="s">
        <v>326</v>
      </c>
      <c r="C110" t="s">
        <v>292</v>
      </c>
      <c r="D110" t="s">
        <v>349</v>
      </c>
      <c r="E110" t="s">
        <v>2259</v>
      </c>
      <c r="F110" s="10">
        <v>0</v>
      </c>
      <c r="G110" s="10">
        <v>0.4</v>
      </c>
      <c r="H110" s="358">
        <v>0.01</v>
      </c>
      <c r="I110" s="335" t="s">
        <v>32</v>
      </c>
      <c r="J110" s="335" t="s">
        <v>3187</v>
      </c>
      <c r="K110" s="335" t="s">
        <v>248</v>
      </c>
      <c r="L110" s="290" t="s">
        <v>249</v>
      </c>
    </row>
    <row r="111" spans="1:13">
      <c r="A111" s="237" t="str">
        <f>A$110</f>
        <v>Research and Development</v>
      </c>
      <c r="B111" s="237" t="str">
        <f>B$110</f>
        <v>Fuel Use Reduction</v>
      </c>
      <c r="C111" t="s">
        <v>293</v>
      </c>
      <c r="D111" s="237" t="str">
        <f t="shared" ref="D111:L114" si="3">D$110</f>
        <v>R&amp;D Fuel Use Reductions</v>
      </c>
      <c r="E111" t="s">
        <v>3199</v>
      </c>
      <c r="F111" s="238">
        <f t="shared" si="3"/>
        <v>0</v>
      </c>
      <c r="G111" s="238">
        <f t="shared" si="3"/>
        <v>0.4</v>
      </c>
      <c r="H111" s="238">
        <f t="shared" si="3"/>
        <v>0.01</v>
      </c>
      <c r="I111" s="237" t="str">
        <f t="shared" si="3"/>
        <v>% reduction in fuel use</v>
      </c>
      <c r="J111"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7" t="str">
        <f t="shared" si="3"/>
        <v>architectural-design.html#rnd</v>
      </c>
      <c r="L111" s="237" t="str">
        <f t="shared" si="3"/>
        <v>research-and-development.html</v>
      </c>
    </row>
    <row r="112" spans="1:13">
      <c r="A112" s="237" t="str">
        <f t="shared" ref="A112:B114" si="4">A$110</f>
        <v>Research and Development</v>
      </c>
      <c r="B112" s="237" t="str">
        <f t="shared" si="4"/>
        <v>Fuel Use Reduction</v>
      </c>
      <c r="C112" t="s">
        <v>294</v>
      </c>
      <c r="D112" s="237" t="str">
        <f t="shared" si="3"/>
        <v>R&amp;D Fuel Use Reductions</v>
      </c>
      <c r="E112" t="s">
        <v>3200</v>
      </c>
      <c r="F112" s="238">
        <f t="shared" si="3"/>
        <v>0</v>
      </c>
      <c r="G112" s="238">
        <f t="shared" si="3"/>
        <v>0.4</v>
      </c>
      <c r="H112" s="238">
        <f t="shared" si="3"/>
        <v>0.01</v>
      </c>
      <c r="I112" s="237" t="str">
        <f t="shared" si="3"/>
        <v>% reduction in fuel use</v>
      </c>
      <c r="J112"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7" t="str">
        <f t="shared" si="3"/>
        <v>architectural-design.html#rnd</v>
      </c>
      <c r="L112" s="237" t="str">
        <f t="shared" si="3"/>
        <v>research-and-development.html</v>
      </c>
    </row>
    <row r="113" spans="1:13">
      <c r="A113" s="237" t="str">
        <f t="shared" si="4"/>
        <v>Research and Development</v>
      </c>
      <c r="B113" s="237" t="str">
        <f t="shared" si="4"/>
        <v>Fuel Use Reduction</v>
      </c>
      <c r="C113" t="s">
        <v>295</v>
      </c>
      <c r="D113" s="237" t="str">
        <f t="shared" si="3"/>
        <v>R&amp;D Fuel Use Reductions</v>
      </c>
      <c r="E113" t="s">
        <v>3201</v>
      </c>
      <c r="F113" s="238">
        <f t="shared" si="3"/>
        <v>0</v>
      </c>
      <c r="G113" s="238">
        <f t="shared" si="3"/>
        <v>0.4</v>
      </c>
      <c r="H113" s="238">
        <f t="shared" si="3"/>
        <v>0.01</v>
      </c>
      <c r="I113" s="237" t="str">
        <f t="shared" si="3"/>
        <v>% reduction in fuel use</v>
      </c>
      <c r="J113"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7" t="str">
        <f t="shared" si="3"/>
        <v>architectural-design.html#rnd</v>
      </c>
      <c r="L113" s="237" t="str">
        <f t="shared" si="3"/>
        <v>research-and-development.html</v>
      </c>
    </row>
    <row r="114" spans="1:13">
      <c r="A114" s="237" t="str">
        <f t="shared" si="4"/>
        <v>Research and Development</v>
      </c>
      <c r="B114" s="237" t="str">
        <f t="shared" si="4"/>
        <v>Fuel Use Reduction</v>
      </c>
      <c r="C114" t="s">
        <v>296</v>
      </c>
      <c r="D114" s="237" t="str">
        <f t="shared" si="3"/>
        <v>R&amp;D Fuel Use Reductions</v>
      </c>
      <c r="E114" t="s">
        <v>3202</v>
      </c>
      <c r="F114" s="238">
        <f t="shared" si="3"/>
        <v>0</v>
      </c>
      <c r="G114" s="238">
        <f t="shared" si="3"/>
        <v>0.4</v>
      </c>
      <c r="H114" s="238">
        <f t="shared" si="3"/>
        <v>0.01</v>
      </c>
      <c r="I114" s="237" t="str">
        <f t="shared" si="3"/>
        <v>% reduction in fuel use</v>
      </c>
      <c r="J114" s="237"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7" t="str">
        <f t="shared" si="3"/>
        <v>architectural-design.html#rnd</v>
      </c>
      <c r="L114" s="237" t="str">
        <f t="shared" si="3"/>
        <v>research-and-development.html</v>
      </c>
    </row>
    <row r="115" spans="1:13" ht="192">
      <c r="A115" t="s">
        <v>2930</v>
      </c>
      <c r="B115" t="s">
        <v>2931</v>
      </c>
      <c r="C115" t="s">
        <v>2938</v>
      </c>
      <c r="D115" s="174"/>
      <c r="E115" t="s">
        <v>2963</v>
      </c>
      <c r="F115">
        <v>0</v>
      </c>
      <c r="G115">
        <v>10</v>
      </c>
      <c r="H115">
        <v>1</v>
      </c>
      <c r="I115" t="s">
        <v>2908</v>
      </c>
      <c r="J115" s="1" t="s">
        <v>3812</v>
      </c>
      <c r="K115" t="s">
        <v>2909</v>
      </c>
    </row>
    <row r="116" spans="1:13">
      <c r="A116" t="s">
        <v>2930</v>
      </c>
      <c r="B116" t="s">
        <v>2932</v>
      </c>
      <c r="C116" t="s">
        <v>2939</v>
      </c>
      <c r="D116" s="174"/>
      <c r="E116" t="s">
        <v>2964</v>
      </c>
      <c r="F116">
        <v>0</v>
      </c>
      <c r="G116">
        <v>10</v>
      </c>
      <c r="H116">
        <v>1</v>
      </c>
      <c r="I116" t="s">
        <v>2908</v>
      </c>
      <c r="J116" s="237"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7" t="str">
        <f t="shared" ref="K116:K125" si="5">K$115</f>
        <v>io-model.html</v>
      </c>
    </row>
    <row r="117" spans="1:13">
      <c r="A117" t="s">
        <v>2930</v>
      </c>
      <c r="B117" t="s">
        <v>3417</v>
      </c>
      <c r="C117" t="s">
        <v>3568</v>
      </c>
      <c r="D117" s="174"/>
      <c r="E117" t="s">
        <v>2965</v>
      </c>
      <c r="F117">
        <v>0</v>
      </c>
      <c r="G117">
        <v>10</v>
      </c>
      <c r="H117">
        <v>1</v>
      </c>
      <c r="I117" t="s">
        <v>2908</v>
      </c>
      <c r="J117" s="237"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7" t="str">
        <f t="shared" si="5"/>
        <v>io-model.html</v>
      </c>
    </row>
    <row r="118" spans="1:13">
      <c r="A118" t="s">
        <v>2930</v>
      </c>
      <c r="B118" t="s">
        <v>3786</v>
      </c>
      <c r="C118" t="s">
        <v>3789</v>
      </c>
      <c r="D118" s="174"/>
      <c r="E118" t="s">
        <v>3790</v>
      </c>
      <c r="F118">
        <v>0</v>
      </c>
      <c r="G118">
        <v>10</v>
      </c>
      <c r="H118">
        <v>1</v>
      </c>
      <c r="I118" t="s">
        <v>2908</v>
      </c>
      <c r="J118"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7" t="str">
        <f t="shared" si="5"/>
        <v>io-model.html</v>
      </c>
    </row>
    <row r="119" spans="1:13">
      <c r="A119" t="s">
        <v>2930</v>
      </c>
      <c r="B119" t="s">
        <v>2933</v>
      </c>
      <c r="C119" t="s">
        <v>2940</v>
      </c>
      <c r="D119" s="174"/>
      <c r="E119" t="s">
        <v>2966</v>
      </c>
      <c r="F119">
        <v>0</v>
      </c>
      <c r="G119">
        <v>10</v>
      </c>
      <c r="H119">
        <v>1</v>
      </c>
      <c r="I119" t="s">
        <v>2908</v>
      </c>
      <c r="J119"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7" t="str">
        <f t="shared" si="5"/>
        <v>io-model.html</v>
      </c>
    </row>
    <row r="120" spans="1:13">
      <c r="A120" t="s">
        <v>2930</v>
      </c>
      <c r="B120" t="s">
        <v>2934</v>
      </c>
      <c r="C120" t="s">
        <v>2941</v>
      </c>
      <c r="D120" s="174"/>
      <c r="E120" t="s">
        <v>2967</v>
      </c>
      <c r="F120">
        <v>0</v>
      </c>
      <c r="G120">
        <v>10</v>
      </c>
      <c r="H120">
        <v>1</v>
      </c>
      <c r="I120" t="s">
        <v>2908</v>
      </c>
      <c r="J120"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7" t="str">
        <f t="shared" si="5"/>
        <v>io-model.html</v>
      </c>
    </row>
    <row r="121" spans="1:13">
      <c r="A121" t="s">
        <v>2930</v>
      </c>
      <c r="B121" t="s">
        <v>262</v>
      </c>
      <c r="C121" t="s">
        <v>2942</v>
      </c>
      <c r="D121" s="174"/>
      <c r="E121" t="s">
        <v>2968</v>
      </c>
      <c r="F121">
        <v>0</v>
      </c>
      <c r="G121">
        <v>10</v>
      </c>
      <c r="H121">
        <v>1</v>
      </c>
      <c r="I121" t="s">
        <v>2908</v>
      </c>
      <c r="J121"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7" t="str">
        <f t="shared" si="5"/>
        <v>io-model.html</v>
      </c>
    </row>
    <row r="122" spans="1:13">
      <c r="A122" t="s">
        <v>2930</v>
      </c>
      <c r="B122" t="s">
        <v>2935</v>
      </c>
      <c r="C122" t="s">
        <v>2943</v>
      </c>
      <c r="D122" s="174"/>
      <c r="E122" t="s">
        <v>2969</v>
      </c>
      <c r="F122">
        <v>0</v>
      </c>
      <c r="G122">
        <v>10</v>
      </c>
      <c r="H122">
        <v>1</v>
      </c>
      <c r="I122" t="s">
        <v>2908</v>
      </c>
      <c r="J122"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7" t="str">
        <f t="shared" si="5"/>
        <v>io-model.html</v>
      </c>
    </row>
    <row r="123" spans="1:13">
      <c r="A123" t="s">
        <v>2930</v>
      </c>
      <c r="B123" t="s">
        <v>3569</v>
      </c>
      <c r="C123" t="s">
        <v>3570</v>
      </c>
      <c r="D123" s="174"/>
      <c r="E123" t="s">
        <v>3571</v>
      </c>
      <c r="F123">
        <v>0</v>
      </c>
      <c r="G123">
        <v>10</v>
      </c>
      <c r="H123">
        <v>1</v>
      </c>
      <c r="I123" t="s">
        <v>2908</v>
      </c>
      <c r="J123"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7" t="str">
        <f t="shared" si="5"/>
        <v>io-model.html</v>
      </c>
    </row>
    <row r="124" spans="1:13">
      <c r="A124" t="s">
        <v>2930</v>
      </c>
      <c r="B124" t="s">
        <v>2936</v>
      </c>
      <c r="C124" t="s">
        <v>2944</v>
      </c>
      <c r="D124" s="174"/>
      <c r="E124" t="s">
        <v>2970</v>
      </c>
      <c r="F124">
        <v>0</v>
      </c>
      <c r="G124">
        <v>10</v>
      </c>
      <c r="H124">
        <v>1</v>
      </c>
      <c r="I124" t="s">
        <v>2908</v>
      </c>
      <c r="J124"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7" t="str">
        <f t="shared" si="5"/>
        <v>io-model.html</v>
      </c>
    </row>
    <row r="125" spans="1:13">
      <c r="A125" t="s">
        <v>2930</v>
      </c>
      <c r="B125" t="s">
        <v>2937</v>
      </c>
      <c r="C125" t="s">
        <v>2945</v>
      </c>
      <c r="D125" s="174"/>
      <c r="E125" t="s">
        <v>2971</v>
      </c>
      <c r="F125">
        <v>0</v>
      </c>
      <c r="G125">
        <v>10</v>
      </c>
      <c r="H125">
        <v>1</v>
      </c>
      <c r="I125" t="s">
        <v>2908</v>
      </c>
      <c r="J125" s="237"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7" t="str">
        <f t="shared" si="5"/>
        <v>io-model.html</v>
      </c>
    </row>
    <row r="126" spans="1:13">
      <c r="A126" t="s">
        <v>2815</v>
      </c>
      <c r="B126" t="s">
        <v>2816</v>
      </c>
      <c r="C126" t="s">
        <v>3398</v>
      </c>
      <c r="D126" s="174"/>
      <c r="E126" t="s">
        <v>2817</v>
      </c>
      <c r="F126">
        <v>0</v>
      </c>
      <c r="G126">
        <v>1</v>
      </c>
      <c r="H126">
        <v>1</v>
      </c>
      <c r="I126" s="335" t="s">
        <v>29</v>
      </c>
      <c r="J126" t="s">
        <v>3399</v>
      </c>
      <c r="M126" s="367"/>
    </row>
    <row r="127" spans="1:13">
      <c r="A127" t="s">
        <v>2815</v>
      </c>
      <c r="B127" t="s">
        <v>3265</v>
      </c>
      <c r="C127" t="s">
        <v>3263</v>
      </c>
      <c r="D127" s="174"/>
      <c r="E127" s="174"/>
      <c r="F127">
        <v>0</v>
      </c>
      <c r="G127">
        <v>1</v>
      </c>
      <c r="H127">
        <v>1</v>
      </c>
      <c r="I127" s="335" t="s">
        <v>29</v>
      </c>
      <c r="J127" t="s">
        <v>3264</v>
      </c>
    </row>
    <row r="128" spans="1:13">
      <c r="A128" t="s">
        <v>2815</v>
      </c>
      <c r="B128" t="s">
        <v>3869</v>
      </c>
      <c r="C128" t="s">
        <v>3870</v>
      </c>
      <c r="D128" s="174"/>
      <c r="E128" s="174"/>
      <c r="F128">
        <v>0</v>
      </c>
      <c r="G128">
        <v>1</v>
      </c>
      <c r="H128">
        <v>1</v>
      </c>
      <c r="I128" s="335" t="s">
        <v>29</v>
      </c>
      <c r="J128" t="s">
        <v>3871</v>
      </c>
    </row>
    <row r="129" spans="1:10">
      <c r="A129" t="s">
        <v>2815</v>
      </c>
      <c r="B129" t="s">
        <v>4016</v>
      </c>
      <c r="C129" t="s">
        <v>4017</v>
      </c>
      <c r="F129">
        <v>0</v>
      </c>
      <c r="G129">
        <v>1</v>
      </c>
      <c r="H129">
        <v>1</v>
      </c>
      <c r="I129" t="s">
        <v>4018</v>
      </c>
      <c r="J129" t="s">
        <v>4021</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3"/>
  <sheetViews>
    <sheetView tabSelected="1" topLeftCell="A1558" zoomScale="90" zoomScaleNormal="90" workbookViewId="0">
      <pane xSplit="2" topLeftCell="C1" activePane="topRight" state="frozen"/>
      <selection activeCell="A290" sqref="A290"/>
      <selection pane="topRight" activeCell="I1599" sqref="I1599"/>
    </sheetView>
  </sheetViews>
  <sheetFormatPr baseColWidth="10" defaultColWidth="9.1640625" defaultRowHeight="15"/>
  <cols>
    <col min="1" max="1" width="21.1640625" customWidth="1"/>
    <col min="2" max="2" width="23.5" style="391" customWidth="1"/>
    <col min="3" max="3" width="67.6640625" customWidth="1"/>
    <col min="4" max="7" width="11.1640625" customWidth="1"/>
    <col min="8" max="8" width="11.1640625" style="17" customWidth="1"/>
    <col min="9" max="9" width="11.1640625" style="391" customWidth="1"/>
    <col min="10" max="10" width="46.83203125" style="379" bestFit="1" customWidth="1"/>
    <col min="11" max="15" width="11.1640625" customWidth="1"/>
    <col min="16" max="16" width="60.33203125" customWidth="1"/>
    <col min="17" max="17" width="11.1640625" customWidth="1"/>
    <col min="18" max="18" width="11.1640625" style="291" customWidth="1"/>
    <col min="19" max="19" width="65" customWidth="1"/>
    <col min="20" max="20" width="11.1640625" customWidth="1"/>
  </cols>
  <sheetData>
    <row r="1" spans="1:20" ht="16">
      <c r="A1" s="380" t="s">
        <v>3</v>
      </c>
      <c r="B1" s="381" t="s">
        <v>0</v>
      </c>
      <c r="C1" s="382" t="s">
        <v>1</v>
      </c>
      <c r="D1" s="382" t="s">
        <v>35</v>
      </c>
      <c r="E1" s="382" t="s">
        <v>36</v>
      </c>
      <c r="F1" s="382" t="s">
        <v>82</v>
      </c>
      <c r="G1" s="382" t="s">
        <v>83</v>
      </c>
      <c r="H1" s="377" t="s">
        <v>454</v>
      </c>
      <c r="I1" s="383" t="s">
        <v>68</v>
      </c>
      <c r="J1" s="378" t="s">
        <v>341</v>
      </c>
      <c r="K1" s="380" t="s">
        <v>2258</v>
      </c>
      <c r="L1" s="380" t="s">
        <v>69</v>
      </c>
      <c r="M1" s="380" t="s">
        <v>70</v>
      </c>
      <c r="N1" s="380" t="s">
        <v>81</v>
      </c>
      <c r="O1" s="380" t="s">
        <v>28</v>
      </c>
      <c r="P1" s="380" t="s">
        <v>2</v>
      </c>
      <c r="Q1" s="380" t="s">
        <v>438</v>
      </c>
      <c r="R1" s="380" t="s">
        <v>188</v>
      </c>
      <c r="S1" s="384" t="s">
        <v>3872</v>
      </c>
      <c r="T1" s="385" t="s">
        <v>3873</v>
      </c>
    </row>
    <row r="2" spans="1:20" s="291" customFormat="1">
      <c r="A2" s="237" t="str">
        <f>IF(ISBLANK(INDEX('Policy Characteristics'!A:A,MATCH($C2,'Policy Characteristics'!$C:$C,0))),"",INDEX('Policy Characteristics'!A:A,MATCH($C2,'Policy Characteristics'!$C:$C,0)))</f>
        <v>Transportation</v>
      </c>
      <c r="B2" s="386" t="str">
        <f>IF(ISBLANK(INDEX('Policy Characteristics'!B:B,MATCH($C2,'Policy Characteristics'!$C:$C,0))),"",INDEX('Policy Characteristics'!B:B,MATCH($C2,'Policy Characteristics'!$C:$C,0)))</f>
        <v>Conventional Pollutant Standards</v>
      </c>
      <c r="C2" s="291" t="s">
        <v>2379</v>
      </c>
      <c r="D2" s="291" t="s">
        <v>37</v>
      </c>
      <c r="E2" s="291" t="s">
        <v>2219</v>
      </c>
      <c r="F2" s="291" t="s">
        <v>3431</v>
      </c>
      <c r="G2" s="291" t="s">
        <v>2423</v>
      </c>
      <c r="H2" s="293">
        <v>300</v>
      </c>
      <c r="I2" s="387" t="s">
        <v>43</v>
      </c>
      <c r="J2" s="388" t="str">
        <f>IF(ISBLANK(INDEX('Policy Characteristics'!D:D,MATCH($C2,'Policy Characteristics'!$C:$C,0))),"",INDEX('Policy Characteristics'!D:D,MATCH($C2,'Policy Characteristics'!$C:$C,0)))</f>
        <v>Conventional Pollutant Standard</v>
      </c>
      <c r="K2" s="237" t="str">
        <f>IF(ISBLANK(INDEX('Policy Characteristics'!E:E,MATCH($C2,'Policy Characteristics'!$C:$C,0))),"",INDEX('Policy Characteristics'!E:E,MATCH($C2,'Policy Characteristics'!$C:$C,0)))</f>
        <v>trans reduce regulated pollutants</v>
      </c>
      <c r="L2" s="238">
        <f>IF(ISBLANK(INDEX('Policy Characteristics'!F:F,MATCH($C2,'Policy Characteristics'!$C:$C,0))),"",INDEX('Policy Characteristics'!F:F,MATCH($C2,'Policy Characteristics'!$C:$C,0)))</f>
        <v>0</v>
      </c>
      <c r="M2" s="238">
        <f>IF(ISBLANK(INDEX('Policy Characteristics'!G:G,MATCH($C2,'Policy Characteristics'!$C:$C,0))),"",INDEX('Policy Characteristics'!G:G,MATCH($C2,'Policy Characteristics'!$C:$C,0)))</f>
        <v>1</v>
      </c>
      <c r="N2" s="238">
        <f>IF(ISBLANK(INDEX('Policy Characteristics'!H:H,MATCH($C2,'Policy Characteristics'!$C:$C,0))),"",INDEX('Policy Characteristics'!H:H,MATCH($C2,'Policy Characteristics'!$C:$C,0)))</f>
        <v>0.02</v>
      </c>
      <c r="O2" s="237" t="str">
        <f>IF(ISBLANK(INDEX('Policy Characteristics'!I:I,MATCH($C2,'Policy Characteristics'!$C:$C,0))),"",INDEX('Policy Characteristics'!I:I,MATCH($C2,'Policy Characteristics'!$C:$C,0)))</f>
        <v>% reduction in emissions</v>
      </c>
      <c r="P2" s="237"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7" t="str">
        <f>IF(ISBLANK(INDEX('Policy Characteristics'!K:K,MATCH($C2,'Policy Characteristics'!$C:$C,0))),"",INDEX('Policy Characteristics'!K:K,MATCH($C2,'Policy Characteristics'!$C:$C,0)))</f>
        <v>transportation-sector-main.html#conv-pol-stds</v>
      </c>
      <c r="R2" s="237" t="str">
        <f>IF(ISBLANK(INDEX('Policy Characteristics'!L:L,MATCH($C2,'Policy Characteristics'!$C:$C,0))),"",INDEX('Policy Characteristics'!L:L,MATCH($C2,'Policy Characteristics'!$C:$C,0)))</f>
        <v>conventional-pollutant-standards.html</v>
      </c>
      <c r="S2" s="291" t="s">
        <v>3874</v>
      </c>
    </row>
    <row r="3" spans="1:20" s="291" customFormat="1">
      <c r="A3" s="237" t="str">
        <f>IF(ISBLANK(INDEX('Policy Characteristics'!A:A,MATCH($C3,'Policy Characteristics'!$C:$C,0))),"",INDEX('Policy Characteristics'!A:A,MATCH($C3,'Policy Characteristics'!$C:$C,0)))</f>
        <v>Transportation</v>
      </c>
      <c r="B3" s="386" t="str">
        <f>IF(ISBLANK(INDEX('Policy Characteristics'!B:B,MATCH($C3,'Policy Characteristics'!$C:$C,0))),"",INDEX('Policy Characteristics'!B:B,MATCH($C3,'Policy Characteristics'!$C:$C,0)))</f>
        <v>Conventional Pollutant Standards</v>
      </c>
      <c r="C3" s="237" t="str">
        <f t="shared" ref="C3:C22" si="0">C$2</f>
        <v>Percentage Reduction of Separately Regulated Pollutants</v>
      </c>
      <c r="D3" s="291" t="s">
        <v>37</v>
      </c>
      <c r="E3" s="291" t="s">
        <v>482</v>
      </c>
      <c r="F3" s="291" t="s">
        <v>3431</v>
      </c>
      <c r="G3" s="291" t="s">
        <v>482</v>
      </c>
      <c r="H3" s="293">
        <v>301</v>
      </c>
      <c r="I3" s="387" t="s">
        <v>43</v>
      </c>
      <c r="J3" s="388" t="str">
        <f>IF(ISBLANK(INDEX('Policy Characteristics'!D:D,MATCH($C3,'Policy Characteristics'!$C:$C,0))),"",INDEX('Policy Characteristics'!D:D,MATCH($C3,'Policy Characteristics'!$C:$C,0)))</f>
        <v>Conventional Pollutant Standard</v>
      </c>
      <c r="K3" s="237" t="str">
        <f>IF(ISBLANK(INDEX('Policy Characteristics'!E:E,MATCH($C3,'Policy Characteristics'!$C:$C,0))),"",INDEX('Policy Characteristics'!E:E,MATCH($C3,'Policy Characteristics'!$C:$C,0)))</f>
        <v>trans reduce regulated pollutants</v>
      </c>
      <c r="L3" s="238">
        <f>IF(ISBLANK(INDEX('Policy Characteristics'!F:F,MATCH($C3,'Policy Characteristics'!$C:$C,0))),"",INDEX('Policy Characteristics'!F:F,MATCH($C3,'Policy Characteristics'!$C:$C,0)))</f>
        <v>0</v>
      </c>
      <c r="M3" s="238">
        <f>IF(ISBLANK(INDEX('Policy Characteristics'!G:G,MATCH($C3,'Policy Characteristics'!$C:$C,0))),"",INDEX('Policy Characteristics'!G:G,MATCH($C3,'Policy Characteristics'!$C:$C,0)))</f>
        <v>1</v>
      </c>
      <c r="N3" s="238">
        <f>IF(ISBLANK(INDEX('Policy Characteristics'!H:H,MATCH($C3,'Policy Characteristics'!$C:$C,0))),"",INDEX('Policy Characteristics'!H:H,MATCH($C3,'Policy Characteristics'!$C:$C,0)))</f>
        <v>0.02</v>
      </c>
      <c r="O3" s="237" t="str">
        <f>IF(ISBLANK(INDEX('Policy Characteristics'!I:I,MATCH($C3,'Policy Characteristics'!$C:$C,0))),"",INDEX('Policy Characteristics'!I:I,MATCH($C3,'Policy Characteristics'!$C:$C,0)))</f>
        <v>% reduction in emissions</v>
      </c>
      <c r="P3" s="237"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7" t="str">
        <f>IF(ISBLANK(INDEX('Policy Characteristics'!K:K,MATCH($C3,'Policy Characteristics'!$C:$C,0))),"",INDEX('Policy Characteristics'!K:K,MATCH($C3,'Policy Characteristics'!$C:$C,0)))</f>
        <v>transportation-sector-main.html#conv-pol-stds</v>
      </c>
      <c r="R3" s="237" t="str">
        <f>IF(ISBLANK(INDEX('Policy Characteristics'!L:L,MATCH($C3,'Policy Characteristics'!$C:$C,0))),"",INDEX('Policy Characteristics'!L:L,MATCH($C3,'Policy Characteristics'!$C:$C,0)))</f>
        <v>conventional-pollutant-standards.html</v>
      </c>
      <c r="S3" s="291" t="s">
        <v>187</v>
      </c>
    </row>
    <row r="4" spans="1:20" s="291" customFormat="1">
      <c r="A4" s="237" t="str">
        <f>IF(ISBLANK(INDEX('Policy Characteristics'!A:A,MATCH($C4,'Policy Characteristics'!$C:$C,0))),"",INDEX('Policy Characteristics'!A:A,MATCH($C4,'Policy Characteristics'!$C:$C,0)))</f>
        <v>Transportation</v>
      </c>
      <c r="B4" s="386" t="str">
        <f>IF(ISBLANK(INDEX('Policy Characteristics'!B:B,MATCH($C4,'Policy Characteristics'!$C:$C,0))),"",INDEX('Policy Characteristics'!B:B,MATCH($C4,'Policy Characteristics'!$C:$C,0)))</f>
        <v>Conventional Pollutant Standards</v>
      </c>
      <c r="C4" s="237" t="str">
        <f t="shared" si="0"/>
        <v>Percentage Reduction of Separately Regulated Pollutants</v>
      </c>
      <c r="D4" s="291" t="s">
        <v>37</v>
      </c>
      <c r="E4" s="291" t="s">
        <v>2222</v>
      </c>
      <c r="F4" s="291" t="s">
        <v>3431</v>
      </c>
      <c r="G4" s="291" t="s">
        <v>2222</v>
      </c>
      <c r="H4" s="293">
        <v>302</v>
      </c>
      <c r="I4" s="387" t="s">
        <v>43</v>
      </c>
      <c r="J4" s="388" t="str">
        <f>IF(ISBLANK(INDEX('Policy Characteristics'!D:D,MATCH($C4,'Policy Characteristics'!$C:$C,0))),"",INDEX('Policy Characteristics'!D:D,MATCH($C4,'Policy Characteristics'!$C:$C,0)))</f>
        <v>Conventional Pollutant Standard</v>
      </c>
      <c r="K4" s="237" t="str">
        <f>IF(ISBLANK(INDEX('Policy Characteristics'!E:E,MATCH($C4,'Policy Characteristics'!$C:$C,0))),"",INDEX('Policy Characteristics'!E:E,MATCH($C4,'Policy Characteristics'!$C:$C,0)))</f>
        <v>trans reduce regulated pollutants</v>
      </c>
      <c r="L4" s="238">
        <f>IF(ISBLANK(INDEX('Policy Characteristics'!F:F,MATCH($C4,'Policy Characteristics'!$C:$C,0))),"",INDEX('Policy Characteristics'!F:F,MATCH($C4,'Policy Characteristics'!$C:$C,0)))</f>
        <v>0</v>
      </c>
      <c r="M4" s="238">
        <f>IF(ISBLANK(INDEX('Policy Characteristics'!G:G,MATCH($C4,'Policy Characteristics'!$C:$C,0))),"",INDEX('Policy Characteristics'!G:G,MATCH($C4,'Policy Characteristics'!$C:$C,0)))</f>
        <v>1</v>
      </c>
      <c r="N4" s="238">
        <f>IF(ISBLANK(INDEX('Policy Characteristics'!H:H,MATCH($C4,'Policy Characteristics'!$C:$C,0))),"",INDEX('Policy Characteristics'!H:H,MATCH($C4,'Policy Characteristics'!$C:$C,0)))</f>
        <v>0.02</v>
      </c>
      <c r="O4" s="237" t="str">
        <f>IF(ISBLANK(INDEX('Policy Characteristics'!I:I,MATCH($C4,'Policy Characteristics'!$C:$C,0))),"",INDEX('Policy Characteristics'!I:I,MATCH($C4,'Policy Characteristics'!$C:$C,0)))</f>
        <v>% reduction in emissions</v>
      </c>
      <c r="P4" s="237"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7" t="str">
        <f>IF(ISBLANK(INDEX('Policy Characteristics'!K:K,MATCH($C4,'Policy Characteristics'!$C:$C,0))),"",INDEX('Policy Characteristics'!K:K,MATCH($C4,'Policy Characteristics'!$C:$C,0)))</f>
        <v>transportation-sector-main.html#conv-pol-stds</v>
      </c>
      <c r="R4" s="237" t="str">
        <f>IF(ISBLANK(INDEX('Policy Characteristics'!L:L,MATCH($C4,'Policy Characteristics'!$C:$C,0))),"",INDEX('Policy Characteristics'!L:L,MATCH($C4,'Policy Characteristics'!$C:$C,0)))</f>
        <v>conventional-pollutant-standards.html</v>
      </c>
      <c r="S4" s="291" t="s">
        <v>187</v>
      </c>
    </row>
    <row r="5" spans="1:20" s="291" customFormat="1">
      <c r="A5" s="237" t="str">
        <f>IF(ISBLANK(INDEX('Policy Characteristics'!A:A,MATCH($C5,'Policy Characteristics'!$C:$C,0))),"",INDEX('Policy Characteristics'!A:A,MATCH($C5,'Policy Characteristics'!$C:$C,0)))</f>
        <v>Transportation</v>
      </c>
      <c r="B5" s="386" t="str">
        <f>IF(ISBLANK(INDEX('Policy Characteristics'!B:B,MATCH($C5,'Policy Characteristics'!$C:$C,0))),"",INDEX('Policy Characteristics'!B:B,MATCH($C5,'Policy Characteristics'!$C:$C,0)))</f>
        <v>Conventional Pollutant Standards</v>
      </c>
      <c r="C5" s="237" t="str">
        <f t="shared" si="0"/>
        <v>Percentage Reduction of Separately Regulated Pollutants</v>
      </c>
      <c r="D5" s="291" t="s">
        <v>37</v>
      </c>
      <c r="E5" s="291" t="s">
        <v>2224</v>
      </c>
      <c r="F5" s="291" t="s">
        <v>3431</v>
      </c>
      <c r="G5" s="291" t="s">
        <v>2224</v>
      </c>
      <c r="H5" s="293">
        <v>303</v>
      </c>
      <c r="I5" s="387" t="s">
        <v>43</v>
      </c>
      <c r="J5" s="388" t="str">
        <f>IF(ISBLANK(INDEX('Policy Characteristics'!D:D,MATCH($C5,'Policy Characteristics'!$C:$C,0))),"",INDEX('Policy Characteristics'!D:D,MATCH($C5,'Policy Characteristics'!$C:$C,0)))</f>
        <v>Conventional Pollutant Standard</v>
      </c>
      <c r="K5" s="237" t="str">
        <f>IF(ISBLANK(INDEX('Policy Characteristics'!E:E,MATCH($C5,'Policy Characteristics'!$C:$C,0))),"",INDEX('Policy Characteristics'!E:E,MATCH($C5,'Policy Characteristics'!$C:$C,0)))</f>
        <v>trans reduce regulated pollutants</v>
      </c>
      <c r="L5" s="238">
        <f>IF(ISBLANK(INDEX('Policy Characteristics'!F:F,MATCH($C5,'Policy Characteristics'!$C:$C,0))),"",INDEX('Policy Characteristics'!F:F,MATCH($C5,'Policy Characteristics'!$C:$C,0)))</f>
        <v>0</v>
      </c>
      <c r="M5" s="238">
        <f>IF(ISBLANK(INDEX('Policy Characteristics'!G:G,MATCH($C5,'Policy Characteristics'!$C:$C,0))),"",INDEX('Policy Characteristics'!G:G,MATCH($C5,'Policy Characteristics'!$C:$C,0)))</f>
        <v>1</v>
      </c>
      <c r="N5" s="238">
        <f>IF(ISBLANK(INDEX('Policy Characteristics'!H:H,MATCH($C5,'Policy Characteristics'!$C:$C,0))),"",INDEX('Policy Characteristics'!H:H,MATCH($C5,'Policy Characteristics'!$C:$C,0)))</f>
        <v>0.02</v>
      </c>
      <c r="O5" s="237" t="str">
        <f>IF(ISBLANK(INDEX('Policy Characteristics'!I:I,MATCH($C5,'Policy Characteristics'!$C:$C,0))),"",INDEX('Policy Characteristics'!I:I,MATCH($C5,'Policy Characteristics'!$C:$C,0)))</f>
        <v>% reduction in emissions</v>
      </c>
      <c r="P5" s="237"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7" t="str">
        <f>IF(ISBLANK(INDEX('Policy Characteristics'!K:K,MATCH($C5,'Policy Characteristics'!$C:$C,0))),"",INDEX('Policy Characteristics'!K:K,MATCH($C5,'Policy Characteristics'!$C:$C,0)))</f>
        <v>transportation-sector-main.html#conv-pol-stds</v>
      </c>
      <c r="R5" s="237" t="str">
        <f>IF(ISBLANK(INDEX('Policy Characteristics'!L:L,MATCH($C5,'Policy Characteristics'!$C:$C,0))),"",INDEX('Policy Characteristics'!L:L,MATCH($C5,'Policy Characteristics'!$C:$C,0)))</f>
        <v>conventional-pollutant-standards.html</v>
      </c>
      <c r="S5" s="291" t="s">
        <v>187</v>
      </c>
    </row>
    <row r="6" spans="1:20" s="291" customFormat="1">
      <c r="A6" s="237" t="str">
        <f>IF(ISBLANK(INDEX('Policy Characteristics'!A:A,MATCH($C6,'Policy Characteristics'!$C:$C,0))),"",INDEX('Policy Characteristics'!A:A,MATCH($C6,'Policy Characteristics'!$C:$C,0)))</f>
        <v>Transportation</v>
      </c>
      <c r="B6" s="386" t="str">
        <f>IF(ISBLANK(INDEX('Policy Characteristics'!B:B,MATCH($C6,'Policy Characteristics'!$C:$C,0))),"",INDEX('Policy Characteristics'!B:B,MATCH($C6,'Policy Characteristics'!$C:$C,0)))</f>
        <v>Conventional Pollutant Standards</v>
      </c>
      <c r="C6" s="237" t="str">
        <f t="shared" si="0"/>
        <v>Percentage Reduction of Separately Regulated Pollutants</v>
      </c>
      <c r="D6" s="291" t="s">
        <v>37</v>
      </c>
      <c r="E6" s="291" t="s">
        <v>2226</v>
      </c>
      <c r="F6" s="291" t="s">
        <v>3431</v>
      </c>
      <c r="G6" s="291" t="s">
        <v>2316</v>
      </c>
      <c r="H6" s="293">
        <v>304</v>
      </c>
      <c r="I6" s="387" t="s">
        <v>43</v>
      </c>
      <c r="J6" s="388" t="str">
        <f>IF(ISBLANK(INDEX('Policy Characteristics'!D:D,MATCH($C6,'Policy Characteristics'!$C:$C,0))),"",INDEX('Policy Characteristics'!D:D,MATCH($C6,'Policy Characteristics'!$C:$C,0)))</f>
        <v>Conventional Pollutant Standard</v>
      </c>
      <c r="K6" s="237" t="str">
        <f>IF(ISBLANK(INDEX('Policy Characteristics'!E:E,MATCH($C6,'Policy Characteristics'!$C:$C,0))),"",INDEX('Policy Characteristics'!E:E,MATCH($C6,'Policy Characteristics'!$C:$C,0)))</f>
        <v>trans reduce regulated pollutants</v>
      </c>
      <c r="L6" s="238">
        <f>IF(ISBLANK(INDEX('Policy Characteristics'!F:F,MATCH($C6,'Policy Characteristics'!$C:$C,0))),"",INDEX('Policy Characteristics'!F:F,MATCH($C6,'Policy Characteristics'!$C:$C,0)))</f>
        <v>0</v>
      </c>
      <c r="M6" s="238">
        <f>IF(ISBLANK(INDEX('Policy Characteristics'!G:G,MATCH($C6,'Policy Characteristics'!$C:$C,0))),"",INDEX('Policy Characteristics'!G:G,MATCH($C6,'Policy Characteristics'!$C:$C,0)))</f>
        <v>1</v>
      </c>
      <c r="N6" s="238">
        <f>IF(ISBLANK(INDEX('Policy Characteristics'!H:H,MATCH($C6,'Policy Characteristics'!$C:$C,0))),"",INDEX('Policy Characteristics'!H:H,MATCH($C6,'Policy Characteristics'!$C:$C,0)))</f>
        <v>0.02</v>
      </c>
      <c r="O6" s="237" t="str">
        <f>IF(ISBLANK(INDEX('Policy Characteristics'!I:I,MATCH($C6,'Policy Characteristics'!$C:$C,0))),"",INDEX('Policy Characteristics'!I:I,MATCH($C6,'Policy Characteristics'!$C:$C,0)))</f>
        <v>% reduction in emissions</v>
      </c>
      <c r="P6" s="237"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7" t="str">
        <f>IF(ISBLANK(INDEX('Policy Characteristics'!K:K,MATCH($C6,'Policy Characteristics'!$C:$C,0))),"",INDEX('Policy Characteristics'!K:K,MATCH($C6,'Policy Characteristics'!$C:$C,0)))</f>
        <v>transportation-sector-main.html#conv-pol-stds</v>
      </c>
      <c r="R6" s="237" t="str">
        <f>IF(ISBLANK(INDEX('Policy Characteristics'!L:L,MATCH($C6,'Policy Characteristics'!$C:$C,0))),"",INDEX('Policy Characteristics'!L:L,MATCH($C6,'Policy Characteristics'!$C:$C,0)))</f>
        <v>conventional-pollutant-standards.html</v>
      </c>
      <c r="S6" s="291" t="s">
        <v>187</v>
      </c>
    </row>
    <row r="7" spans="1:20" s="291" customFormat="1">
      <c r="A7" s="237" t="str">
        <f>IF(ISBLANK(INDEX('Policy Characteristics'!A:A,MATCH($C7,'Policy Characteristics'!$C:$C,0))),"",INDEX('Policy Characteristics'!A:A,MATCH($C7,'Policy Characteristics'!$C:$C,0)))</f>
        <v>Transportation</v>
      </c>
      <c r="B7" s="386" t="str">
        <f>IF(ISBLANK(INDEX('Policy Characteristics'!B:B,MATCH($C7,'Policy Characteristics'!$C:$C,0))),"",INDEX('Policy Characteristics'!B:B,MATCH($C7,'Policy Characteristics'!$C:$C,0)))</f>
        <v>Conventional Pollutant Standards</v>
      </c>
      <c r="C7" s="237" t="str">
        <f t="shared" si="0"/>
        <v>Percentage Reduction of Separately Regulated Pollutants</v>
      </c>
      <c r="D7" s="291" t="s">
        <v>37</v>
      </c>
      <c r="E7" s="291" t="s">
        <v>2227</v>
      </c>
      <c r="F7" s="291" t="s">
        <v>3431</v>
      </c>
      <c r="G7" s="291" t="s">
        <v>2227</v>
      </c>
      <c r="H7" s="293">
        <v>305</v>
      </c>
      <c r="I7" s="387" t="s">
        <v>43</v>
      </c>
      <c r="J7" s="388" t="str">
        <f>IF(ISBLANK(INDEX('Policy Characteristics'!D:D,MATCH($C7,'Policy Characteristics'!$C:$C,0))),"",INDEX('Policy Characteristics'!D:D,MATCH($C7,'Policy Characteristics'!$C:$C,0)))</f>
        <v>Conventional Pollutant Standard</v>
      </c>
      <c r="K7" s="237" t="str">
        <f>IF(ISBLANK(INDEX('Policy Characteristics'!E:E,MATCH($C7,'Policy Characteristics'!$C:$C,0))),"",INDEX('Policy Characteristics'!E:E,MATCH($C7,'Policy Characteristics'!$C:$C,0)))</f>
        <v>trans reduce regulated pollutants</v>
      </c>
      <c r="L7" s="238">
        <f>IF(ISBLANK(INDEX('Policy Characteristics'!F:F,MATCH($C7,'Policy Characteristics'!$C:$C,0))),"",INDEX('Policy Characteristics'!F:F,MATCH($C7,'Policy Characteristics'!$C:$C,0)))</f>
        <v>0</v>
      </c>
      <c r="M7" s="238">
        <f>IF(ISBLANK(INDEX('Policy Characteristics'!G:G,MATCH($C7,'Policy Characteristics'!$C:$C,0))),"",INDEX('Policy Characteristics'!G:G,MATCH($C7,'Policy Characteristics'!$C:$C,0)))</f>
        <v>1</v>
      </c>
      <c r="N7" s="238">
        <f>IF(ISBLANK(INDEX('Policy Characteristics'!H:H,MATCH($C7,'Policy Characteristics'!$C:$C,0))),"",INDEX('Policy Characteristics'!H:H,MATCH($C7,'Policy Characteristics'!$C:$C,0)))</f>
        <v>0.02</v>
      </c>
      <c r="O7" s="237" t="str">
        <f>IF(ISBLANK(INDEX('Policy Characteristics'!I:I,MATCH($C7,'Policy Characteristics'!$C:$C,0))),"",INDEX('Policy Characteristics'!I:I,MATCH($C7,'Policy Characteristics'!$C:$C,0)))</f>
        <v>% reduction in emissions</v>
      </c>
      <c r="P7" s="237"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7" t="str">
        <f>IF(ISBLANK(INDEX('Policy Characteristics'!K:K,MATCH($C7,'Policy Characteristics'!$C:$C,0))),"",INDEX('Policy Characteristics'!K:K,MATCH($C7,'Policy Characteristics'!$C:$C,0)))</f>
        <v>transportation-sector-main.html#conv-pol-stds</v>
      </c>
      <c r="R7" s="237" t="str">
        <f>IF(ISBLANK(INDEX('Policy Characteristics'!L:L,MATCH($C7,'Policy Characteristics'!$C:$C,0))),"",INDEX('Policy Characteristics'!L:L,MATCH($C7,'Policy Characteristics'!$C:$C,0)))</f>
        <v>conventional-pollutant-standards.html</v>
      </c>
      <c r="S7" s="291" t="s">
        <v>187</v>
      </c>
    </row>
    <row r="8" spans="1:20" s="291" customFormat="1">
      <c r="A8" s="237" t="str">
        <f>IF(ISBLANK(INDEX('Policy Characteristics'!A:A,MATCH($C8,'Policy Characteristics'!$C:$C,0))),"",INDEX('Policy Characteristics'!A:A,MATCH($C8,'Policy Characteristics'!$C:$C,0)))</f>
        <v>Transportation</v>
      </c>
      <c r="B8" s="386" t="str">
        <f>IF(ISBLANK(INDEX('Policy Characteristics'!B:B,MATCH($C8,'Policy Characteristics'!$C:$C,0))),"",INDEX('Policy Characteristics'!B:B,MATCH($C8,'Policy Characteristics'!$C:$C,0)))</f>
        <v>Conventional Pollutant Standards</v>
      </c>
      <c r="C8" s="237" t="str">
        <f t="shared" si="0"/>
        <v>Percentage Reduction of Separately Regulated Pollutants</v>
      </c>
      <c r="D8" s="291" t="s">
        <v>37</v>
      </c>
      <c r="E8" s="291" t="s">
        <v>2229</v>
      </c>
      <c r="F8" s="291" t="s">
        <v>3431</v>
      </c>
      <c r="G8" s="291" t="s">
        <v>2229</v>
      </c>
      <c r="H8" s="293">
        <v>306</v>
      </c>
      <c r="I8" s="387" t="s">
        <v>43</v>
      </c>
      <c r="J8" s="388" t="str">
        <f>IF(ISBLANK(INDEX('Policy Characteristics'!D:D,MATCH($C8,'Policy Characteristics'!$C:$C,0))),"",INDEX('Policy Characteristics'!D:D,MATCH($C8,'Policy Characteristics'!$C:$C,0)))</f>
        <v>Conventional Pollutant Standard</v>
      </c>
      <c r="K8" s="237" t="str">
        <f>IF(ISBLANK(INDEX('Policy Characteristics'!E:E,MATCH($C8,'Policy Characteristics'!$C:$C,0))),"",INDEX('Policy Characteristics'!E:E,MATCH($C8,'Policy Characteristics'!$C:$C,0)))</f>
        <v>trans reduce regulated pollutants</v>
      </c>
      <c r="L8" s="238">
        <f>IF(ISBLANK(INDEX('Policy Characteristics'!F:F,MATCH($C8,'Policy Characteristics'!$C:$C,0))),"",INDEX('Policy Characteristics'!F:F,MATCH($C8,'Policy Characteristics'!$C:$C,0)))</f>
        <v>0</v>
      </c>
      <c r="M8" s="238">
        <f>IF(ISBLANK(INDEX('Policy Characteristics'!G:G,MATCH($C8,'Policy Characteristics'!$C:$C,0))),"",INDEX('Policy Characteristics'!G:G,MATCH($C8,'Policy Characteristics'!$C:$C,0)))</f>
        <v>1</v>
      </c>
      <c r="N8" s="238">
        <f>IF(ISBLANK(INDEX('Policy Characteristics'!H:H,MATCH($C8,'Policy Characteristics'!$C:$C,0))),"",INDEX('Policy Characteristics'!H:H,MATCH($C8,'Policy Characteristics'!$C:$C,0)))</f>
        <v>0.02</v>
      </c>
      <c r="O8" s="237" t="str">
        <f>IF(ISBLANK(INDEX('Policy Characteristics'!I:I,MATCH($C8,'Policy Characteristics'!$C:$C,0))),"",INDEX('Policy Characteristics'!I:I,MATCH($C8,'Policy Characteristics'!$C:$C,0)))</f>
        <v>% reduction in emissions</v>
      </c>
      <c r="P8" s="237"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7" t="str">
        <f>IF(ISBLANK(INDEX('Policy Characteristics'!K:K,MATCH($C8,'Policy Characteristics'!$C:$C,0))),"",INDEX('Policy Characteristics'!K:K,MATCH($C8,'Policy Characteristics'!$C:$C,0)))</f>
        <v>transportation-sector-main.html#conv-pol-stds</v>
      </c>
      <c r="R8" s="237" t="str">
        <f>IF(ISBLANK(INDEX('Policy Characteristics'!L:L,MATCH($C8,'Policy Characteristics'!$C:$C,0))),"",INDEX('Policy Characteristics'!L:L,MATCH($C8,'Policy Characteristics'!$C:$C,0)))</f>
        <v>conventional-pollutant-standards.html</v>
      </c>
      <c r="S8" s="291" t="s">
        <v>187</v>
      </c>
    </row>
    <row r="9" spans="1:20" s="291" customFormat="1">
      <c r="A9" s="237" t="str">
        <f>IF(ISBLANK(INDEX('Policy Characteristics'!A:A,MATCH($C9,'Policy Characteristics'!$C:$C,0))),"",INDEX('Policy Characteristics'!A:A,MATCH($C9,'Policy Characteristics'!$C:$C,0)))</f>
        <v>Transportation</v>
      </c>
      <c r="B9" s="386" t="str">
        <f>IF(ISBLANK(INDEX('Policy Characteristics'!B:B,MATCH($C9,'Policy Characteristics'!$C:$C,0))),"",INDEX('Policy Characteristics'!B:B,MATCH($C9,'Policy Characteristics'!$C:$C,0)))</f>
        <v>Conventional Pollutant Standards</v>
      </c>
      <c r="C9" s="237" t="str">
        <f t="shared" si="0"/>
        <v>Percentage Reduction of Separately Regulated Pollutants</v>
      </c>
      <c r="D9" s="291" t="s">
        <v>37</v>
      </c>
      <c r="E9" s="291" t="s">
        <v>2231</v>
      </c>
      <c r="F9" s="291" t="s">
        <v>3431</v>
      </c>
      <c r="G9" s="291" t="s">
        <v>2231</v>
      </c>
      <c r="H9" s="293">
        <v>307</v>
      </c>
      <c r="I9" s="387" t="s">
        <v>43</v>
      </c>
      <c r="J9" s="388" t="str">
        <f>IF(ISBLANK(INDEX('Policy Characteristics'!D:D,MATCH($C9,'Policy Characteristics'!$C:$C,0))),"",INDEX('Policy Characteristics'!D:D,MATCH($C9,'Policy Characteristics'!$C:$C,0)))</f>
        <v>Conventional Pollutant Standard</v>
      </c>
      <c r="K9" s="237" t="str">
        <f>IF(ISBLANK(INDEX('Policy Characteristics'!E:E,MATCH($C9,'Policy Characteristics'!$C:$C,0))),"",INDEX('Policy Characteristics'!E:E,MATCH($C9,'Policy Characteristics'!$C:$C,0)))</f>
        <v>trans reduce regulated pollutants</v>
      </c>
      <c r="L9" s="238">
        <f>IF(ISBLANK(INDEX('Policy Characteristics'!F:F,MATCH($C9,'Policy Characteristics'!$C:$C,0))),"",INDEX('Policy Characteristics'!F:F,MATCH($C9,'Policy Characteristics'!$C:$C,0)))</f>
        <v>0</v>
      </c>
      <c r="M9" s="238">
        <f>IF(ISBLANK(INDEX('Policy Characteristics'!G:G,MATCH($C9,'Policy Characteristics'!$C:$C,0))),"",INDEX('Policy Characteristics'!G:G,MATCH($C9,'Policy Characteristics'!$C:$C,0)))</f>
        <v>1</v>
      </c>
      <c r="N9" s="238">
        <f>IF(ISBLANK(INDEX('Policy Characteristics'!H:H,MATCH($C9,'Policy Characteristics'!$C:$C,0))),"",INDEX('Policy Characteristics'!H:H,MATCH($C9,'Policy Characteristics'!$C:$C,0)))</f>
        <v>0.02</v>
      </c>
      <c r="O9" s="237" t="str">
        <f>IF(ISBLANK(INDEX('Policy Characteristics'!I:I,MATCH($C9,'Policy Characteristics'!$C:$C,0))),"",INDEX('Policy Characteristics'!I:I,MATCH($C9,'Policy Characteristics'!$C:$C,0)))</f>
        <v>% reduction in emissions</v>
      </c>
      <c r="P9" s="237"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7" t="str">
        <f>IF(ISBLANK(INDEX('Policy Characteristics'!K:K,MATCH($C9,'Policy Characteristics'!$C:$C,0))),"",INDEX('Policy Characteristics'!K:K,MATCH($C9,'Policy Characteristics'!$C:$C,0)))</f>
        <v>transportation-sector-main.html#conv-pol-stds</v>
      </c>
      <c r="R9" s="237" t="str">
        <f>IF(ISBLANK(INDEX('Policy Characteristics'!L:L,MATCH($C9,'Policy Characteristics'!$C:$C,0))),"",INDEX('Policy Characteristics'!L:L,MATCH($C9,'Policy Characteristics'!$C:$C,0)))</f>
        <v>conventional-pollutant-standards.html</v>
      </c>
      <c r="S9" s="291" t="s">
        <v>187</v>
      </c>
    </row>
    <row r="10" spans="1:20" s="291" customFormat="1">
      <c r="A10" s="237" t="str">
        <f>IF(ISBLANK(INDEX('Policy Characteristics'!A:A,MATCH($C10,'Policy Characteristics'!$C:$C,0))),"",INDEX('Policy Characteristics'!A:A,MATCH($C10,'Policy Characteristics'!$C:$C,0)))</f>
        <v>Transportation</v>
      </c>
      <c r="B10" s="386" t="str">
        <f>IF(ISBLANK(INDEX('Policy Characteristics'!B:B,MATCH($C10,'Policy Characteristics'!$C:$C,0))),"",INDEX('Policy Characteristics'!B:B,MATCH($C10,'Policy Characteristics'!$C:$C,0)))</f>
        <v>Conventional Pollutant Standards</v>
      </c>
      <c r="C10" s="237" t="str">
        <f t="shared" si="0"/>
        <v>Percentage Reduction of Separately Regulated Pollutants</v>
      </c>
      <c r="D10" s="291" t="s">
        <v>37</v>
      </c>
      <c r="E10" s="291" t="s">
        <v>2233</v>
      </c>
      <c r="F10" s="291" t="s">
        <v>3431</v>
      </c>
      <c r="G10" s="291" t="s">
        <v>2233</v>
      </c>
      <c r="H10" s="293">
        <v>308</v>
      </c>
      <c r="I10" s="389" t="s">
        <v>44</v>
      </c>
      <c r="J10" s="388" t="str">
        <f>IF(ISBLANK(INDEX('Policy Characteristics'!D:D,MATCH($C10,'Policy Characteristics'!$C:$C,0))),"",INDEX('Policy Characteristics'!D:D,MATCH($C10,'Policy Characteristics'!$C:$C,0)))</f>
        <v>Conventional Pollutant Standard</v>
      </c>
      <c r="K10" s="237" t="str">
        <f>IF(ISBLANK(INDEX('Policy Characteristics'!E:E,MATCH($C10,'Policy Characteristics'!$C:$C,0))),"",INDEX('Policy Characteristics'!E:E,MATCH($C10,'Policy Characteristics'!$C:$C,0)))</f>
        <v>trans reduce regulated pollutants</v>
      </c>
      <c r="L10" s="238">
        <f>IF(ISBLANK(INDEX('Policy Characteristics'!F:F,MATCH($C10,'Policy Characteristics'!$C:$C,0))),"",INDEX('Policy Characteristics'!F:F,MATCH($C10,'Policy Characteristics'!$C:$C,0)))</f>
        <v>0</v>
      </c>
      <c r="M10" s="238">
        <f>IF(ISBLANK(INDEX('Policy Characteristics'!G:G,MATCH($C10,'Policy Characteristics'!$C:$C,0))),"",INDEX('Policy Characteristics'!G:G,MATCH($C10,'Policy Characteristics'!$C:$C,0)))</f>
        <v>1</v>
      </c>
      <c r="N10" s="238">
        <f>IF(ISBLANK(INDEX('Policy Characteristics'!H:H,MATCH($C10,'Policy Characteristics'!$C:$C,0))),"",INDEX('Policy Characteristics'!H:H,MATCH($C10,'Policy Characteristics'!$C:$C,0)))</f>
        <v>0.02</v>
      </c>
      <c r="O10" s="237" t="str">
        <f>IF(ISBLANK(INDEX('Policy Characteristics'!I:I,MATCH($C10,'Policy Characteristics'!$C:$C,0))),"",INDEX('Policy Characteristics'!I:I,MATCH($C10,'Policy Characteristics'!$C:$C,0)))</f>
        <v>% reduction in emissions</v>
      </c>
      <c r="P10" s="237"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7" t="str">
        <f>IF(ISBLANK(INDEX('Policy Characteristics'!K:K,MATCH($C10,'Policy Characteristics'!$C:$C,0))),"",INDEX('Policy Characteristics'!K:K,MATCH($C10,'Policy Characteristics'!$C:$C,0)))</f>
        <v>transportation-sector-main.html#conv-pol-stds</v>
      </c>
      <c r="R10" s="237" t="str">
        <f>IF(ISBLANK(INDEX('Policy Characteristics'!L:L,MATCH($C10,'Policy Characteristics'!$C:$C,0))),"",INDEX('Policy Characteristics'!L:L,MATCH($C10,'Policy Characteristics'!$C:$C,0)))</f>
        <v>conventional-pollutant-standards.html</v>
      </c>
      <c r="S10" s="291" t="s">
        <v>187</v>
      </c>
    </row>
    <row r="11" spans="1:20" s="291" customFormat="1">
      <c r="A11" s="237" t="str">
        <f>IF(ISBLANK(INDEX('Policy Characteristics'!A:A,MATCH($C11,'Policy Characteristics'!$C:$C,0))),"",INDEX('Policy Characteristics'!A:A,MATCH($C11,'Policy Characteristics'!$C:$C,0)))</f>
        <v>Transportation</v>
      </c>
      <c r="B11" s="386" t="str">
        <f>IF(ISBLANK(INDEX('Policy Characteristics'!B:B,MATCH($C11,'Policy Characteristics'!$C:$C,0))),"",INDEX('Policy Characteristics'!B:B,MATCH($C11,'Policy Characteristics'!$C:$C,0)))</f>
        <v>Conventional Pollutant Standards</v>
      </c>
      <c r="C11" s="237" t="str">
        <f t="shared" si="0"/>
        <v>Percentage Reduction of Separately Regulated Pollutants</v>
      </c>
      <c r="D11" s="291" t="s">
        <v>37</v>
      </c>
      <c r="E11" s="291" t="s">
        <v>2235</v>
      </c>
      <c r="F11" s="291" t="s">
        <v>3431</v>
      </c>
      <c r="G11" s="291" t="s">
        <v>2235</v>
      </c>
      <c r="H11" s="293">
        <v>309</v>
      </c>
      <c r="I11" s="389" t="s">
        <v>44</v>
      </c>
      <c r="J11" s="388" t="str">
        <f>IF(ISBLANK(INDEX('Policy Characteristics'!D:D,MATCH($C11,'Policy Characteristics'!$C:$C,0))),"",INDEX('Policy Characteristics'!D:D,MATCH($C11,'Policy Characteristics'!$C:$C,0)))</f>
        <v>Conventional Pollutant Standard</v>
      </c>
      <c r="K11" s="237" t="str">
        <f>IF(ISBLANK(INDEX('Policy Characteristics'!E:E,MATCH($C11,'Policy Characteristics'!$C:$C,0))),"",INDEX('Policy Characteristics'!E:E,MATCH($C11,'Policy Characteristics'!$C:$C,0)))</f>
        <v>trans reduce regulated pollutants</v>
      </c>
      <c r="L11" s="238">
        <f>IF(ISBLANK(INDEX('Policy Characteristics'!F:F,MATCH($C11,'Policy Characteristics'!$C:$C,0))),"",INDEX('Policy Characteristics'!F:F,MATCH($C11,'Policy Characteristics'!$C:$C,0)))</f>
        <v>0</v>
      </c>
      <c r="M11" s="238">
        <f>IF(ISBLANK(INDEX('Policy Characteristics'!G:G,MATCH($C11,'Policy Characteristics'!$C:$C,0))),"",INDEX('Policy Characteristics'!G:G,MATCH($C11,'Policy Characteristics'!$C:$C,0)))</f>
        <v>1</v>
      </c>
      <c r="N11" s="238">
        <f>IF(ISBLANK(INDEX('Policy Characteristics'!H:H,MATCH($C11,'Policy Characteristics'!$C:$C,0))),"",INDEX('Policy Characteristics'!H:H,MATCH($C11,'Policy Characteristics'!$C:$C,0)))</f>
        <v>0.02</v>
      </c>
      <c r="O11" s="237" t="str">
        <f>IF(ISBLANK(INDEX('Policy Characteristics'!I:I,MATCH($C11,'Policy Characteristics'!$C:$C,0))),"",INDEX('Policy Characteristics'!I:I,MATCH($C11,'Policy Characteristics'!$C:$C,0)))</f>
        <v>% reduction in emissions</v>
      </c>
      <c r="P11" s="237"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7" t="str">
        <f>IF(ISBLANK(INDEX('Policy Characteristics'!K:K,MATCH($C11,'Policy Characteristics'!$C:$C,0))),"",INDEX('Policy Characteristics'!K:K,MATCH($C11,'Policy Characteristics'!$C:$C,0)))</f>
        <v>transportation-sector-main.html#conv-pol-stds</v>
      </c>
      <c r="R11" s="237" t="str">
        <f>IF(ISBLANK(INDEX('Policy Characteristics'!L:L,MATCH($C11,'Policy Characteristics'!$C:$C,0))),"",INDEX('Policy Characteristics'!L:L,MATCH($C11,'Policy Characteristics'!$C:$C,0)))</f>
        <v>conventional-pollutant-standards.html</v>
      </c>
      <c r="S11" s="291" t="s">
        <v>187</v>
      </c>
    </row>
    <row r="12" spans="1:20" s="291" customFormat="1">
      <c r="A12" s="237" t="str">
        <f>IF(ISBLANK(INDEX('Policy Characteristics'!A:A,MATCH($C12,'Policy Characteristics'!$C:$C,0))),"",INDEX('Policy Characteristics'!A:A,MATCH($C12,'Policy Characteristics'!$C:$C,0)))</f>
        <v>Transportation</v>
      </c>
      <c r="B12" s="386" t="str">
        <f>IF(ISBLANK(INDEX('Policy Characteristics'!B:B,MATCH($C12,'Policy Characteristics'!$C:$C,0))),"",INDEX('Policy Characteristics'!B:B,MATCH($C12,'Policy Characteristics'!$C:$C,0)))</f>
        <v>Conventional Pollutant Standards</v>
      </c>
      <c r="C12" s="237" t="str">
        <f t="shared" si="0"/>
        <v>Percentage Reduction of Separately Regulated Pollutants</v>
      </c>
      <c r="D12" s="291" t="s">
        <v>38</v>
      </c>
      <c r="E12" s="291" t="s">
        <v>2219</v>
      </c>
      <c r="F12" s="291" t="s">
        <v>3428</v>
      </c>
      <c r="G12" s="291" t="s">
        <v>2423</v>
      </c>
      <c r="H12" s="293">
        <v>310</v>
      </c>
      <c r="I12" s="387" t="s">
        <v>43</v>
      </c>
      <c r="J12" s="388" t="str">
        <f>IF(ISBLANK(INDEX('Policy Characteristics'!D:D,MATCH($C12,'Policy Characteristics'!$C:$C,0))),"",INDEX('Policy Characteristics'!D:D,MATCH($C12,'Policy Characteristics'!$C:$C,0)))</f>
        <v>Conventional Pollutant Standard</v>
      </c>
      <c r="K12" s="237" t="str">
        <f>IF(ISBLANK(INDEX('Policy Characteristics'!E:E,MATCH($C12,'Policy Characteristics'!$C:$C,0))),"",INDEX('Policy Characteristics'!E:E,MATCH($C12,'Policy Characteristics'!$C:$C,0)))</f>
        <v>trans reduce regulated pollutants</v>
      </c>
      <c r="L12" s="238">
        <f>IF(ISBLANK(INDEX('Policy Characteristics'!F:F,MATCH($C12,'Policy Characteristics'!$C:$C,0))),"",INDEX('Policy Characteristics'!F:F,MATCH($C12,'Policy Characteristics'!$C:$C,0)))</f>
        <v>0</v>
      </c>
      <c r="M12" s="238">
        <f>IF(ISBLANK(INDEX('Policy Characteristics'!G:G,MATCH($C12,'Policy Characteristics'!$C:$C,0))),"",INDEX('Policy Characteristics'!G:G,MATCH($C12,'Policy Characteristics'!$C:$C,0)))</f>
        <v>1</v>
      </c>
      <c r="N12" s="238">
        <f>IF(ISBLANK(INDEX('Policy Characteristics'!H:H,MATCH($C12,'Policy Characteristics'!$C:$C,0))),"",INDEX('Policy Characteristics'!H:H,MATCH($C12,'Policy Characteristics'!$C:$C,0)))</f>
        <v>0.02</v>
      </c>
      <c r="O12" s="237" t="str">
        <f>IF(ISBLANK(INDEX('Policy Characteristics'!I:I,MATCH($C12,'Policy Characteristics'!$C:$C,0))),"",INDEX('Policy Characteristics'!I:I,MATCH($C12,'Policy Characteristics'!$C:$C,0)))</f>
        <v>% reduction in emissions</v>
      </c>
      <c r="P12" s="237"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7" t="str">
        <f>IF(ISBLANK(INDEX('Policy Characteristics'!K:K,MATCH($C12,'Policy Characteristics'!$C:$C,0))),"",INDEX('Policy Characteristics'!K:K,MATCH($C12,'Policy Characteristics'!$C:$C,0)))</f>
        <v>transportation-sector-main.html#conv-pol-stds</v>
      </c>
      <c r="R12" s="237" t="str">
        <f>IF(ISBLANK(INDEX('Policy Characteristics'!L:L,MATCH($C12,'Policy Characteristics'!$C:$C,0))),"",INDEX('Policy Characteristics'!L:L,MATCH($C12,'Policy Characteristics'!$C:$C,0)))</f>
        <v>conventional-pollutant-standards.html</v>
      </c>
      <c r="S12" s="291" t="s">
        <v>187</v>
      </c>
    </row>
    <row r="13" spans="1:20" s="291" customFormat="1">
      <c r="A13" s="237" t="str">
        <f>IF(ISBLANK(INDEX('Policy Characteristics'!A:A,MATCH($C13,'Policy Characteristics'!$C:$C,0))),"",INDEX('Policy Characteristics'!A:A,MATCH($C13,'Policy Characteristics'!$C:$C,0)))</f>
        <v>Transportation</v>
      </c>
      <c r="B13" s="386" t="str">
        <f>IF(ISBLANK(INDEX('Policy Characteristics'!B:B,MATCH($C13,'Policy Characteristics'!$C:$C,0))),"",INDEX('Policy Characteristics'!B:B,MATCH($C13,'Policy Characteristics'!$C:$C,0)))</f>
        <v>Conventional Pollutant Standards</v>
      </c>
      <c r="C13" s="237" t="str">
        <f t="shared" si="0"/>
        <v>Percentage Reduction of Separately Regulated Pollutants</v>
      </c>
      <c r="D13" s="291" t="s">
        <v>38</v>
      </c>
      <c r="E13" s="291" t="s">
        <v>482</v>
      </c>
      <c r="F13" s="291" t="s">
        <v>3428</v>
      </c>
      <c r="G13" s="291" t="s">
        <v>482</v>
      </c>
      <c r="H13" s="293">
        <v>311</v>
      </c>
      <c r="I13" s="387" t="s">
        <v>43</v>
      </c>
      <c r="J13" s="388" t="str">
        <f>IF(ISBLANK(INDEX('Policy Characteristics'!D:D,MATCH($C13,'Policy Characteristics'!$C:$C,0))),"",INDEX('Policy Characteristics'!D:D,MATCH($C13,'Policy Characteristics'!$C:$C,0)))</f>
        <v>Conventional Pollutant Standard</v>
      </c>
      <c r="K13" s="237" t="str">
        <f>IF(ISBLANK(INDEX('Policy Characteristics'!E:E,MATCH($C13,'Policy Characteristics'!$C:$C,0))),"",INDEX('Policy Characteristics'!E:E,MATCH($C13,'Policy Characteristics'!$C:$C,0)))</f>
        <v>trans reduce regulated pollutants</v>
      </c>
      <c r="L13" s="238">
        <f>IF(ISBLANK(INDEX('Policy Characteristics'!F:F,MATCH($C13,'Policy Characteristics'!$C:$C,0))),"",INDEX('Policy Characteristics'!F:F,MATCH($C13,'Policy Characteristics'!$C:$C,0)))</f>
        <v>0</v>
      </c>
      <c r="M13" s="238">
        <f>IF(ISBLANK(INDEX('Policy Characteristics'!G:G,MATCH($C13,'Policy Characteristics'!$C:$C,0))),"",INDEX('Policy Characteristics'!G:G,MATCH($C13,'Policy Characteristics'!$C:$C,0)))</f>
        <v>1</v>
      </c>
      <c r="N13" s="238">
        <f>IF(ISBLANK(INDEX('Policy Characteristics'!H:H,MATCH($C13,'Policy Characteristics'!$C:$C,0))),"",INDEX('Policy Characteristics'!H:H,MATCH($C13,'Policy Characteristics'!$C:$C,0)))</f>
        <v>0.02</v>
      </c>
      <c r="O13" s="237" t="str">
        <f>IF(ISBLANK(INDEX('Policy Characteristics'!I:I,MATCH($C13,'Policy Characteristics'!$C:$C,0))),"",INDEX('Policy Characteristics'!I:I,MATCH($C13,'Policy Characteristics'!$C:$C,0)))</f>
        <v>% reduction in emissions</v>
      </c>
      <c r="P13" s="237"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7" t="str">
        <f>IF(ISBLANK(INDEX('Policy Characteristics'!K:K,MATCH($C13,'Policy Characteristics'!$C:$C,0))),"",INDEX('Policy Characteristics'!K:K,MATCH($C13,'Policy Characteristics'!$C:$C,0)))</f>
        <v>transportation-sector-main.html#conv-pol-stds</v>
      </c>
      <c r="R13" s="237" t="str">
        <f>IF(ISBLANK(INDEX('Policy Characteristics'!L:L,MATCH($C13,'Policy Characteristics'!$C:$C,0))),"",INDEX('Policy Characteristics'!L:L,MATCH($C13,'Policy Characteristics'!$C:$C,0)))</f>
        <v>conventional-pollutant-standards.html</v>
      </c>
      <c r="S13" s="291" t="s">
        <v>187</v>
      </c>
    </row>
    <row r="14" spans="1:20" s="291" customFormat="1">
      <c r="A14" s="237" t="str">
        <f>IF(ISBLANK(INDEX('Policy Characteristics'!A:A,MATCH($C14,'Policy Characteristics'!$C:$C,0))),"",INDEX('Policy Characteristics'!A:A,MATCH($C14,'Policy Characteristics'!$C:$C,0)))</f>
        <v>Transportation</v>
      </c>
      <c r="B14" s="386" t="str">
        <f>IF(ISBLANK(INDEX('Policy Characteristics'!B:B,MATCH($C14,'Policy Characteristics'!$C:$C,0))),"",INDEX('Policy Characteristics'!B:B,MATCH($C14,'Policy Characteristics'!$C:$C,0)))</f>
        <v>Conventional Pollutant Standards</v>
      </c>
      <c r="C14" s="237" t="str">
        <f t="shared" si="0"/>
        <v>Percentage Reduction of Separately Regulated Pollutants</v>
      </c>
      <c r="D14" s="291" t="s">
        <v>38</v>
      </c>
      <c r="E14" s="291" t="s">
        <v>2222</v>
      </c>
      <c r="F14" s="291" t="s">
        <v>3428</v>
      </c>
      <c r="G14" s="291" t="s">
        <v>2222</v>
      </c>
      <c r="H14" s="293">
        <v>312</v>
      </c>
      <c r="I14" s="387" t="s">
        <v>43</v>
      </c>
      <c r="J14" s="388" t="str">
        <f>IF(ISBLANK(INDEX('Policy Characteristics'!D:D,MATCH($C14,'Policy Characteristics'!$C:$C,0))),"",INDEX('Policy Characteristics'!D:D,MATCH($C14,'Policy Characteristics'!$C:$C,0)))</f>
        <v>Conventional Pollutant Standard</v>
      </c>
      <c r="K14" s="237" t="str">
        <f>IF(ISBLANK(INDEX('Policy Characteristics'!E:E,MATCH($C14,'Policy Characteristics'!$C:$C,0))),"",INDEX('Policy Characteristics'!E:E,MATCH($C14,'Policy Characteristics'!$C:$C,0)))</f>
        <v>trans reduce regulated pollutants</v>
      </c>
      <c r="L14" s="238">
        <f>IF(ISBLANK(INDEX('Policy Characteristics'!F:F,MATCH($C14,'Policy Characteristics'!$C:$C,0))),"",INDEX('Policy Characteristics'!F:F,MATCH($C14,'Policy Characteristics'!$C:$C,0)))</f>
        <v>0</v>
      </c>
      <c r="M14" s="238">
        <f>IF(ISBLANK(INDEX('Policy Characteristics'!G:G,MATCH($C14,'Policy Characteristics'!$C:$C,0))),"",INDEX('Policy Characteristics'!G:G,MATCH($C14,'Policy Characteristics'!$C:$C,0)))</f>
        <v>1</v>
      </c>
      <c r="N14" s="238">
        <f>IF(ISBLANK(INDEX('Policy Characteristics'!H:H,MATCH($C14,'Policy Characteristics'!$C:$C,0))),"",INDEX('Policy Characteristics'!H:H,MATCH($C14,'Policy Characteristics'!$C:$C,0)))</f>
        <v>0.02</v>
      </c>
      <c r="O14" s="237" t="str">
        <f>IF(ISBLANK(INDEX('Policy Characteristics'!I:I,MATCH($C14,'Policy Characteristics'!$C:$C,0))),"",INDEX('Policy Characteristics'!I:I,MATCH($C14,'Policy Characteristics'!$C:$C,0)))</f>
        <v>% reduction in emissions</v>
      </c>
      <c r="P14" s="237"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7" t="str">
        <f>IF(ISBLANK(INDEX('Policy Characteristics'!K:K,MATCH($C14,'Policy Characteristics'!$C:$C,0))),"",INDEX('Policy Characteristics'!K:K,MATCH($C14,'Policy Characteristics'!$C:$C,0)))</f>
        <v>transportation-sector-main.html#conv-pol-stds</v>
      </c>
      <c r="R14" s="237" t="str">
        <f>IF(ISBLANK(INDEX('Policy Characteristics'!L:L,MATCH($C14,'Policy Characteristics'!$C:$C,0))),"",INDEX('Policy Characteristics'!L:L,MATCH($C14,'Policy Characteristics'!$C:$C,0)))</f>
        <v>conventional-pollutant-standards.html</v>
      </c>
      <c r="S14" s="291" t="s">
        <v>187</v>
      </c>
    </row>
    <row r="15" spans="1:20" s="291" customFormat="1">
      <c r="A15" s="237" t="str">
        <f>IF(ISBLANK(INDEX('Policy Characteristics'!A:A,MATCH($C15,'Policy Characteristics'!$C:$C,0))),"",INDEX('Policy Characteristics'!A:A,MATCH($C15,'Policy Characteristics'!$C:$C,0)))</f>
        <v>Transportation</v>
      </c>
      <c r="B15" s="386" t="str">
        <f>IF(ISBLANK(INDEX('Policy Characteristics'!B:B,MATCH($C15,'Policy Characteristics'!$C:$C,0))),"",INDEX('Policy Characteristics'!B:B,MATCH($C15,'Policy Characteristics'!$C:$C,0)))</f>
        <v>Conventional Pollutant Standards</v>
      </c>
      <c r="C15" s="237" t="str">
        <f t="shared" si="0"/>
        <v>Percentage Reduction of Separately Regulated Pollutants</v>
      </c>
      <c r="D15" s="291" t="s">
        <v>38</v>
      </c>
      <c r="E15" s="291" t="s">
        <v>2224</v>
      </c>
      <c r="F15" s="291" t="s">
        <v>3428</v>
      </c>
      <c r="G15" s="291" t="s">
        <v>2224</v>
      </c>
      <c r="H15" s="293">
        <v>313</v>
      </c>
      <c r="I15" s="387" t="s">
        <v>43</v>
      </c>
      <c r="J15" s="388" t="str">
        <f>IF(ISBLANK(INDEX('Policy Characteristics'!D:D,MATCH($C15,'Policy Characteristics'!$C:$C,0))),"",INDEX('Policy Characteristics'!D:D,MATCH($C15,'Policy Characteristics'!$C:$C,0)))</f>
        <v>Conventional Pollutant Standard</v>
      </c>
      <c r="K15" s="237" t="str">
        <f>IF(ISBLANK(INDEX('Policy Characteristics'!E:E,MATCH($C15,'Policy Characteristics'!$C:$C,0))),"",INDEX('Policy Characteristics'!E:E,MATCH($C15,'Policy Characteristics'!$C:$C,0)))</f>
        <v>trans reduce regulated pollutants</v>
      </c>
      <c r="L15" s="238">
        <f>IF(ISBLANK(INDEX('Policy Characteristics'!F:F,MATCH($C15,'Policy Characteristics'!$C:$C,0))),"",INDEX('Policy Characteristics'!F:F,MATCH($C15,'Policy Characteristics'!$C:$C,0)))</f>
        <v>0</v>
      </c>
      <c r="M15" s="238">
        <f>IF(ISBLANK(INDEX('Policy Characteristics'!G:G,MATCH($C15,'Policy Characteristics'!$C:$C,0))),"",INDEX('Policy Characteristics'!G:G,MATCH($C15,'Policy Characteristics'!$C:$C,0)))</f>
        <v>1</v>
      </c>
      <c r="N15" s="238">
        <f>IF(ISBLANK(INDEX('Policy Characteristics'!H:H,MATCH($C15,'Policy Characteristics'!$C:$C,0))),"",INDEX('Policy Characteristics'!H:H,MATCH($C15,'Policy Characteristics'!$C:$C,0)))</f>
        <v>0.02</v>
      </c>
      <c r="O15" s="237" t="str">
        <f>IF(ISBLANK(INDEX('Policy Characteristics'!I:I,MATCH($C15,'Policy Characteristics'!$C:$C,0))),"",INDEX('Policy Characteristics'!I:I,MATCH($C15,'Policy Characteristics'!$C:$C,0)))</f>
        <v>% reduction in emissions</v>
      </c>
      <c r="P15" s="237"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7" t="str">
        <f>IF(ISBLANK(INDEX('Policy Characteristics'!K:K,MATCH($C15,'Policy Characteristics'!$C:$C,0))),"",INDEX('Policy Characteristics'!K:K,MATCH($C15,'Policy Characteristics'!$C:$C,0)))</f>
        <v>transportation-sector-main.html#conv-pol-stds</v>
      </c>
      <c r="R15" s="237" t="str">
        <f>IF(ISBLANK(INDEX('Policy Characteristics'!L:L,MATCH($C15,'Policy Characteristics'!$C:$C,0))),"",INDEX('Policy Characteristics'!L:L,MATCH($C15,'Policy Characteristics'!$C:$C,0)))</f>
        <v>conventional-pollutant-standards.html</v>
      </c>
      <c r="S15" s="291" t="s">
        <v>187</v>
      </c>
    </row>
    <row r="16" spans="1:20" s="291" customFormat="1">
      <c r="A16" s="237" t="str">
        <f>IF(ISBLANK(INDEX('Policy Characteristics'!A:A,MATCH($C16,'Policy Characteristics'!$C:$C,0))),"",INDEX('Policy Characteristics'!A:A,MATCH($C16,'Policy Characteristics'!$C:$C,0)))</f>
        <v>Transportation</v>
      </c>
      <c r="B16" s="386" t="str">
        <f>IF(ISBLANK(INDEX('Policy Characteristics'!B:B,MATCH($C16,'Policy Characteristics'!$C:$C,0))),"",INDEX('Policy Characteristics'!B:B,MATCH($C16,'Policy Characteristics'!$C:$C,0)))</f>
        <v>Conventional Pollutant Standards</v>
      </c>
      <c r="C16" s="237" t="str">
        <f t="shared" si="0"/>
        <v>Percentage Reduction of Separately Regulated Pollutants</v>
      </c>
      <c r="D16" s="291" t="s">
        <v>38</v>
      </c>
      <c r="E16" s="291" t="s">
        <v>2226</v>
      </c>
      <c r="F16" s="291" t="s">
        <v>3428</v>
      </c>
      <c r="G16" s="291" t="s">
        <v>2316</v>
      </c>
      <c r="H16" s="293">
        <v>314</v>
      </c>
      <c r="I16" s="387" t="s">
        <v>43</v>
      </c>
      <c r="J16" s="388" t="str">
        <f>IF(ISBLANK(INDEX('Policy Characteristics'!D:D,MATCH($C16,'Policy Characteristics'!$C:$C,0))),"",INDEX('Policy Characteristics'!D:D,MATCH($C16,'Policy Characteristics'!$C:$C,0)))</f>
        <v>Conventional Pollutant Standard</v>
      </c>
      <c r="K16" s="237" t="str">
        <f>IF(ISBLANK(INDEX('Policy Characteristics'!E:E,MATCH($C16,'Policy Characteristics'!$C:$C,0))),"",INDEX('Policy Characteristics'!E:E,MATCH($C16,'Policy Characteristics'!$C:$C,0)))</f>
        <v>trans reduce regulated pollutants</v>
      </c>
      <c r="L16" s="238">
        <f>IF(ISBLANK(INDEX('Policy Characteristics'!F:F,MATCH($C16,'Policy Characteristics'!$C:$C,0))),"",INDEX('Policy Characteristics'!F:F,MATCH($C16,'Policy Characteristics'!$C:$C,0)))</f>
        <v>0</v>
      </c>
      <c r="M16" s="238">
        <f>IF(ISBLANK(INDEX('Policy Characteristics'!G:G,MATCH($C16,'Policy Characteristics'!$C:$C,0))),"",INDEX('Policy Characteristics'!G:G,MATCH($C16,'Policy Characteristics'!$C:$C,0)))</f>
        <v>1</v>
      </c>
      <c r="N16" s="238">
        <f>IF(ISBLANK(INDEX('Policy Characteristics'!H:H,MATCH($C16,'Policy Characteristics'!$C:$C,0))),"",INDEX('Policy Characteristics'!H:H,MATCH($C16,'Policy Characteristics'!$C:$C,0)))</f>
        <v>0.02</v>
      </c>
      <c r="O16" s="237" t="str">
        <f>IF(ISBLANK(INDEX('Policy Characteristics'!I:I,MATCH($C16,'Policy Characteristics'!$C:$C,0))),"",INDEX('Policy Characteristics'!I:I,MATCH($C16,'Policy Characteristics'!$C:$C,0)))</f>
        <v>% reduction in emissions</v>
      </c>
      <c r="P16" s="237"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7" t="str">
        <f>IF(ISBLANK(INDEX('Policy Characteristics'!K:K,MATCH($C16,'Policy Characteristics'!$C:$C,0))),"",INDEX('Policy Characteristics'!K:K,MATCH($C16,'Policy Characteristics'!$C:$C,0)))</f>
        <v>transportation-sector-main.html#conv-pol-stds</v>
      </c>
      <c r="R16" s="237" t="str">
        <f>IF(ISBLANK(INDEX('Policy Characteristics'!L:L,MATCH($C16,'Policy Characteristics'!$C:$C,0))),"",INDEX('Policy Characteristics'!L:L,MATCH($C16,'Policy Characteristics'!$C:$C,0)))</f>
        <v>conventional-pollutant-standards.html</v>
      </c>
      <c r="S16" s="291" t="s">
        <v>187</v>
      </c>
    </row>
    <row r="17" spans="1:19" s="291" customFormat="1">
      <c r="A17" s="237" t="str">
        <f>IF(ISBLANK(INDEX('Policy Characteristics'!A:A,MATCH($C17,'Policy Characteristics'!$C:$C,0))),"",INDEX('Policy Characteristics'!A:A,MATCH($C17,'Policy Characteristics'!$C:$C,0)))</f>
        <v>Transportation</v>
      </c>
      <c r="B17" s="386" t="str">
        <f>IF(ISBLANK(INDEX('Policy Characteristics'!B:B,MATCH($C17,'Policy Characteristics'!$C:$C,0))),"",INDEX('Policy Characteristics'!B:B,MATCH($C17,'Policy Characteristics'!$C:$C,0)))</f>
        <v>Conventional Pollutant Standards</v>
      </c>
      <c r="C17" s="237" t="str">
        <f t="shared" si="0"/>
        <v>Percentage Reduction of Separately Regulated Pollutants</v>
      </c>
      <c r="D17" s="291" t="s">
        <v>38</v>
      </c>
      <c r="E17" s="291" t="s">
        <v>2227</v>
      </c>
      <c r="F17" s="291" t="s">
        <v>3428</v>
      </c>
      <c r="G17" s="291" t="s">
        <v>2227</v>
      </c>
      <c r="H17" s="293">
        <v>315</v>
      </c>
      <c r="I17" s="387" t="s">
        <v>43</v>
      </c>
      <c r="J17" s="388" t="str">
        <f>IF(ISBLANK(INDEX('Policy Characteristics'!D:D,MATCH($C17,'Policy Characteristics'!$C:$C,0))),"",INDEX('Policy Characteristics'!D:D,MATCH($C17,'Policy Characteristics'!$C:$C,0)))</f>
        <v>Conventional Pollutant Standard</v>
      </c>
      <c r="K17" s="237" t="str">
        <f>IF(ISBLANK(INDEX('Policy Characteristics'!E:E,MATCH($C17,'Policy Characteristics'!$C:$C,0))),"",INDEX('Policy Characteristics'!E:E,MATCH($C17,'Policy Characteristics'!$C:$C,0)))</f>
        <v>trans reduce regulated pollutants</v>
      </c>
      <c r="L17" s="238">
        <f>IF(ISBLANK(INDEX('Policy Characteristics'!F:F,MATCH($C17,'Policy Characteristics'!$C:$C,0))),"",INDEX('Policy Characteristics'!F:F,MATCH($C17,'Policy Characteristics'!$C:$C,0)))</f>
        <v>0</v>
      </c>
      <c r="M17" s="238">
        <f>IF(ISBLANK(INDEX('Policy Characteristics'!G:G,MATCH($C17,'Policy Characteristics'!$C:$C,0))),"",INDEX('Policy Characteristics'!G:G,MATCH($C17,'Policy Characteristics'!$C:$C,0)))</f>
        <v>1</v>
      </c>
      <c r="N17" s="238">
        <f>IF(ISBLANK(INDEX('Policy Characteristics'!H:H,MATCH($C17,'Policy Characteristics'!$C:$C,0))),"",INDEX('Policy Characteristics'!H:H,MATCH($C17,'Policy Characteristics'!$C:$C,0)))</f>
        <v>0.02</v>
      </c>
      <c r="O17" s="237" t="str">
        <f>IF(ISBLANK(INDEX('Policy Characteristics'!I:I,MATCH($C17,'Policy Characteristics'!$C:$C,0))),"",INDEX('Policy Characteristics'!I:I,MATCH($C17,'Policy Characteristics'!$C:$C,0)))</f>
        <v>% reduction in emissions</v>
      </c>
      <c r="P17" s="237"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7" t="str">
        <f>IF(ISBLANK(INDEX('Policy Characteristics'!K:K,MATCH($C17,'Policy Characteristics'!$C:$C,0))),"",INDEX('Policy Characteristics'!K:K,MATCH($C17,'Policy Characteristics'!$C:$C,0)))</f>
        <v>transportation-sector-main.html#conv-pol-stds</v>
      </c>
      <c r="R17" s="237" t="str">
        <f>IF(ISBLANK(INDEX('Policy Characteristics'!L:L,MATCH($C17,'Policy Characteristics'!$C:$C,0))),"",INDEX('Policy Characteristics'!L:L,MATCH($C17,'Policy Characteristics'!$C:$C,0)))</f>
        <v>conventional-pollutant-standards.html</v>
      </c>
      <c r="S17" s="291" t="s">
        <v>187</v>
      </c>
    </row>
    <row r="18" spans="1:19" s="291" customFormat="1">
      <c r="A18" s="237" t="str">
        <f>IF(ISBLANK(INDEX('Policy Characteristics'!A:A,MATCH($C18,'Policy Characteristics'!$C:$C,0))),"",INDEX('Policy Characteristics'!A:A,MATCH($C18,'Policy Characteristics'!$C:$C,0)))</f>
        <v>Transportation</v>
      </c>
      <c r="B18" s="386" t="str">
        <f>IF(ISBLANK(INDEX('Policy Characteristics'!B:B,MATCH($C18,'Policy Characteristics'!$C:$C,0))),"",INDEX('Policy Characteristics'!B:B,MATCH($C18,'Policy Characteristics'!$C:$C,0)))</f>
        <v>Conventional Pollutant Standards</v>
      </c>
      <c r="C18" s="237" t="str">
        <f t="shared" si="0"/>
        <v>Percentage Reduction of Separately Regulated Pollutants</v>
      </c>
      <c r="D18" s="291" t="s">
        <v>38</v>
      </c>
      <c r="E18" s="291" t="s">
        <v>2229</v>
      </c>
      <c r="F18" s="291" t="s">
        <v>3428</v>
      </c>
      <c r="G18" s="291" t="s">
        <v>2229</v>
      </c>
      <c r="H18" s="293">
        <v>316</v>
      </c>
      <c r="I18" s="387" t="s">
        <v>43</v>
      </c>
      <c r="J18" s="388" t="str">
        <f>IF(ISBLANK(INDEX('Policy Characteristics'!D:D,MATCH($C18,'Policy Characteristics'!$C:$C,0))),"",INDEX('Policy Characteristics'!D:D,MATCH($C18,'Policy Characteristics'!$C:$C,0)))</f>
        <v>Conventional Pollutant Standard</v>
      </c>
      <c r="K18" s="237" t="str">
        <f>IF(ISBLANK(INDEX('Policy Characteristics'!E:E,MATCH($C18,'Policy Characteristics'!$C:$C,0))),"",INDEX('Policy Characteristics'!E:E,MATCH($C18,'Policy Characteristics'!$C:$C,0)))</f>
        <v>trans reduce regulated pollutants</v>
      </c>
      <c r="L18" s="238">
        <f>IF(ISBLANK(INDEX('Policy Characteristics'!F:F,MATCH($C18,'Policy Characteristics'!$C:$C,0))),"",INDEX('Policy Characteristics'!F:F,MATCH($C18,'Policy Characteristics'!$C:$C,0)))</f>
        <v>0</v>
      </c>
      <c r="M18" s="238">
        <f>IF(ISBLANK(INDEX('Policy Characteristics'!G:G,MATCH($C18,'Policy Characteristics'!$C:$C,0))),"",INDEX('Policy Characteristics'!G:G,MATCH($C18,'Policy Characteristics'!$C:$C,0)))</f>
        <v>1</v>
      </c>
      <c r="N18" s="238">
        <f>IF(ISBLANK(INDEX('Policy Characteristics'!H:H,MATCH($C18,'Policy Characteristics'!$C:$C,0))),"",INDEX('Policy Characteristics'!H:H,MATCH($C18,'Policy Characteristics'!$C:$C,0)))</f>
        <v>0.02</v>
      </c>
      <c r="O18" s="237" t="str">
        <f>IF(ISBLANK(INDEX('Policy Characteristics'!I:I,MATCH($C18,'Policy Characteristics'!$C:$C,0))),"",INDEX('Policy Characteristics'!I:I,MATCH($C18,'Policy Characteristics'!$C:$C,0)))</f>
        <v>% reduction in emissions</v>
      </c>
      <c r="P18" s="237"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7" t="str">
        <f>IF(ISBLANK(INDEX('Policy Characteristics'!K:K,MATCH($C18,'Policy Characteristics'!$C:$C,0))),"",INDEX('Policy Characteristics'!K:K,MATCH($C18,'Policy Characteristics'!$C:$C,0)))</f>
        <v>transportation-sector-main.html#conv-pol-stds</v>
      </c>
      <c r="R18" s="237" t="str">
        <f>IF(ISBLANK(INDEX('Policy Characteristics'!L:L,MATCH($C18,'Policy Characteristics'!$C:$C,0))),"",INDEX('Policy Characteristics'!L:L,MATCH($C18,'Policy Characteristics'!$C:$C,0)))</f>
        <v>conventional-pollutant-standards.html</v>
      </c>
      <c r="S18" s="291" t="s">
        <v>187</v>
      </c>
    </row>
    <row r="19" spans="1:19" s="291" customFormat="1">
      <c r="A19" s="237" t="str">
        <f>IF(ISBLANK(INDEX('Policy Characteristics'!A:A,MATCH($C19,'Policy Characteristics'!$C:$C,0))),"",INDEX('Policy Characteristics'!A:A,MATCH($C19,'Policy Characteristics'!$C:$C,0)))</f>
        <v>Transportation</v>
      </c>
      <c r="B19" s="386" t="str">
        <f>IF(ISBLANK(INDEX('Policy Characteristics'!B:B,MATCH($C19,'Policy Characteristics'!$C:$C,0))),"",INDEX('Policy Characteristics'!B:B,MATCH($C19,'Policy Characteristics'!$C:$C,0)))</f>
        <v>Conventional Pollutant Standards</v>
      </c>
      <c r="C19" s="237" t="str">
        <f t="shared" si="0"/>
        <v>Percentage Reduction of Separately Regulated Pollutants</v>
      </c>
      <c r="D19" s="291" t="s">
        <v>38</v>
      </c>
      <c r="E19" s="291" t="s">
        <v>2231</v>
      </c>
      <c r="F19" s="291" t="s">
        <v>3428</v>
      </c>
      <c r="G19" s="291" t="s">
        <v>2231</v>
      </c>
      <c r="H19" s="293">
        <v>317</v>
      </c>
      <c r="I19" s="387" t="s">
        <v>43</v>
      </c>
      <c r="J19" s="388" t="str">
        <f>IF(ISBLANK(INDEX('Policy Characteristics'!D:D,MATCH($C19,'Policy Characteristics'!$C:$C,0))),"",INDEX('Policy Characteristics'!D:D,MATCH($C19,'Policy Characteristics'!$C:$C,0)))</f>
        <v>Conventional Pollutant Standard</v>
      </c>
      <c r="K19" s="237" t="str">
        <f>IF(ISBLANK(INDEX('Policy Characteristics'!E:E,MATCH($C19,'Policy Characteristics'!$C:$C,0))),"",INDEX('Policy Characteristics'!E:E,MATCH($C19,'Policy Characteristics'!$C:$C,0)))</f>
        <v>trans reduce regulated pollutants</v>
      </c>
      <c r="L19" s="238">
        <f>IF(ISBLANK(INDEX('Policy Characteristics'!F:F,MATCH($C19,'Policy Characteristics'!$C:$C,0))),"",INDEX('Policy Characteristics'!F:F,MATCH($C19,'Policy Characteristics'!$C:$C,0)))</f>
        <v>0</v>
      </c>
      <c r="M19" s="238">
        <f>IF(ISBLANK(INDEX('Policy Characteristics'!G:G,MATCH($C19,'Policy Characteristics'!$C:$C,0))),"",INDEX('Policy Characteristics'!G:G,MATCH($C19,'Policy Characteristics'!$C:$C,0)))</f>
        <v>1</v>
      </c>
      <c r="N19" s="238">
        <f>IF(ISBLANK(INDEX('Policy Characteristics'!H:H,MATCH($C19,'Policy Characteristics'!$C:$C,0))),"",INDEX('Policy Characteristics'!H:H,MATCH($C19,'Policy Characteristics'!$C:$C,0)))</f>
        <v>0.02</v>
      </c>
      <c r="O19" s="237" t="str">
        <f>IF(ISBLANK(INDEX('Policy Characteristics'!I:I,MATCH($C19,'Policy Characteristics'!$C:$C,0))),"",INDEX('Policy Characteristics'!I:I,MATCH($C19,'Policy Characteristics'!$C:$C,0)))</f>
        <v>% reduction in emissions</v>
      </c>
      <c r="P19" s="237"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7" t="str">
        <f>IF(ISBLANK(INDEX('Policy Characteristics'!K:K,MATCH($C19,'Policy Characteristics'!$C:$C,0))),"",INDEX('Policy Characteristics'!K:K,MATCH($C19,'Policy Characteristics'!$C:$C,0)))</f>
        <v>transportation-sector-main.html#conv-pol-stds</v>
      </c>
      <c r="R19" s="237" t="str">
        <f>IF(ISBLANK(INDEX('Policy Characteristics'!L:L,MATCH($C19,'Policy Characteristics'!$C:$C,0))),"",INDEX('Policy Characteristics'!L:L,MATCH($C19,'Policy Characteristics'!$C:$C,0)))</f>
        <v>conventional-pollutant-standards.html</v>
      </c>
      <c r="S19" s="291" t="s">
        <v>187</v>
      </c>
    </row>
    <row r="20" spans="1:19" s="291" customFormat="1">
      <c r="A20" s="237" t="str">
        <f>IF(ISBLANK(INDEX('Policy Characteristics'!A:A,MATCH($C20,'Policy Characteristics'!$C:$C,0))),"",INDEX('Policy Characteristics'!A:A,MATCH($C20,'Policy Characteristics'!$C:$C,0)))</f>
        <v>Transportation</v>
      </c>
      <c r="B20" s="386" t="str">
        <f>IF(ISBLANK(INDEX('Policy Characteristics'!B:B,MATCH($C20,'Policy Characteristics'!$C:$C,0))),"",INDEX('Policy Characteristics'!B:B,MATCH($C20,'Policy Characteristics'!$C:$C,0)))</f>
        <v>Conventional Pollutant Standards</v>
      </c>
      <c r="C20" s="237" t="str">
        <f t="shared" si="0"/>
        <v>Percentage Reduction of Separately Regulated Pollutants</v>
      </c>
      <c r="D20" s="291" t="s">
        <v>38</v>
      </c>
      <c r="E20" s="291" t="s">
        <v>2233</v>
      </c>
      <c r="F20" s="291" t="s">
        <v>3428</v>
      </c>
      <c r="G20" s="291" t="s">
        <v>2233</v>
      </c>
      <c r="H20" s="293">
        <v>318</v>
      </c>
      <c r="I20" s="389" t="s">
        <v>44</v>
      </c>
      <c r="J20" s="388" t="str">
        <f>IF(ISBLANK(INDEX('Policy Characteristics'!D:D,MATCH($C20,'Policy Characteristics'!$C:$C,0))),"",INDEX('Policy Characteristics'!D:D,MATCH($C20,'Policy Characteristics'!$C:$C,0)))</f>
        <v>Conventional Pollutant Standard</v>
      </c>
      <c r="K20" s="237" t="str">
        <f>IF(ISBLANK(INDEX('Policy Characteristics'!E:E,MATCH($C20,'Policy Characteristics'!$C:$C,0))),"",INDEX('Policy Characteristics'!E:E,MATCH($C20,'Policy Characteristics'!$C:$C,0)))</f>
        <v>trans reduce regulated pollutants</v>
      </c>
      <c r="L20" s="238">
        <f>IF(ISBLANK(INDEX('Policy Characteristics'!F:F,MATCH($C20,'Policy Characteristics'!$C:$C,0))),"",INDEX('Policy Characteristics'!F:F,MATCH($C20,'Policy Characteristics'!$C:$C,0)))</f>
        <v>0</v>
      </c>
      <c r="M20" s="238">
        <f>IF(ISBLANK(INDEX('Policy Characteristics'!G:G,MATCH($C20,'Policy Characteristics'!$C:$C,0))),"",INDEX('Policy Characteristics'!G:G,MATCH($C20,'Policy Characteristics'!$C:$C,0)))</f>
        <v>1</v>
      </c>
      <c r="N20" s="238">
        <f>IF(ISBLANK(INDEX('Policy Characteristics'!H:H,MATCH($C20,'Policy Characteristics'!$C:$C,0))),"",INDEX('Policy Characteristics'!H:H,MATCH($C20,'Policy Characteristics'!$C:$C,0)))</f>
        <v>0.02</v>
      </c>
      <c r="O20" s="237" t="str">
        <f>IF(ISBLANK(INDEX('Policy Characteristics'!I:I,MATCH($C20,'Policy Characteristics'!$C:$C,0))),"",INDEX('Policy Characteristics'!I:I,MATCH($C20,'Policy Characteristics'!$C:$C,0)))</f>
        <v>% reduction in emissions</v>
      </c>
      <c r="P20" s="237"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7" t="str">
        <f>IF(ISBLANK(INDEX('Policy Characteristics'!K:K,MATCH($C20,'Policy Characteristics'!$C:$C,0))),"",INDEX('Policy Characteristics'!K:K,MATCH($C20,'Policy Characteristics'!$C:$C,0)))</f>
        <v>transportation-sector-main.html#conv-pol-stds</v>
      </c>
      <c r="R20" s="237" t="str">
        <f>IF(ISBLANK(INDEX('Policy Characteristics'!L:L,MATCH($C20,'Policy Characteristics'!$C:$C,0))),"",INDEX('Policy Characteristics'!L:L,MATCH($C20,'Policy Characteristics'!$C:$C,0)))</f>
        <v>conventional-pollutant-standards.html</v>
      </c>
      <c r="S20" s="291" t="s">
        <v>187</v>
      </c>
    </row>
    <row r="21" spans="1:19" s="291" customFormat="1">
      <c r="A21" s="237" t="str">
        <f>IF(ISBLANK(INDEX('Policy Characteristics'!A:A,MATCH($C21,'Policy Characteristics'!$C:$C,0))),"",INDEX('Policy Characteristics'!A:A,MATCH($C21,'Policy Characteristics'!$C:$C,0)))</f>
        <v>Transportation</v>
      </c>
      <c r="B21" s="386" t="str">
        <f>IF(ISBLANK(INDEX('Policy Characteristics'!B:B,MATCH($C21,'Policy Characteristics'!$C:$C,0))),"",INDEX('Policy Characteristics'!B:B,MATCH($C21,'Policy Characteristics'!$C:$C,0)))</f>
        <v>Conventional Pollutant Standards</v>
      </c>
      <c r="C21" s="237" t="str">
        <f t="shared" si="0"/>
        <v>Percentage Reduction of Separately Regulated Pollutants</v>
      </c>
      <c r="D21" s="291" t="s">
        <v>38</v>
      </c>
      <c r="E21" s="291" t="s">
        <v>2235</v>
      </c>
      <c r="F21" s="291" t="s">
        <v>3428</v>
      </c>
      <c r="G21" s="291" t="s">
        <v>2235</v>
      </c>
      <c r="H21" s="293">
        <v>319</v>
      </c>
      <c r="I21" s="389" t="s">
        <v>44</v>
      </c>
      <c r="J21" s="388" t="str">
        <f>IF(ISBLANK(INDEX('Policy Characteristics'!D:D,MATCH($C21,'Policy Characteristics'!$C:$C,0))),"",INDEX('Policy Characteristics'!D:D,MATCH($C21,'Policy Characteristics'!$C:$C,0)))</f>
        <v>Conventional Pollutant Standard</v>
      </c>
      <c r="K21" s="237" t="str">
        <f>IF(ISBLANK(INDEX('Policy Characteristics'!E:E,MATCH($C21,'Policy Characteristics'!$C:$C,0))),"",INDEX('Policy Characteristics'!E:E,MATCH($C21,'Policy Characteristics'!$C:$C,0)))</f>
        <v>trans reduce regulated pollutants</v>
      </c>
      <c r="L21" s="238">
        <f>IF(ISBLANK(INDEX('Policy Characteristics'!F:F,MATCH($C21,'Policy Characteristics'!$C:$C,0))),"",INDEX('Policy Characteristics'!F:F,MATCH($C21,'Policy Characteristics'!$C:$C,0)))</f>
        <v>0</v>
      </c>
      <c r="M21" s="238">
        <f>IF(ISBLANK(INDEX('Policy Characteristics'!G:G,MATCH($C21,'Policy Characteristics'!$C:$C,0))),"",INDEX('Policy Characteristics'!G:G,MATCH($C21,'Policy Characteristics'!$C:$C,0)))</f>
        <v>1</v>
      </c>
      <c r="N21" s="238">
        <f>IF(ISBLANK(INDEX('Policy Characteristics'!H:H,MATCH($C21,'Policy Characteristics'!$C:$C,0))),"",INDEX('Policy Characteristics'!H:H,MATCH($C21,'Policy Characteristics'!$C:$C,0)))</f>
        <v>0.02</v>
      </c>
      <c r="O21" s="237" t="str">
        <f>IF(ISBLANK(INDEX('Policy Characteristics'!I:I,MATCH($C21,'Policy Characteristics'!$C:$C,0))),"",INDEX('Policy Characteristics'!I:I,MATCH($C21,'Policy Characteristics'!$C:$C,0)))</f>
        <v>% reduction in emissions</v>
      </c>
      <c r="P21" s="237"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7" t="str">
        <f>IF(ISBLANK(INDEX('Policy Characteristics'!K:K,MATCH($C21,'Policy Characteristics'!$C:$C,0))),"",INDEX('Policy Characteristics'!K:K,MATCH($C21,'Policy Characteristics'!$C:$C,0)))</f>
        <v>transportation-sector-main.html#conv-pol-stds</v>
      </c>
      <c r="R21" s="237" t="str">
        <f>IF(ISBLANK(INDEX('Policy Characteristics'!L:L,MATCH($C21,'Policy Characteristics'!$C:$C,0))),"",INDEX('Policy Characteristics'!L:L,MATCH($C21,'Policy Characteristics'!$C:$C,0)))</f>
        <v>conventional-pollutant-standards.html</v>
      </c>
      <c r="S21" s="291" t="s">
        <v>187</v>
      </c>
    </row>
    <row r="22" spans="1:19" s="291" customFormat="1">
      <c r="A22" s="237" t="str">
        <f>IF(ISBLANK(INDEX('Policy Characteristics'!A:A,MATCH($C22,'Policy Characteristics'!$C:$C,0))),"",INDEX('Policy Characteristics'!A:A,MATCH($C22,'Policy Characteristics'!$C:$C,0)))</f>
        <v>Transportation</v>
      </c>
      <c r="B22" s="386" t="str">
        <f>IF(ISBLANK(INDEX('Policy Characteristics'!B:B,MATCH($C22,'Policy Characteristics'!$C:$C,0))),"",INDEX('Policy Characteristics'!B:B,MATCH($C22,'Policy Characteristics'!$C:$C,0)))</f>
        <v>Conventional Pollutant Standards</v>
      </c>
      <c r="C22" s="237" t="str">
        <f t="shared" si="0"/>
        <v>Percentage Reduction of Separately Regulated Pollutants</v>
      </c>
      <c r="D22" s="291" t="s">
        <v>39</v>
      </c>
      <c r="E22" s="291" t="s">
        <v>2219</v>
      </c>
      <c r="F22" s="291" t="s">
        <v>3267</v>
      </c>
      <c r="G22" s="291" t="s">
        <v>2423</v>
      </c>
      <c r="H22" s="293">
        <v>320</v>
      </c>
      <c r="I22" s="387" t="s">
        <v>43</v>
      </c>
      <c r="J22" s="388" t="str">
        <f>IF(ISBLANK(INDEX('Policy Characteristics'!D:D,MATCH($C22,'Policy Characteristics'!$C:$C,0))),"",INDEX('Policy Characteristics'!D:D,MATCH($C22,'Policy Characteristics'!$C:$C,0)))</f>
        <v>Conventional Pollutant Standard</v>
      </c>
      <c r="K22" s="237" t="str">
        <f>IF(ISBLANK(INDEX('Policy Characteristics'!E:E,MATCH($C22,'Policy Characteristics'!$C:$C,0))),"",INDEX('Policy Characteristics'!E:E,MATCH($C22,'Policy Characteristics'!$C:$C,0)))</f>
        <v>trans reduce regulated pollutants</v>
      </c>
      <c r="L22" s="238">
        <f>IF(ISBLANK(INDEX('Policy Characteristics'!F:F,MATCH($C22,'Policy Characteristics'!$C:$C,0))),"",INDEX('Policy Characteristics'!F:F,MATCH($C22,'Policy Characteristics'!$C:$C,0)))</f>
        <v>0</v>
      </c>
      <c r="M22" s="238">
        <f>IF(ISBLANK(INDEX('Policy Characteristics'!G:G,MATCH($C22,'Policy Characteristics'!$C:$C,0))),"",INDEX('Policy Characteristics'!G:G,MATCH($C22,'Policy Characteristics'!$C:$C,0)))</f>
        <v>1</v>
      </c>
      <c r="N22" s="238">
        <f>IF(ISBLANK(INDEX('Policy Characteristics'!H:H,MATCH($C22,'Policy Characteristics'!$C:$C,0))),"",INDEX('Policy Characteristics'!H:H,MATCH($C22,'Policy Characteristics'!$C:$C,0)))</f>
        <v>0.02</v>
      </c>
      <c r="O22" s="237" t="str">
        <f>IF(ISBLANK(INDEX('Policy Characteristics'!I:I,MATCH($C22,'Policy Characteristics'!$C:$C,0))),"",INDEX('Policy Characteristics'!I:I,MATCH($C22,'Policy Characteristics'!$C:$C,0)))</f>
        <v>% reduction in emissions</v>
      </c>
      <c r="P22" s="237"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7" t="str">
        <f>IF(ISBLANK(INDEX('Policy Characteristics'!K:K,MATCH($C22,'Policy Characteristics'!$C:$C,0))),"",INDEX('Policy Characteristics'!K:K,MATCH($C22,'Policy Characteristics'!$C:$C,0)))</f>
        <v>transportation-sector-main.html#conv-pol-stds</v>
      </c>
      <c r="R22" s="237" t="str">
        <f>IF(ISBLANK(INDEX('Policy Characteristics'!L:L,MATCH($C22,'Policy Characteristics'!$C:$C,0))),"",INDEX('Policy Characteristics'!L:L,MATCH($C22,'Policy Characteristics'!$C:$C,0)))</f>
        <v>conventional-pollutant-standards.html</v>
      </c>
      <c r="S22" s="291" t="s">
        <v>187</v>
      </c>
    </row>
    <row r="23" spans="1:19" s="291" customFormat="1">
      <c r="A23" s="237" t="str">
        <f>IF(ISBLANK(INDEX('Policy Characteristics'!A:A,MATCH($C23,'Policy Characteristics'!$C:$C,0))),"",INDEX('Policy Characteristics'!A:A,MATCH($C23,'Policy Characteristics'!$C:$C,0)))</f>
        <v>Transportation</v>
      </c>
      <c r="B23" s="386" t="str">
        <f>IF(ISBLANK(INDEX('Policy Characteristics'!B:B,MATCH($C23,'Policy Characteristics'!$C:$C,0))),"",INDEX('Policy Characteristics'!B:B,MATCH($C23,'Policy Characteristics'!$C:$C,0)))</f>
        <v>Conventional Pollutant Standards</v>
      </c>
      <c r="C23" s="237" t="str">
        <f t="shared" ref="C23:C32" si="1">C$2</f>
        <v>Percentage Reduction of Separately Regulated Pollutants</v>
      </c>
      <c r="D23" s="291" t="s">
        <v>39</v>
      </c>
      <c r="E23" s="291" t="s">
        <v>482</v>
      </c>
      <c r="F23" s="291" t="s">
        <v>3267</v>
      </c>
      <c r="G23" s="291" t="s">
        <v>482</v>
      </c>
      <c r="H23" s="293">
        <v>321</v>
      </c>
      <c r="I23" s="389" t="s">
        <v>44</v>
      </c>
      <c r="J23" s="388" t="str">
        <f>IF(ISBLANK(INDEX('Policy Characteristics'!D:D,MATCH($C23,'Policy Characteristics'!$C:$C,0))),"",INDEX('Policy Characteristics'!D:D,MATCH($C23,'Policy Characteristics'!$C:$C,0)))</f>
        <v>Conventional Pollutant Standard</v>
      </c>
      <c r="K23" s="237" t="str">
        <f>IF(ISBLANK(INDEX('Policy Characteristics'!E:E,MATCH($C23,'Policy Characteristics'!$C:$C,0))),"",INDEX('Policy Characteristics'!E:E,MATCH($C23,'Policy Characteristics'!$C:$C,0)))</f>
        <v>trans reduce regulated pollutants</v>
      </c>
      <c r="L23" s="238">
        <f>IF(ISBLANK(INDEX('Policy Characteristics'!F:F,MATCH($C23,'Policy Characteristics'!$C:$C,0))),"",INDEX('Policy Characteristics'!F:F,MATCH($C23,'Policy Characteristics'!$C:$C,0)))</f>
        <v>0</v>
      </c>
      <c r="M23" s="238">
        <f>IF(ISBLANK(INDEX('Policy Characteristics'!G:G,MATCH($C23,'Policy Characteristics'!$C:$C,0))),"",INDEX('Policy Characteristics'!G:G,MATCH($C23,'Policy Characteristics'!$C:$C,0)))</f>
        <v>1</v>
      </c>
      <c r="N23" s="238">
        <f>IF(ISBLANK(INDEX('Policy Characteristics'!H:H,MATCH($C23,'Policy Characteristics'!$C:$C,0))),"",INDEX('Policy Characteristics'!H:H,MATCH($C23,'Policy Characteristics'!$C:$C,0)))</f>
        <v>0.02</v>
      </c>
      <c r="O23" s="237" t="str">
        <f>IF(ISBLANK(INDEX('Policy Characteristics'!I:I,MATCH($C23,'Policy Characteristics'!$C:$C,0))),"",INDEX('Policy Characteristics'!I:I,MATCH($C23,'Policy Characteristics'!$C:$C,0)))</f>
        <v>% reduction in emissions</v>
      </c>
      <c r="P23" s="237"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7" t="str">
        <f>IF(ISBLANK(INDEX('Policy Characteristics'!K:K,MATCH($C23,'Policy Characteristics'!$C:$C,0))),"",INDEX('Policy Characteristics'!K:K,MATCH($C23,'Policy Characteristics'!$C:$C,0)))</f>
        <v>transportation-sector-main.html#conv-pol-stds</v>
      </c>
      <c r="R23" s="237" t="str">
        <f>IF(ISBLANK(INDEX('Policy Characteristics'!L:L,MATCH($C23,'Policy Characteristics'!$C:$C,0))),"",INDEX('Policy Characteristics'!L:L,MATCH($C23,'Policy Characteristics'!$C:$C,0)))</f>
        <v>conventional-pollutant-standards.html</v>
      </c>
      <c r="S23" s="291" t="s">
        <v>187</v>
      </c>
    </row>
    <row r="24" spans="1:19" s="291" customFormat="1">
      <c r="A24" s="237" t="str">
        <f>IF(ISBLANK(INDEX('Policy Characteristics'!A:A,MATCH($C24,'Policy Characteristics'!$C:$C,0))),"",INDEX('Policy Characteristics'!A:A,MATCH($C24,'Policy Characteristics'!$C:$C,0)))</f>
        <v>Transportation</v>
      </c>
      <c r="B24" s="386" t="str">
        <f>IF(ISBLANK(INDEX('Policy Characteristics'!B:B,MATCH($C24,'Policy Characteristics'!$C:$C,0))),"",INDEX('Policy Characteristics'!B:B,MATCH($C24,'Policy Characteristics'!$C:$C,0)))</f>
        <v>Conventional Pollutant Standards</v>
      </c>
      <c r="C24" s="237" t="str">
        <f t="shared" si="1"/>
        <v>Percentage Reduction of Separately Regulated Pollutants</v>
      </c>
      <c r="D24" s="291" t="s">
        <v>39</v>
      </c>
      <c r="E24" s="291" t="s">
        <v>2222</v>
      </c>
      <c r="F24" s="291" t="s">
        <v>3267</v>
      </c>
      <c r="G24" s="291" t="s">
        <v>2222</v>
      </c>
      <c r="H24" s="293">
        <v>322</v>
      </c>
      <c r="I24" s="387" t="s">
        <v>43</v>
      </c>
      <c r="J24" s="388" t="str">
        <f>IF(ISBLANK(INDEX('Policy Characteristics'!D:D,MATCH($C24,'Policy Characteristics'!$C:$C,0))),"",INDEX('Policy Characteristics'!D:D,MATCH($C24,'Policy Characteristics'!$C:$C,0)))</f>
        <v>Conventional Pollutant Standard</v>
      </c>
      <c r="K24" s="237" t="str">
        <f>IF(ISBLANK(INDEX('Policy Characteristics'!E:E,MATCH($C24,'Policy Characteristics'!$C:$C,0))),"",INDEX('Policy Characteristics'!E:E,MATCH($C24,'Policy Characteristics'!$C:$C,0)))</f>
        <v>trans reduce regulated pollutants</v>
      </c>
      <c r="L24" s="238">
        <f>IF(ISBLANK(INDEX('Policy Characteristics'!F:F,MATCH($C24,'Policy Characteristics'!$C:$C,0))),"",INDEX('Policy Characteristics'!F:F,MATCH($C24,'Policy Characteristics'!$C:$C,0)))</f>
        <v>0</v>
      </c>
      <c r="M24" s="238">
        <f>IF(ISBLANK(INDEX('Policy Characteristics'!G:G,MATCH($C24,'Policy Characteristics'!$C:$C,0))),"",INDEX('Policy Characteristics'!G:G,MATCH($C24,'Policy Characteristics'!$C:$C,0)))</f>
        <v>1</v>
      </c>
      <c r="N24" s="238">
        <f>IF(ISBLANK(INDEX('Policy Characteristics'!H:H,MATCH($C24,'Policy Characteristics'!$C:$C,0))),"",INDEX('Policy Characteristics'!H:H,MATCH($C24,'Policy Characteristics'!$C:$C,0)))</f>
        <v>0.02</v>
      </c>
      <c r="O24" s="237" t="str">
        <f>IF(ISBLANK(INDEX('Policy Characteristics'!I:I,MATCH($C24,'Policy Characteristics'!$C:$C,0))),"",INDEX('Policy Characteristics'!I:I,MATCH($C24,'Policy Characteristics'!$C:$C,0)))</f>
        <v>% reduction in emissions</v>
      </c>
      <c r="P24" s="237"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7" t="str">
        <f>IF(ISBLANK(INDEX('Policy Characteristics'!K:K,MATCH($C24,'Policy Characteristics'!$C:$C,0))),"",INDEX('Policy Characteristics'!K:K,MATCH($C24,'Policy Characteristics'!$C:$C,0)))</f>
        <v>transportation-sector-main.html#conv-pol-stds</v>
      </c>
      <c r="R24" s="237" t="str">
        <f>IF(ISBLANK(INDEX('Policy Characteristics'!L:L,MATCH($C24,'Policy Characteristics'!$C:$C,0))),"",INDEX('Policy Characteristics'!L:L,MATCH($C24,'Policy Characteristics'!$C:$C,0)))</f>
        <v>conventional-pollutant-standards.html</v>
      </c>
      <c r="S24" s="291" t="s">
        <v>187</v>
      </c>
    </row>
    <row r="25" spans="1:19" s="291" customFormat="1">
      <c r="A25" s="237" t="str">
        <f>IF(ISBLANK(INDEX('Policy Characteristics'!A:A,MATCH($C25,'Policy Characteristics'!$C:$C,0))),"",INDEX('Policy Characteristics'!A:A,MATCH($C25,'Policy Characteristics'!$C:$C,0)))</f>
        <v>Transportation</v>
      </c>
      <c r="B25" s="386" t="str">
        <f>IF(ISBLANK(INDEX('Policy Characteristics'!B:B,MATCH($C25,'Policy Characteristics'!$C:$C,0))),"",INDEX('Policy Characteristics'!B:B,MATCH($C25,'Policy Characteristics'!$C:$C,0)))</f>
        <v>Conventional Pollutant Standards</v>
      </c>
      <c r="C25" s="237" t="str">
        <f t="shared" si="1"/>
        <v>Percentage Reduction of Separately Regulated Pollutants</v>
      </c>
      <c r="D25" s="291" t="s">
        <v>39</v>
      </c>
      <c r="E25" s="291" t="s">
        <v>2224</v>
      </c>
      <c r="F25" s="291" t="s">
        <v>3267</v>
      </c>
      <c r="G25" s="291" t="s">
        <v>2224</v>
      </c>
      <c r="H25" s="293">
        <v>323</v>
      </c>
      <c r="I25" s="389" t="s">
        <v>44</v>
      </c>
      <c r="J25" s="388" t="str">
        <f>IF(ISBLANK(INDEX('Policy Characteristics'!D:D,MATCH($C25,'Policy Characteristics'!$C:$C,0))),"",INDEX('Policy Characteristics'!D:D,MATCH($C25,'Policy Characteristics'!$C:$C,0)))</f>
        <v>Conventional Pollutant Standard</v>
      </c>
      <c r="K25" s="237" t="str">
        <f>IF(ISBLANK(INDEX('Policy Characteristics'!E:E,MATCH($C25,'Policy Characteristics'!$C:$C,0))),"",INDEX('Policy Characteristics'!E:E,MATCH($C25,'Policy Characteristics'!$C:$C,0)))</f>
        <v>trans reduce regulated pollutants</v>
      </c>
      <c r="L25" s="238">
        <f>IF(ISBLANK(INDEX('Policy Characteristics'!F:F,MATCH($C25,'Policy Characteristics'!$C:$C,0))),"",INDEX('Policy Characteristics'!F:F,MATCH($C25,'Policy Characteristics'!$C:$C,0)))</f>
        <v>0</v>
      </c>
      <c r="M25" s="238">
        <f>IF(ISBLANK(INDEX('Policy Characteristics'!G:G,MATCH($C25,'Policy Characteristics'!$C:$C,0))),"",INDEX('Policy Characteristics'!G:G,MATCH($C25,'Policy Characteristics'!$C:$C,0)))</f>
        <v>1</v>
      </c>
      <c r="N25" s="238">
        <f>IF(ISBLANK(INDEX('Policy Characteristics'!H:H,MATCH($C25,'Policy Characteristics'!$C:$C,0))),"",INDEX('Policy Characteristics'!H:H,MATCH($C25,'Policy Characteristics'!$C:$C,0)))</f>
        <v>0.02</v>
      </c>
      <c r="O25" s="237" t="str">
        <f>IF(ISBLANK(INDEX('Policy Characteristics'!I:I,MATCH($C25,'Policy Characteristics'!$C:$C,0))),"",INDEX('Policy Characteristics'!I:I,MATCH($C25,'Policy Characteristics'!$C:$C,0)))</f>
        <v>% reduction in emissions</v>
      </c>
      <c r="P25" s="237"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7" t="str">
        <f>IF(ISBLANK(INDEX('Policy Characteristics'!K:K,MATCH($C25,'Policy Characteristics'!$C:$C,0))),"",INDEX('Policy Characteristics'!K:K,MATCH($C25,'Policy Characteristics'!$C:$C,0)))</f>
        <v>transportation-sector-main.html#conv-pol-stds</v>
      </c>
      <c r="R25" s="237" t="str">
        <f>IF(ISBLANK(INDEX('Policy Characteristics'!L:L,MATCH($C25,'Policy Characteristics'!$C:$C,0))),"",INDEX('Policy Characteristics'!L:L,MATCH($C25,'Policy Characteristics'!$C:$C,0)))</f>
        <v>conventional-pollutant-standards.html</v>
      </c>
      <c r="S25" s="291" t="s">
        <v>187</v>
      </c>
    </row>
    <row r="26" spans="1:19" s="291" customFormat="1">
      <c r="A26" s="237" t="str">
        <f>IF(ISBLANK(INDEX('Policy Characteristics'!A:A,MATCH($C26,'Policy Characteristics'!$C:$C,0))),"",INDEX('Policy Characteristics'!A:A,MATCH($C26,'Policy Characteristics'!$C:$C,0)))</f>
        <v>Transportation</v>
      </c>
      <c r="B26" s="386" t="str">
        <f>IF(ISBLANK(INDEX('Policy Characteristics'!B:B,MATCH($C26,'Policy Characteristics'!$C:$C,0))),"",INDEX('Policy Characteristics'!B:B,MATCH($C26,'Policy Characteristics'!$C:$C,0)))</f>
        <v>Conventional Pollutant Standards</v>
      </c>
      <c r="C26" s="237" t="str">
        <f t="shared" si="1"/>
        <v>Percentage Reduction of Separately Regulated Pollutants</v>
      </c>
      <c r="D26" s="291" t="s">
        <v>39</v>
      </c>
      <c r="E26" s="291" t="s">
        <v>2226</v>
      </c>
      <c r="F26" s="291" t="s">
        <v>3267</v>
      </c>
      <c r="G26" s="291" t="s">
        <v>2316</v>
      </c>
      <c r="H26" s="293">
        <v>324</v>
      </c>
      <c r="I26" s="389" t="s">
        <v>44</v>
      </c>
      <c r="J26" s="388" t="str">
        <f>IF(ISBLANK(INDEX('Policy Characteristics'!D:D,MATCH($C26,'Policy Characteristics'!$C:$C,0))),"",INDEX('Policy Characteristics'!D:D,MATCH($C26,'Policy Characteristics'!$C:$C,0)))</f>
        <v>Conventional Pollutant Standard</v>
      </c>
      <c r="K26" s="237" t="str">
        <f>IF(ISBLANK(INDEX('Policy Characteristics'!E:E,MATCH($C26,'Policy Characteristics'!$C:$C,0))),"",INDEX('Policy Characteristics'!E:E,MATCH($C26,'Policy Characteristics'!$C:$C,0)))</f>
        <v>trans reduce regulated pollutants</v>
      </c>
      <c r="L26" s="238">
        <f>IF(ISBLANK(INDEX('Policy Characteristics'!F:F,MATCH($C26,'Policy Characteristics'!$C:$C,0))),"",INDEX('Policy Characteristics'!F:F,MATCH($C26,'Policy Characteristics'!$C:$C,0)))</f>
        <v>0</v>
      </c>
      <c r="M26" s="238">
        <f>IF(ISBLANK(INDEX('Policy Characteristics'!G:G,MATCH($C26,'Policy Characteristics'!$C:$C,0))),"",INDEX('Policy Characteristics'!G:G,MATCH($C26,'Policy Characteristics'!$C:$C,0)))</f>
        <v>1</v>
      </c>
      <c r="N26" s="238">
        <f>IF(ISBLANK(INDEX('Policy Characteristics'!H:H,MATCH($C26,'Policy Characteristics'!$C:$C,0))),"",INDEX('Policy Characteristics'!H:H,MATCH($C26,'Policy Characteristics'!$C:$C,0)))</f>
        <v>0.02</v>
      </c>
      <c r="O26" s="237" t="str">
        <f>IF(ISBLANK(INDEX('Policy Characteristics'!I:I,MATCH($C26,'Policy Characteristics'!$C:$C,0))),"",INDEX('Policy Characteristics'!I:I,MATCH($C26,'Policy Characteristics'!$C:$C,0)))</f>
        <v>% reduction in emissions</v>
      </c>
      <c r="P26" s="237"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7" t="str">
        <f>IF(ISBLANK(INDEX('Policy Characteristics'!K:K,MATCH($C26,'Policy Characteristics'!$C:$C,0))),"",INDEX('Policy Characteristics'!K:K,MATCH($C26,'Policy Characteristics'!$C:$C,0)))</f>
        <v>transportation-sector-main.html#conv-pol-stds</v>
      </c>
      <c r="R26" s="237" t="str">
        <f>IF(ISBLANK(INDEX('Policy Characteristics'!L:L,MATCH($C26,'Policy Characteristics'!$C:$C,0))),"",INDEX('Policy Characteristics'!L:L,MATCH($C26,'Policy Characteristics'!$C:$C,0)))</f>
        <v>conventional-pollutant-standards.html</v>
      </c>
      <c r="S26" s="291" t="s">
        <v>187</v>
      </c>
    </row>
    <row r="27" spans="1:19" s="291" customFormat="1">
      <c r="A27" s="237" t="str">
        <f>IF(ISBLANK(INDEX('Policy Characteristics'!A:A,MATCH($C27,'Policy Characteristics'!$C:$C,0))),"",INDEX('Policy Characteristics'!A:A,MATCH($C27,'Policy Characteristics'!$C:$C,0)))</f>
        <v>Transportation</v>
      </c>
      <c r="B27" s="386" t="str">
        <f>IF(ISBLANK(INDEX('Policy Characteristics'!B:B,MATCH($C27,'Policy Characteristics'!$C:$C,0))),"",INDEX('Policy Characteristics'!B:B,MATCH($C27,'Policy Characteristics'!$C:$C,0)))</f>
        <v>Conventional Pollutant Standards</v>
      </c>
      <c r="C27" s="237" t="str">
        <f t="shared" si="1"/>
        <v>Percentage Reduction of Separately Regulated Pollutants</v>
      </c>
      <c r="D27" s="291" t="s">
        <v>39</v>
      </c>
      <c r="E27" s="291" t="s">
        <v>2227</v>
      </c>
      <c r="F27" s="291" t="s">
        <v>3267</v>
      </c>
      <c r="G27" s="291" t="s">
        <v>2227</v>
      </c>
      <c r="H27" s="293">
        <v>325</v>
      </c>
      <c r="I27" s="389" t="s">
        <v>44</v>
      </c>
      <c r="J27" s="388" t="str">
        <f>IF(ISBLANK(INDEX('Policy Characteristics'!D:D,MATCH($C27,'Policy Characteristics'!$C:$C,0))),"",INDEX('Policy Characteristics'!D:D,MATCH($C27,'Policy Characteristics'!$C:$C,0)))</f>
        <v>Conventional Pollutant Standard</v>
      </c>
      <c r="K27" s="237" t="str">
        <f>IF(ISBLANK(INDEX('Policy Characteristics'!E:E,MATCH($C27,'Policy Characteristics'!$C:$C,0))),"",INDEX('Policy Characteristics'!E:E,MATCH($C27,'Policy Characteristics'!$C:$C,0)))</f>
        <v>trans reduce regulated pollutants</v>
      </c>
      <c r="L27" s="238">
        <f>IF(ISBLANK(INDEX('Policy Characteristics'!F:F,MATCH($C27,'Policy Characteristics'!$C:$C,0))),"",INDEX('Policy Characteristics'!F:F,MATCH($C27,'Policy Characteristics'!$C:$C,0)))</f>
        <v>0</v>
      </c>
      <c r="M27" s="238">
        <f>IF(ISBLANK(INDEX('Policy Characteristics'!G:G,MATCH($C27,'Policy Characteristics'!$C:$C,0))),"",INDEX('Policy Characteristics'!G:G,MATCH($C27,'Policy Characteristics'!$C:$C,0)))</f>
        <v>1</v>
      </c>
      <c r="N27" s="238">
        <f>IF(ISBLANK(INDEX('Policy Characteristics'!H:H,MATCH($C27,'Policy Characteristics'!$C:$C,0))),"",INDEX('Policy Characteristics'!H:H,MATCH($C27,'Policy Characteristics'!$C:$C,0)))</f>
        <v>0.02</v>
      </c>
      <c r="O27" s="237" t="str">
        <f>IF(ISBLANK(INDEX('Policy Characteristics'!I:I,MATCH($C27,'Policy Characteristics'!$C:$C,0))),"",INDEX('Policy Characteristics'!I:I,MATCH($C27,'Policy Characteristics'!$C:$C,0)))</f>
        <v>% reduction in emissions</v>
      </c>
      <c r="P27" s="237"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7" t="str">
        <f>IF(ISBLANK(INDEX('Policy Characteristics'!K:K,MATCH($C27,'Policy Characteristics'!$C:$C,0))),"",INDEX('Policy Characteristics'!K:K,MATCH($C27,'Policy Characteristics'!$C:$C,0)))</f>
        <v>transportation-sector-main.html#conv-pol-stds</v>
      </c>
      <c r="R27" s="237" t="str">
        <f>IF(ISBLANK(INDEX('Policy Characteristics'!L:L,MATCH($C27,'Policy Characteristics'!$C:$C,0))),"",INDEX('Policy Characteristics'!L:L,MATCH($C27,'Policy Characteristics'!$C:$C,0)))</f>
        <v>conventional-pollutant-standards.html</v>
      </c>
      <c r="S27" s="291" t="s">
        <v>187</v>
      </c>
    </row>
    <row r="28" spans="1:19" s="291" customFormat="1">
      <c r="A28" s="237" t="str">
        <f>IF(ISBLANK(INDEX('Policy Characteristics'!A:A,MATCH($C28,'Policy Characteristics'!$C:$C,0))),"",INDEX('Policy Characteristics'!A:A,MATCH($C28,'Policy Characteristics'!$C:$C,0)))</f>
        <v>Transportation</v>
      </c>
      <c r="B28" s="386" t="str">
        <f>IF(ISBLANK(INDEX('Policy Characteristics'!B:B,MATCH($C28,'Policy Characteristics'!$C:$C,0))),"",INDEX('Policy Characteristics'!B:B,MATCH($C28,'Policy Characteristics'!$C:$C,0)))</f>
        <v>Conventional Pollutant Standards</v>
      </c>
      <c r="C28" s="237" t="str">
        <f t="shared" si="1"/>
        <v>Percentage Reduction of Separately Regulated Pollutants</v>
      </c>
      <c r="D28" s="291" t="s">
        <v>39</v>
      </c>
      <c r="E28" s="291" t="s">
        <v>2229</v>
      </c>
      <c r="F28" s="291" t="s">
        <v>3267</v>
      </c>
      <c r="G28" s="291" t="s">
        <v>2229</v>
      </c>
      <c r="H28" s="293">
        <v>326</v>
      </c>
      <c r="I28" s="389" t="s">
        <v>44</v>
      </c>
      <c r="J28" s="388" t="str">
        <f>IF(ISBLANK(INDEX('Policy Characteristics'!D:D,MATCH($C28,'Policy Characteristics'!$C:$C,0))),"",INDEX('Policy Characteristics'!D:D,MATCH($C28,'Policy Characteristics'!$C:$C,0)))</f>
        <v>Conventional Pollutant Standard</v>
      </c>
      <c r="K28" s="237" t="str">
        <f>IF(ISBLANK(INDEX('Policy Characteristics'!E:E,MATCH($C28,'Policy Characteristics'!$C:$C,0))),"",INDEX('Policy Characteristics'!E:E,MATCH($C28,'Policy Characteristics'!$C:$C,0)))</f>
        <v>trans reduce regulated pollutants</v>
      </c>
      <c r="L28" s="238">
        <f>IF(ISBLANK(INDEX('Policy Characteristics'!F:F,MATCH($C28,'Policy Characteristics'!$C:$C,0))),"",INDEX('Policy Characteristics'!F:F,MATCH($C28,'Policy Characteristics'!$C:$C,0)))</f>
        <v>0</v>
      </c>
      <c r="M28" s="238">
        <f>IF(ISBLANK(INDEX('Policy Characteristics'!G:G,MATCH($C28,'Policy Characteristics'!$C:$C,0))),"",INDEX('Policy Characteristics'!G:G,MATCH($C28,'Policy Characteristics'!$C:$C,0)))</f>
        <v>1</v>
      </c>
      <c r="N28" s="238">
        <f>IF(ISBLANK(INDEX('Policy Characteristics'!H:H,MATCH($C28,'Policy Characteristics'!$C:$C,0))),"",INDEX('Policy Characteristics'!H:H,MATCH($C28,'Policy Characteristics'!$C:$C,0)))</f>
        <v>0.02</v>
      </c>
      <c r="O28" s="237" t="str">
        <f>IF(ISBLANK(INDEX('Policy Characteristics'!I:I,MATCH($C28,'Policy Characteristics'!$C:$C,0))),"",INDEX('Policy Characteristics'!I:I,MATCH($C28,'Policy Characteristics'!$C:$C,0)))</f>
        <v>% reduction in emissions</v>
      </c>
      <c r="P28" s="237"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7" t="str">
        <f>IF(ISBLANK(INDEX('Policy Characteristics'!K:K,MATCH($C28,'Policy Characteristics'!$C:$C,0))),"",INDEX('Policy Characteristics'!K:K,MATCH($C28,'Policy Characteristics'!$C:$C,0)))</f>
        <v>transportation-sector-main.html#conv-pol-stds</v>
      </c>
      <c r="R28" s="237" t="str">
        <f>IF(ISBLANK(INDEX('Policy Characteristics'!L:L,MATCH($C28,'Policy Characteristics'!$C:$C,0))),"",INDEX('Policy Characteristics'!L:L,MATCH($C28,'Policy Characteristics'!$C:$C,0)))</f>
        <v>conventional-pollutant-standards.html</v>
      </c>
      <c r="S28" s="291" t="s">
        <v>187</v>
      </c>
    </row>
    <row r="29" spans="1:19" s="291" customFormat="1">
      <c r="A29" s="237" t="str">
        <f>IF(ISBLANK(INDEX('Policy Characteristics'!A:A,MATCH($C29,'Policy Characteristics'!$C:$C,0))),"",INDEX('Policy Characteristics'!A:A,MATCH($C29,'Policy Characteristics'!$C:$C,0)))</f>
        <v>Transportation</v>
      </c>
      <c r="B29" s="386" t="str">
        <f>IF(ISBLANK(INDEX('Policy Characteristics'!B:B,MATCH($C29,'Policy Characteristics'!$C:$C,0))),"",INDEX('Policy Characteristics'!B:B,MATCH($C29,'Policy Characteristics'!$C:$C,0)))</f>
        <v>Conventional Pollutant Standards</v>
      </c>
      <c r="C29" s="237" t="str">
        <f t="shared" si="1"/>
        <v>Percentage Reduction of Separately Regulated Pollutants</v>
      </c>
      <c r="D29" s="291" t="s">
        <v>39</v>
      </c>
      <c r="E29" s="291" t="s">
        <v>2231</v>
      </c>
      <c r="F29" s="291" t="s">
        <v>3267</v>
      </c>
      <c r="G29" s="291" t="s">
        <v>2231</v>
      </c>
      <c r="H29" s="293">
        <v>327</v>
      </c>
      <c r="I29" s="389" t="s">
        <v>44</v>
      </c>
      <c r="J29" s="388" t="str">
        <f>IF(ISBLANK(INDEX('Policy Characteristics'!D:D,MATCH($C29,'Policy Characteristics'!$C:$C,0))),"",INDEX('Policy Characteristics'!D:D,MATCH($C29,'Policy Characteristics'!$C:$C,0)))</f>
        <v>Conventional Pollutant Standard</v>
      </c>
      <c r="K29" s="237" t="str">
        <f>IF(ISBLANK(INDEX('Policy Characteristics'!E:E,MATCH($C29,'Policy Characteristics'!$C:$C,0))),"",INDEX('Policy Characteristics'!E:E,MATCH($C29,'Policy Characteristics'!$C:$C,0)))</f>
        <v>trans reduce regulated pollutants</v>
      </c>
      <c r="L29" s="238">
        <f>IF(ISBLANK(INDEX('Policy Characteristics'!F:F,MATCH($C29,'Policy Characteristics'!$C:$C,0))),"",INDEX('Policy Characteristics'!F:F,MATCH($C29,'Policy Characteristics'!$C:$C,0)))</f>
        <v>0</v>
      </c>
      <c r="M29" s="238">
        <f>IF(ISBLANK(INDEX('Policy Characteristics'!G:G,MATCH($C29,'Policy Characteristics'!$C:$C,0))),"",INDEX('Policy Characteristics'!G:G,MATCH($C29,'Policy Characteristics'!$C:$C,0)))</f>
        <v>1</v>
      </c>
      <c r="N29" s="238">
        <f>IF(ISBLANK(INDEX('Policy Characteristics'!H:H,MATCH($C29,'Policy Characteristics'!$C:$C,0))),"",INDEX('Policy Characteristics'!H:H,MATCH($C29,'Policy Characteristics'!$C:$C,0)))</f>
        <v>0.02</v>
      </c>
      <c r="O29" s="237" t="str">
        <f>IF(ISBLANK(INDEX('Policy Characteristics'!I:I,MATCH($C29,'Policy Characteristics'!$C:$C,0))),"",INDEX('Policy Characteristics'!I:I,MATCH($C29,'Policy Characteristics'!$C:$C,0)))</f>
        <v>% reduction in emissions</v>
      </c>
      <c r="P29" s="237"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7" t="str">
        <f>IF(ISBLANK(INDEX('Policy Characteristics'!K:K,MATCH($C29,'Policy Characteristics'!$C:$C,0))),"",INDEX('Policy Characteristics'!K:K,MATCH($C29,'Policy Characteristics'!$C:$C,0)))</f>
        <v>transportation-sector-main.html#conv-pol-stds</v>
      </c>
      <c r="R29" s="237" t="str">
        <f>IF(ISBLANK(INDEX('Policy Characteristics'!L:L,MATCH($C29,'Policy Characteristics'!$C:$C,0))),"",INDEX('Policy Characteristics'!L:L,MATCH($C29,'Policy Characteristics'!$C:$C,0)))</f>
        <v>conventional-pollutant-standards.html</v>
      </c>
      <c r="S29" s="291" t="s">
        <v>187</v>
      </c>
    </row>
    <row r="30" spans="1:19" s="291" customFormat="1">
      <c r="A30" s="237" t="str">
        <f>IF(ISBLANK(INDEX('Policy Characteristics'!A:A,MATCH($C30,'Policy Characteristics'!$C:$C,0))),"",INDEX('Policy Characteristics'!A:A,MATCH($C30,'Policy Characteristics'!$C:$C,0)))</f>
        <v>Transportation</v>
      </c>
      <c r="B30" s="386" t="str">
        <f>IF(ISBLANK(INDEX('Policy Characteristics'!B:B,MATCH($C30,'Policy Characteristics'!$C:$C,0))),"",INDEX('Policy Characteristics'!B:B,MATCH($C30,'Policy Characteristics'!$C:$C,0)))</f>
        <v>Conventional Pollutant Standards</v>
      </c>
      <c r="C30" s="237" t="str">
        <f t="shared" si="1"/>
        <v>Percentage Reduction of Separately Regulated Pollutants</v>
      </c>
      <c r="D30" s="291" t="s">
        <v>39</v>
      </c>
      <c r="E30" s="291" t="s">
        <v>2233</v>
      </c>
      <c r="F30" s="291" t="s">
        <v>3267</v>
      </c>
      <c r="G30" s="291" t="s">
        <v>2233</v>
      </c>
      <c r="H30" s="293">
        <v>328</v>
      </c>
      <c r="I30" s="389" t="s">
        <v>44</v>
      </c>
      <c r="J30" s="388" t="str">
        <f>IF(ISBLANK(INDEX('Policy Characteristics'!D:D,MATCH($C30,'Policy Characteristics'!$C:$C,0))),"",INDEX('Policy Characteristics'!D:D,MATCH($C30,'Policy Characteristics'!$C:$C,0)))</f>
        <v>Conventional Pollutant Standard</v>
      </c>
      <c r="K30" s="237" t="str">
        <f>IF(ISBLANK(INDEX('Policy Characteristics'!E:E,MATCH($C30,'Policy Characteristics'!$C:$C,0))),"",INDEX('Policy Characteristics'!E:E,MATCH($C30,'Policy Characteristics'!$C:$C,0)))</f>
        <v>trans reduce regulated pollutants</v>
      </c>
      <c r="L30" s="238">
        <f>IF(ISBLANK(INDEX('Policy Characteristics'!F:F,MATCH($C30,'Policy Characteristics'!$C:$C,0))),"",INDEX('Policy Characteristics'!F:F,MATCH($C30,'Policy Characteristics'!$C:$C,0)))</f>
        <v>0</v>
      </c>
      <c r="M30" s="238">
        <f>IF(ISBLANK(INDEX('Policy Characteristics'!G:G,MATCH($C30,'Policy Characteristics'!$C:$C,0))),"",INDEX('Policy Characteristics'!G:G,MATCH($C30,'Policy Characteristics'!$C:$C,0)))</f>
        <v>1</v>
      </c>
      <c r="N30" s="238">
        <f>IF(ISBLANK(INDEX('Policy Characteristics'!H:H,MATCH($C30,'Policy Characteristics'!$C:$C,0))),"",INDEX('Policy Characteristics'!H:H,MATCH($C30,'Policy Characteristics'!$C:$C,0)))</f>
        <v>0.02</v>
      </c>
      <c r="O30" s="237" t="str">
        <f>IF(ISBLANK(INDEX('Policy Characteristics'!I:I,MATCH($C30,'Policy Characteristics'!$C:$C,0))),"",INDEX('Policy Characteristics'!I:I,MATCH($C30,'Policy Characteristics'!$C:$C,0)))</f>
        <v>% reduction in emissions</v>
      </c>
      <c r="P30" s="237"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7" t="str">
        <f>IF(ISBLANK(INDEX('Policy Characteristics'!K:K,MATCH($C30,'Policy Characteristics'!$C:$C,0))),"",INDEX('Policy Characteristics'!K:K,MATCH($C30,'Policy Characteristics'!$C:$C,0)))</f>
        <v>transportation-sector-main.html#conv-pol-stds</v>
      </c>
      <c r="R30" s="237" t="str">
        <f>IF(ISBLANK(INDEX('Policy Characteristics'!L:L,MATCH($C30,'Policy Characteristics'!$C:$C,0))),"",INDEX('Policy Characteristics'!L:L,MATCH($C30,'Policy Characteristics'!$C:$C,0)))</f>
        <v>conventional-pollutant-standards.html</v>
      </c>
      <c r="S30" s="291" t="s">
        <v>187</v>
      </c>
    </row>
    <row r="31" spans="1:19" s="291" customFormat="1">
      <c r="A31" s="237" t="str">
        <f>IF(ISBLANK(INDEX('Policy Characteristics'!A:A,MATCH($C31,'Policy Characteristics'!$C:$C,0))),"",INDEX('Policy Characteristics'!A:A,MATCH($C31,'Policy Characteristics'!$C:$C,0)))</f>
        <v>Transportation</v>
      </c>
      <c r="B31" s="386" t="str">
        <f>IF(ISBLANK(INDEX('Policy Characteristics'!B:B,MATCH($C31,'Policy Characteristics'!$C:$C,0))),"",INDEX('Policy Characteristics'!B:B,MATCH($C31,'Policy Characteristics'!$C:$C,0)))</f>
        <v>Conventional Pollutant Standards</v>
      </c>
      <c r="C31" s="237" t="str">
        <f t="shared" si="1"/>
        <v>Percentage Reduction of Separately Regulated Pollutants</v>
      </c>
      <c r="D31" s="291" t="s">
        <v>39</v>
      </c>
      <c r="E31" s="291" t="s">
        <v>2235</v>
      </c>
      <c r="F31" s="291" t="s">
        <v>3267</v>
      </c>
      <c r="G31" s="291" t="s">
        <v>2235</v>
      </c>
      <c r="H31" s="293">
        <v>329</v>
      </c>
      <c r="I31" s="389" t="s">
        <v>44</v>
      </c>
      <c r="J31" s="388" t="str">
        <f>IF(ISBLANK(INDEX('Policy Characteristics'!D:D,MATCH($C31,'Policy Characteristics'!$C:$C,0))),"",INDEX('Policy Characteristics'!D:D,MATCH($C31,'Policy Characteristics'!$C:$C,0)))</f>
        <v>Conventional Pollutant Standard</v>
      </c>
      <c r="K31" s="237" t="str">
        <f>IF(ISBLANK(INDEX('Policy Characteristics'!E:E,MATCH($C31,'Policy Characteristics'!$C:$C,0))),"",INDEX('Policy Characteristics'!E:E,MATCH($C31,'Policy Characteristics'!$C:$C,0)))</f>
        <v>trans reduce regulated pollutants</v>
      </c>
      <c r="L31" s="238">
        <f>IF(ISBLANK(INDEX('Policy Characteristics'!F:F,MATCH($C31,'Policy Characteristics'!$C:$C,0))),"",INDEX('Policy Characteristics'!F:F,MATCH($C31,'Policy Characteristics'!$C:$C,0)))</f>
        <v>0</v>
      </c>
      <c r="M31" s="238">
        <f>IF(ISBLANK(INDEX('Policy Characteristics'!G:G,MATCH($C31,'Policy Characteristics'!$C:$C,0))),"",INDEX('Policy Characteristics'!G:G,MATCH($C31,'Policy Characteristics'!$C:$C,0)))</f>
        <v>1</v>
      </c>
      <c r="N31" s="238">
        <f>IF(ISBLANK(INDEX('Policy Characteristics'!H:H,MATCH($C31,'Policy Characteristics'!$C:$C,0))),"",INDEX('Policy Characteristics'!H:H,MATCH($C31,'Policy Characteristics'!$C:$C,0)))</f>
        <v>0.02</v>
      </c>
      <c r="O31" s="237" t="str">
        <f>IF(ISBLANK(INDEX('Policy Characteristics'!I:I,MATCH($C31,'Policy Characteristics'!$C:$C,0))),"",INDEX('Policy Characteristics'!I:I,MATCH($C31,'Policy Characteristics'!$C:$C,0)))</f>
        <v>% reduction in emissions</v>
      </c>
      <c r="P31" s="237"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7" t="str">
        <f>IF(ISBLANK(INDEX('Policy Characteristics'!K:K,MATCH($C31,'Policy Characteristics'!$C:$C,0))),"",INDEX('Policy Characteristics'!K:K,MATCH($C31,'Policy Characteristics'!$C:$C,0)))</f>
        <v>transportation-sector-main.html#conv-pol-stds</v>
      </c>
      <c r="R31" s="237" t="str">
        <f>IF(ISBLANK(INDEX('Policy Characteristics'!L:L,MATCH($C31,'Policy Characteristics'!$C:$C,0))),"",INDEX('Policy Characteristics'!L:L,MATCH($C31,'Policy Characteristics'!$C:$C,0)))</f>
        <v>conventional-pollutant-standards.html</v>
      </c>
      <c r="S31" s="291" t="s">
        <v>187</v>
      </c>
    </row>
    <row r="32" spans="1:19" s="291" customFormat="1">
      <c r="A32" s="237" t="str">
        <f>IF(ISBLANK(INDEX('Policy Characteristics'!A:A,MATCH($C32,'Policy Characteristics'!$C:$C,0))),"",INDEX('Policy Characteristics'!A:A,MATCH($C32,'Policy Characteristics'!$C:$C,0)))</f>
        <v>Transportation</v>
      </c>
      <c r="B32" s="386" t="str">
        <f>IF(ISBLANK(INDEX('Policy Characteristics'!B:B,MATCH($C32,'Policy Characteristics'!$C:$C,0))),"",INDEX('Policy Characteristics'!B:B,MATCH($C32,'Policy Characteristics'!$C:$C,0)))</f>
        <v>Conventional Pollutant Standards</v>
      </c>
      <c r="C32" s="237" t="str">
        <f t="shared" si="1"/>
        <v>Percentage Reduction of Separately Regulated Pollutants</v>
      </c>
      <c r="D32" s="291" t="s">
        <v>40</v>
      </c>
      <c r="E32" s="291" t="s">
        <v>2219</v>
      </c>
      <c r="F32" s="291" t="s">
        <v>3268</v>
      </c>
      <c r="G32" s="291" t="s">
        <v>2423</v>
      </c>
      <c r="H32" s="293">
        <v>330</v>
      </c>
      <c r="I32" s="387" t="s">
        <v>43</v>
      </c>
      <c r="J32" s="388" t="str">
        <f>IF(ISBLANK(INDEX('Policy Characteristics'!D:D,MATCH($C32,'Policy Characteristics'!$C:$C,0))),"",INDEX('Policy Characteristics'!D:D,MATCH($C32,'Policy Characteristics'!$C:$C,0)))</f>
        <v>Conventional Pollutant Standard</v>
      </c>
      <c r="K32" s="237" t="str">
        <f>IF(ISBLANK(INDEX('Policy Characteristics'!E:E,MATCH($C32,'Policy Characteristics'!$C:$C,0))),"",INDEX('Policy Characteristics'!E:E,MATCH($C32,'Policy Characteristics'!$C:$C,0)))</f>
        <v>trans reduce regulated pollutants</v>
      </c>
      <c r="L32" s="238">
        <f>IF(ISBLANK(INDEX('Policy Characteristics'!F:F,MATCH($C32,'Policy Characteristics'!$C:$C,0))),"",INDEX('Policy Characteristics'!F:F,MATCH($C32,'Policy Characteristics'!$C:$C,0)))</f>
        <v>0</v>
      </c>
      <c r="M32" s="238">
        <f>IF(ISBLANK(INDEX('Policy Characteristics'!G:G,MATCH($C32,'Policy Characteristics'!$C:$C,0))),"",INDEX('Policy Characteristics'!G:G,MATCH($C32,'Policy Characteristics'!$C:$C,0)))</f>
        <v>1</v>
      </c>
      <c r="N32" s="238">
        <f>IF(ISBLANK(INDEX('Policy Characteristics'!H:H,MATCH($C32,'Policy Characteristics'!$C:$C,0))),"",INDEX('Policy Characteristics'!H:H,MATCH($C32,'Policy Characteristics'!$C:$C,0)))</f>
        <v>0.02</v>
      </c>
      <c r="O32" s="237" t="str">
        <f>IF(ISBLANK(INDEX('Policy Characteristics'!I:I,MATCH($C32,'Policy Characteristics'!$C:$C,0))),"",INDEX('Policy Characteristics'!I:I,MATCH($C32,'Policy Characteristics'!$C:$C,0)))</f>
        <v>% reduction in emissions</v>
      </c>
      <c r="P32" s="237"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7" t="str">
        <f>IF(ISBLANK(INDEX('Policy Characteristics'!K:K,MATCH($C32,'Policy Characteristics'!$C:$C,0))),"",INDEX('Policy Characteristics'!K:K,MATCH($C32,'Policy Characteristics'!$C:$C,0)))</f>
        <v>transportation-sector-main.html#conv-pol-stds</v>
      </c>
      <c r="R32" s="237" t="str">
        <f>IF(ISBLANK(INDEX('Policy Characteristics'!L:L,MATCH($C32,'Policy Characteristics'!$C:$C,0))),"",INDEX('Policy Characteristics'!L:L,MATCH($C32,'Policy Characteristics'!$C:$C,0)))</f>
        <v>conventional-pollutant-standards.html</v>
      </c>
      <c r="S32" s="291" t="s">
        <v>187</v>
      </c>
    </row>
    <row r="33" spans="1:19" s="291" customFormat="1">
      <c r="A33" s="237" t="str">
        <f>IF(ISBLANK(INDEX('Policy Characteristics'!A:A,MATCH($C33,'Policy Characteristics'!$C:$C,0))),"",INDEX('Policy Characteristics'!A:A,MATCH($C33,'Policy Characteristics'!$C:$C,0)))</f>
        <v>Transportation</v>
      </c>
      <c r="B33" s="386" t="str">
        <f>IF(ISBLANK(INDEX('Policy Characteristics'!B:B,MATCH($C33,'Policy Characteristics'!$C:$C,0))),"",INDEX('Policy Characteristics'!B:B,MATCH($C33,'Policy Characteristics'!$C:$C,0)))</f>
        <v>Conventional Pollutant Standards</v>
      </c>
      <c r="C33" s="237" t="str">
        <f t="shared" ref="C33:C61" si="2">C$2</f>
        <v>Percentage Reduction of Separately Regulated Pollutants</v>
      </c>
      <c r="D33" s="291" t="s">
        <v>40</v>
      </c>
      <c r="E33" s="291" t="s">
        <v>482</v>
      </c>
      <c r="F33" s="291" t="s">
        <v>3268</v>
      </c>
      <c r="G33" s="291" t="s">
        <v>482</v>
      </c>
      <c r="H33" s="293">
        <v>331</v>
      </c>
      <c r="I33" s="387" t="s">
        <v>43</v>
      </c>
      <c r="J33" s="388" t="str">
        <f>IF(ISBLANK(INDEX('Policy Characteristics'!D:D,MATCH($C33,'Policy Characteristics'!$C:$C,0))),"",INDEX('Policy Characteristics'!D:D,MATCH($C33,'Policy Characteristics'!$C:$C,0)))</f>
        <v>Conventional Pollutant Standard</v>
      </c>
      <c r="K33" s="237" t="str">
        <f>IF(ISBLANK(INDEX('Policy Characteristics'!E:E,MATCH($C33,'Policy Characteristics'!$C:$C,0))),"",INDEX('Policy Characteristics'!E:E,MATCH($C33,'Policy Characteristics'!$C:$C,0)))</f>
        <v>trans reduce regulated pollutants</v>
      </c>
      <c r="L33" s="238">
        <f>IF(ISBLANK(INDEX('Policy Characteristics'!F:F,MATCH($C33,'Policy Characteristics'!$C:$C,0))),"",INDEX('Policy Characteristics'!F:F,MATCH($C33,'Policy Characteristics'!$C:$C,0)))</f>
        <v>0</v>
      </c>
      <c r="M33" s="238">
        <f>IF(ISBLANK(INDEX('Policy Characteristics'!G:G,MATCH($C33,'Policy Characteristics'!$C:$C,0))),"",INDEX('Policy Characteristics'!G:G,MATCH($C33,'Policy Characteristics'!$C:$C,0)))</f>
        <v>1</v>
      </c>
      <c r="N33" s="238">
        <f>IF(ISBLANK(INDEX('Policy Characteristics'!H:H,MATCH($C33,'Policy Characteristics'!$C:$C,0))),"",INDEX('Policy Characteristics'!H:H,MATCH($C33,'Policy Characteristics'!$C:$C,0)))</f>
        <v>0.02</v>
      </c>
      <c r="O33" s="237" t="str">
        <f>IF(ISBLANK(INDEX('Policy Characteristics'!I:I,MATCH($C33,'Policy Characteristics'!$C:$C,0))),"",INDEX('Policy Characteristics'!I:I,MATCH($C33,'Policy Characteristics'!$C:$C,0)))</f>
        <v>% reduction in emissions</v>
      </c>
      <c r="P33" s="237"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7" t="str">
        <f>IF(ISBLANK(INDEX('Policy Characteristics'!K:K,MATCH($C33,'Policy Characteristics'!$C:$C,0))),"",INDEX('Policy Characteristics'!K:K,MATCH($C33,'Policy Characteristics'!$C:$C,0)))</f>
        <v>transportation-sector-main.html#conv-pol-stds</v>
      </c>
      <c r="R33" s="237" t="str">
        <f>IF(ISBLANK(INDEX('Policy Characteristics'!L:L,MATCH($C33,'Policy Characteristics'!$C:$C,0))),"",INDEX('Policy Characteristics'!L:L,MATCH($C33,'Policy Characteristics'!$C:$C,0)))</f>
        <v>conventional-pollutant-standards.html</v>
      </c>
      <c r="S33" s="291" t="s">
        <v>187</v>
      </c>
    </row>
    <row r="34" spans="1:19" s="291" customFormat="1">
      <c r="A34" s="237" t="str">
        <f>IF(ISBLANK(INDEX('Policy Characteristics'!A:A,MATCH($C34,'Policy Characteristics'!$C:$C,0))),"",INDEX('Policy Characteristics'!A:A,MATCH($C34,'Policy Characteristics'!$C:$C,0)))</f>
        <v>Transportation</v>
      </c>
      <c r="B34" s="386" t="str">
        <f>IF(ISBLANK(INDEX('Policy Characteristics'!B:B,MATCH($C34,'Policy Characteristics'!$C:$C,0))),"",INDEX('Policy Characteristics'!B:B,MATCH($C34,'Policy Characteristics'!$C:$C,0)))</f>
        <v>Conventional Pollutant Standards</v>
      </c>
      <c r="C34" s="237" t="str">
        <f t="shared" si="2"/>
        <v>Percentage Reduction of Separately Regulated Pollutants</v>
      </c>
      <c r="D34" s="291" t="s">
        <v>40</v>
      </c>
      <c r="E34" s="291" t="s">
        <v>2222</v>
      </c>
      <c r="F34" s="291" t="s">
        <v>3268</v>
      </c>
      <c r="G34" s="291" t="s">
        <v>2222</v>
      </c>
      <c r="H34" s="293">
        <v>332</v>
      </c>
      <c r="I34" s="387" t="s">
        <v>43</v>
      </c>
      <c r="J34" s="388" t="str">
        <f>IF(ISBLANK(INDEX('Policy Characteristics'!D:D,MATCH($C34,'Policy Characteristics'!$C:$C,0))),"",INDEX('Policy Characteristics'!D:D,MATCH($C34,'Policy Characteristics'!$C:$C,0)))</f>
        <v>Conventional Pollutant Standard</v>
      </c>
      <c r="K34" s="237" t="str">
        <f>IF(ISBLANK(INDEX('Policy Characteristics'!E:E,MATCH($C34,'Policy Characteristics'!$C:$C,0))),"",INDEX('Policy Characteristics'!E:E,MATCH($C34,'Policy Characteristics'!$C:$C,0)))</f>
        <v>trans reduce regulated pollutants</v>
      </c>
      <c r="L34" s="238">
        <f>IF(ISBLANK(INDEX('Policy Characteristics'!F:F,MATCH($C34,'Policy Characteristics'!$C:$C,0))),"",INDEX('Policy Characteristics'!F:F,MATCH($C34,'Policy Characteristics'!$C:$C,0)))</f>
        <v>0</v>
      </c>
      <c r="M34" s="238">
        <f>IF(ISBLANK(INDEX('Policy Characteristics'!G:G,MATCH($C34,'Policy Characteristics'!$C:$C,0))),"",INDEX('Policy Characteristics'!G:G,MATCH($C34,'Policy Characteristics'!$C:$C,0)))</f>
        <v>1</v>
      </c>
      <c r="N34" s="238">
        <f>IF(ISBLANK(INDEX('Policy Characteristics'!H:H,MATCH($C34,'Policy Characteristics'!$C:$C,0))),"",INDEX('Policy Characteristics'!H:H,MATCH($C34,'Policy Characteristics'!$C:$C,0)))</f>
        <v>0.02</v>
      </c>
      <c r="O34" s="237" t="str">
        <f>IF(ISBLANK(INDEX('Policy Characteristics'!I:I,MATCH($C34,'Policy Characteristics'!$C:$C,0))),"",INDEX('Policy Characteristics'!I:I,MATCH($C34,'Policy Characteristics'!$C:$C,0)))</f>
        <v>% reduction in emissions</v>
      </c>
      <c r="P34" s="237"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7" t="str">
        <f>IF(ISBLANK(INDEX('Policy Characteristics'!K:K,MATCH($C34,'Policy Characteristics'!$C:$C,0))),"",INDEX('Policy Characteristics'!K:K,MATCH($C34,'Policy Characteristics'!$C:$C,0)))</f>
        <v>transportation-sector-main.html#conv-pol-stds</v>
      </c>
      <c r="R34" s="237" t="str">
        <f>IF(ISBLANK(INDEX('Policy Characteristics'!L:L,MATCH($C34,'Policy Characteristics'!$C:$C,0))),"",INDEX('Policy Characteristics'!L:L,MATCH($C34,'Policy Characteristics'!$C:$C,0)))</f>
        <v>conventional-pollutant-standards.html</v>
      </c>
      <c r="S34" s="291" t="s">
        <v>187</v>
      </c>
    </row>
    <row r="35" spans="1:19" s="291" customFormat="1">
      <c r="A35" s="237" t="str">
        <f>IF(ISBLANK(INDEX('Policy Characteristics'!A:A,MATCH($C35,'Policy Characteristics'!$C:$C,0))),"",INDEX('Policy Characteristics'!A:A,MATCH($C35,'Policy Characteristics'!$C:$C,0)))</f>
        <v>Transportation</v>
      </c>
      <c r="B35" s="386" t="str">
        <f>IF(ISBLANK(INDEX('Policy Characteristics'!B:B,MATCH($C35,'Policy Characteristics'!$C:$C,0))),"",INDEX('Policy Characteristics'!B:B,MATCH($C35,'Policy Characteristics'!$C:$C,0)))</f>
        <v>Conventional Pollutant Standards</v>
      </c>
      <c r="C35" s="237" t="str">
        <f t="shared" si="2"/>
        <v>Percentage Reduction of Separately Regulated Pollutants</v>
      </c>
      <c r="D35" s="291" t="s">
        <v>40</v>
      </c>
      <c r="E35" s="291" t="s">
        <v>2224</v>
      </c>
      <c r="F35" s="291" t="s">
        <v>3268</v>
      </c>
      <c r="G35" s="291" t="s">
        <v>2224</v>
      </c>
      <c r="H35" s="293">
        <v>333</v>
      </c>
      <c r="I35" s="387" t="s">
        <v>43</v>
      </c>
      <c r="J35" s="388" t="str">
        <f>IF(ISBLANK(INDEX('Policy Characteristics'!D:D,MATCH($C35,'Policy Characteristics'!$C:$C,0))),"",INDEX('Policy Characteristics'!D:D,MATCH($C35,'Policy Characteristics'!$C:$C,0)))</f>
        <v>Conventional Pollutant Standard</v>
      </c>
      <c r="K35" s="237" t="str">
        <f>IF(ISBLANK(INDEX('Policy Characteristics'!E:E,MATCH($C35,'Policy Characteristics'!$C:$C,0))),"",INDEX('Policy Characteristics'!E:E,MATCH($C35,'Policy Characteristics'!$C:$C,0)))</f>
        <v>trans reduce regulated pollutants</v>
      </c>
      <c r="L35" s="238">
        <f>IF(ISBLANK(INDEX('Policy Characteristics'!F:F,MATCH($C35,'Policy Characteristics'!$C:$C,0))),"",INDEX('Policy Characteristics'!F:F,MATCH($C35,'Policy Characteristics'!$C:$C,0)))</f>
        <v>0</v>
      </c>
      <c r="M35" s="238">
        <f>IF(ISBLANK(INDEX('Policy Characteristics'!G:G,MATCH($C35,'Policy Characteristics'!$C:$C,0))),"",INDEX('Policy Characteristics'!G:G,MATCH($C35,'Policy Characteristics'!$C:$C,0)))</f>
        <v>1</v>
      </c>
      <c r="N35" s="238">
        <f>IF(ISBLANK(INDEX('Policy Characteristics'!H:H,MATCH($C35,'Policy Characteristics'!$C:$C,0))),"",INDEX('Policy Characteristics'!H:H,MATCH($C35,'Policy Characteristics'!$C:$C,0)))</f>
        <v>0.02</v>
      </c>
      <c r="O35" s="237" t="str">
        <f>IF(ISBLANK(INDEX('Policy Characteristics'!I:I,MATCH($C35,'Policy Characteristics'!$C:$C,0))),"",INDEX('Policy Characteristics'!I:I,MATCH($C35,'Policy Characteristics'!$C:$C,0)))</f>
        <v>% reduction in emissions</v>
      </c>
      <c r="P35" s="237"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7" t="str">
        <f>IF(ISBLANK(INDEX('Policy Characteristics'!K:K,MATCH($C35,'Policy Characteristics'!$C:$C,0))),"",INDEX('Policy Characteristics'!K:K,MATCH($C35,'Policy Characteristics'!$C:$C,0)))</f>
        <v>transportation-sector-main.html#conv-pol-stds</v>
      </c>
      <c r="R35" s="237" t="str">
        <f>IF(ISBLANK(INDEX('Policy Characteristics'!L:L,MATCH($C35,'Policy Characteristics'!$C:$C,0))),"",INDEX('Policy Characteristics'!L:L,MATCH($C35,'Policy Characteristics'!$C:$C,0)))</f>
        <v>conventional-pollutant-standards.html</v>
      </c>
      <c r="S35" s="291" t="s">
        <v>187</v>
      </c>
    </row>
    <row r="36" spans="1:19" s="291" customFormat="1">
      <c r="A36" s="237" t="str">
        <f>IF(ISBLANK(INDEX('Policy Characteristics'!A:A,MATCH($C36,'Policy Characteristics'!$C:$C,0))),"",INDEX('Policy Characteristics'!A:A,MATCH($C36,'Policy Characteristics'!$C:$C,0)))</f>
        <v>Transportation</v>
      </c>
      <c r="B36" s="386" t="str">
        <f>IF(ISBLANK(INDEX('Policy Characteristics'!B:B,MATCH($C36,'Policy Characteristics'!$C:$C,0))),"",INDEX('Policy Characteristics'!B:B,MATCH($C36,'Policy Characteristics'!$C:$C,0)))</f>
        <v>Conventional Pollutant Standards</v>
      </c>
      <c r="C36" s="237" t="str">
        <f t="shared" si="2"/>
        <v>Percentage Reduction of Separately Regulated Pollutants</v>
      </c>
      <c r="D36" s="291" t="s">
        <v>40</v>
      </c>
      <c r="E36" s="291" t="s">
        <v>2226</v>
      </c>
      <c r="F36" s="291" t="s">
        <v>3268</v>
      </c>
      <c r="G36" s="291" t="s">
        <v>2316</v>
      </c>
      <c r="H36" s="293">
        <v>334</v>
      </c>
      <c r="I36" s="387" t="s">
        <v>43</v>
      </c>
      <c r="J36" s="388" t="str">
        <f>IF(ISBLANK(INDEX('Policy Characteristics'!D:D,MATCH($C36,'Policy Characteristics'!$C:$C,0))),"",INDEX('Policy Characteristics'!D:D,MATCH($C36,'Policy Characteristics'!$C:$C,0)))</f>
        <v>Conventional Pollutant Standard</v>
      </c>
      <c r="K36" s="237" t="str">
        <f>IF(ISBLANK(INDEX('Policy Characteristics'!E:E,MATCH($C36,'Policy Characteristics'!$C:$C,0))),"",INDEX('Policy Characteristics'!E:E,MATCH($C36,'Policy Characteristics'!$C:$C,0)))</f>
        <v>trans reduce regulated pollutants</v>
      </c>
      <c r="L36" s="238">
        <f>IF(ISBLANK(INDEX('Policy Characteristics'!F:F,MATCH($C36,'Policy Characteristics'!$C:$C,0))),"",INDEX('Policy Characteristics'!F:F,MATCH($C36,'Policy Characteristics'!$C:$C,0)))</f>
        <v>0</v>
      </c>
      <c r="M36" s="238">
        <f>IF(ISBLANK(INDEX('Policy Characteristics'!G:G,MATCH($C36,'Policy Characteristics'!$C:$C,0))),"",INDEX('Policy Characteristics'!G:G,MATCH($C36,'Policy Characteristics'!$C:$C,0)))</f>
        <v>1</v>
      </c>
      <c r="N36" s="238">
        <f>IF(ISBLANK(INDEX('Policy Characteristics'!H:H,MATCH($C36,'Policy Characteristics'!$C:$C,0))),"",INDEX('Policy Characteristics'!H:H,MATCH($C36,'Policy Characteristics'!$C:$C,0)))</f>
        <v>0.02</v>
      </c>
      <c r="O36" s="237" t="str">
        <f>IF(ISBLANK(INDEX('Policy Characteristics'!I:I,MATCH($C36,'Policy Characteristics'!$C:$C,0))),"",INDEX('Policy Characteristics'!I:I,MATCH($C36,'Policy Characteristics'!$C:$C,0)))</f>
        <v>% reduction in emissions</v>
      </c>
      <c r="P36" s="237"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7" t="str">
        <f>IF(ISBLANK(INDEX('Policy Characteristics'!K:K,MATCH($C36,'Policy Characteristics'!$C:$C,0))),"",INDEX('Policy Characteristics'!K:K,MATCH($C36,'Policy Characteristics'!$C:$C,0)))</f>
        <v>transportation-sector-main.html#conv-pol-stds</v>
      </c>
      <c r="R36" s="237" t="str">
        <f>IF(ISBLANK(INDEX('Policy Characteristics'!L:L,MATCH($C36,'Policy Characteristics'!$C:$C,0))),"",INDEX('Policy Characteristics'!L:L,MATCH($C36,'Policy Characteristics'!$C:$C,0)))</f>
        <v>conventional-pollutant-standards.html</v>
      </c>
      <c r="S36" s="291" t="s">
        <v>187</v>
      </c>
    </row>
    <row r="37" spans="1:19" s="291" customFormat="1">
      <c r="A37" s="237" t="str">
        <f>IF(ISBLANK(INDEX('Policy Characteristics'!A:A,MATCH($C37,'Policy Characteristics'!$C:$C,0))),"",INDEX('Policy Characteristics'!A:A,MATCH($C37,'Policy Characteristics'!$C:$C,0)))</f>
        <v>Transportation</v>
      </c>
      <c r="B37" s="386" t="str">
        <f>IF(ISBLANK(INDEX('Policy Characteristics'!B:B,MATCH($C37,'Policy Characteristics'!$C:$C,0))),"",INDEX('Policy Characteristics'!B:B,MATCH($C37,'Policy Characteristics'!$C:$C,0)))</f>
        <v>Conventional Pollutant Standards</v>
      </c>
      <c r="C37" s="237" t="str">
        <f t="shared" si="2"/>
        <v>Percentage Reduction of Separately Regulated Pollutants</v>
      </c>
      <c r="D37" s="291" t="s">
        <v>40</v>
      </c>
      <c r="E37" s="291" t="s">
        <v>2227</v>
      </c>
      <c r="F37" s="291" t="s">
        <v>3268</v>
      </c>
      <c r="G37" s="291" t="s">
        <v>2227</v>
      </c>
      <c r="H37" s="293">
        <v>335</v>
      </c>
      <c r="I37" s="389" t="s">
        <v>44</v>
      </c>
      <c r="J37" s="388" t="str">
        <f>IF(ISBLANK(INDEX('Policy Characteristics'!D:D,MATCH($C37,'Policy Characteristics'!$C:$C,0))),"",INDEX('Policy Characteristics'!D:D,MATCH($C37,'Policy Characteristics'!$C:$C,0)))</f>
        <v>Conventional Pollutant Standard</v>
      </c>
      <c r="K37" s="237" t="str">
        <f>IF(ISBLANK(INDEX('Policy Characteristics'!E:E,MATCH($C37,'Policy Characteristics'!$C:$C,0))),"",INDEX('Policy Characteristics'!E:E,MATCH($C37,'Policy Characteristics'!$C:$C,0)))</f>
        <v>trans reduce regulated pollutants</v>
      </c>
      <c r="L37" s="238">
        <f>IF(ISBLANK(INDEX('Policy Characteristics'!F:F,MATCH($C37,'Policy Characteristics'!$C:$C,0))),"",INDEX('Policy Characteristics'!F:F,MATCH($C37,'Policy Characteristics'!$C:$C,0)))</f>
        <v>0</v>
      </c>
      <c r="M37" s="238">
        <f>IF(ISBLANK(INDEX('Policy Characteristics'!G:G,MATCH($C37,'Policy Characteristics'!$C:$C,0))),"",INDEX('Policy Characteristics'!G:G,MATCH($C37,'Policy Characteristics'!$C:$C,0)))</f>
        <v>1</v>
      </c>
      <c r="N37" s="238">
        <f>IF(ISBLANK(INDEX('Policy Characteristics'!H:H,MATCH($C37,'Policy Characteristics'!$C:$C,0))),"",INDEX('Policy Characteristics'!H:H,MATCH($C37,'Policy Characteristics'!$C:$C,0)))</f>
        <v>0.02</v>
      </c>
      <c r="O37" s="237" t="str">
        <f>IF(ISBLANK(INDEX('Policy Characteristics'!I:I,MATCH($C37,'Policy Characteristics'!$C:$C,0))),"",INDEX('Policy Characteristics'!I:I,MATCH($C37,'Policy Characteristics'!$C:$C,0)))</f>
        <v>% reduction in emissions</v>
      </c>
      <c r="P37" s="237"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7" t="str">
        <f>IF(ISBLANK(INDEX('Policy Characteristics'!K:K,MATCH($C37,'Policy Characteristics'!$C:$C,0))),"",INDEX('Policy Characteristics'!K:K,MATCH($C37,'Policy Characteristics'!$C:$C,0)))</f>
        <v>transportation-sector-main.html#conv-pol-stds</v>
      </c>
      <c r="R37" s="237" t="str">
        <f>IF(ISBLANK(INDEX('Policy Characteristics'!L:L,MATCH($C37,'Policy Characteristics'!$C:$C,0))),"",INDEX('Policy Characteristics'!L:L,MATCH($C37,'Policy Characteristics'!$C:$C,0)))</f>
        <v>conventional-pollutant-standards.html</v>
      </c>
      <c r="S37" s="291" t="s">
        <v>187</v>
      </c>
    </row>
    <row r="38" spans="1:19" s="291" customFormat="1">
      <c r="A38" s="237" t="str">
        <f>IF(ISBLANK(INDEX('Policy Characteristics'!A:A,MATCH($C38,'Policy Characteristics'!$C:$C,0))),"",INDEX('Policy Characteristics'!A:A,MATCH($C38,'Policy Characteristics'!$C:$C,0)))</f>
        <v>Transportation</v>
      </c>
      <c r="B38" s="386" t="str">
        <f>IF(ISBLANK(INDEX('Policy Characteristics'!B:B,MATCH($C38,'Policy Characteristics'!$C:$C,0))),"",INDEX('Policy Characteristics'!B:B,MATCH($C38,'Policy Characteristics'!$C:$C,0)))</f>
        <v>Conventional Pollutant Standards</v>
      </c>
      <c r="C38" s="237" t="str">
        <f t="shared" si="2"/>
        <v>Percentage Reduction of Separately Regulated Pollutants</v>
      </c>
      <c r="D38" s="291" t="s">
        <v>40</v>
      </c>
      <c r="E38" s="291" t="s">
        <v>2229</v>
      </c>
      <c r="F38" s="291" t="s">
        <v>3268</v>
      </c>
      <c r="G38" s="291" t="s">
        <v>2229</v>
      </c>
      <c r="H38" s="293">
        <v>336</v>
      </c>
      <c r="I38" s="387" t="s">
        <v>43</v>
      </c>
      <c r="J38" s="388" t="str">
        <f>IF(ISBLANK(INDEX('Policy Characteristics'!D:D,MATCH($C38,'Policy Characteristics'!$C:$C,0))),"",INDEX('Policy Characteristics'!D:D,MATCH($C38,'Policy Characteristics'!$C:$C,0)))</f>
        <v>Conventional Pollutant Standard</v>
      </c>
      <c r="K38" s="237" t="str">
        <f>IF(ISBLANK(INDEX('Policy Characteristics'!E:E,MATCH($C38,'Policy Characteristics'!$C:$C,0))),"",INDEX('Policy Characteristics'!E:E,MATCH($C38,'Policy Characteristics'!$C:$C,0)))</f>
        <v>trans reduce regulated pollutants</v>
      </c>
      <c r="L38" s="238">
        <f>IF(ISBLANK(INDEX('Policy Characteristics'!F:F,MATCH($C38,'Policy Characteristics'!$C:$C,0))),"",INDEX('Policy Characteristics'!F:F,MATCH($C38,'Policy Characteristics'!$C:$C,0)))</f>
        <v>0</v>
      </c>
      <c r="M38" s="238">
        <f>IF(ISBLANK(INDEX('Policy Characteristics'!G:G,MATCH($C38,'Policy Characteristics'!$C:$C,0))),"",INDEX('Policy Characteristics'!G:G,MATCH($C38,'Policy Characteristics'!$C:$C,0)))</f>
        <v>1</v>
      </c>
      <c r="N38" s="238">
        <f>IF(ISBLANK(INDEX('Policy Characteristics'!H:H,MATCH($C38,'Policy Characteristics'!$C:$C,0))),"",INDEX('Policy Characteristics'!H:H,MATCH($C38,'Policy Characteristics'!$C:$C,0)))</f>
        <v>0.02</v>
      </c>
      <c r="O38" s="237" t="str">
        <f>IF(ISBLANK(INDEX('Policy Characteristics'!I:I,MATCH($C38,'Policy Characteristics'!$C:$C,0))),"",INDEX('Policy Characteristics'!I:I,MATCH($C38,'Policy Characteristics'!$C:$C,0)))</f>
        <v>% reduction in emissions</v>
      </c>
      <c r="P38" s="237"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7" t="str">
        <f>IF(ISBLANK(INDEX('Policy Characteristics'!K:K,MATCH($C38,'Policy Characteristics'!$C:$C,0))),"",INDEX('Policy Characteristics'!K:K,MATCH($C38,'Policy Characteristics'!$C:$C,0)))</f>
        <v>transportation-sector-main.html#conv-pol-stds</v>
      </c>
      <c r="R38" s="237" t="str">
        <f>IF(ISBLANK(INDEX('Policy Characteristics'!L:L,MATCH($C38,'Policy Characteristics'!$C:$C,0))),"",INDEX('Policy Characteristics'!L:L,MATCH($C38,'Policy Characteristics'!$C:$C,0)))</f>
        <v>conventional-pollutant-standards.html</v>
      </c>
      <c r="S38" s="291" t="s">
        <v>187</v>
      </c>
    </row>
    <row r="39" spans="1:19" s="291" customFormat="1">
      <c r="A39" s="237" t="str">
        <f>IF(ISBLANK(INDEX('Policy Characteristics'!A:A,MATCH($C39,'Policy Characteristics'!$C:$C,0))),"",INDEX('Policy Characteristics'!A:A,MATCH($C39,'Policy Characteristics'!$C:$C,0)))</f>
        <v>Transportation</v>
      </c>
      <c r="B39" s="386" t="str">
        <f>IF(ISBLANK(INDEX('Policy Characteristics'!B:B,MATCH($C39,'Policy Characteristics'!$C:$C,0))),"",INDEX('Policy Characteristics'!B:B,MATCH($C39,'Policy Characteristics'!$C:$C,0)))</f>
        <v>Conventional Pollutant Standards</v>
      </c>
      <c r="C39" s="237" t="str">
        <f t="shared" si="2"/>
        <v>Percentage Reduction of Separately Regulated Pollutants</v>
      </c>
      <c r="D39" s="291" t="s">
        <v>40</v>
      </c>
      <c r="E39" s="291" t="s">
        <v>2231</v>
      </c>
      <c r="F39" s="291" t="s">
        <v>3268</v>
      </c>
      <c r="G39" s="291" t="s">
        <v>2231</v>
      </c>
      <c r="H39" s="293">
        <v>337</v>
      </c>
      <c r="I39" s="387" t="s">
        <v>43</v>
      </c>
      <c r="J39" s="388" t="str">
        <f>IF(ISBLANK(INDEX('Policy Characteristics'!D:D,MATCH($C39,'Policy Characteristics'!$C:$C,0))),"",INDEX('Policy Characteristics'!D:D,MATCH($C39,'Policy Characteristics'!$C:$C,0)))</f>
        <v>Conventional Pollutant Standard</v>
      </c>
      <c r="K39" s="237" t="str">
        <f>IF(ISBLANK(INDEX('Policy Characteristics'!E:E,MATCH($C39,'Policy Characteristics'!$C:$C,0))),"",INDEX('Policy Characteristics'!E:E,MATCH($C39,'Policy Characteristics'!$C:$C,0)))</f>
        <v>trans reduce regulated pollutants</v>
      </c>
      <c r="L39" s="238">
        <f>IF(ISBLANK(INDEX('Policy Characteristics'!F:F,MATCH($C39,'Policy Characteristics'!$C:$C,0))),"",INDEX('Policy Characteristics'!F:F,MATCH($C39,'Policy Characteristics'!$C:$C,0)))</f>
        <v>0</v>
      </c>
      <c r="M39" s="238">
        <f>IF(ISBLANK(INDEX('Policy Characteristics'!G:G,MATCH($C39,'Policy Characteristics'!$C:$C,0))),"",INDEX('Policy Characteristics'!G:G,MATCH($C39,'Policy Characteristics'!$C:$C,0)))</f>
        <v>1</v>
      </c>
      <c r="N39" s="238">
        <f>IF(ISBLANK(INDEX('Policy Characteristics'!H:H,MATCH($C39,'Policy Characteristics'!$C:$C,0))),"",INDEX('Policy Characteristics'!H:H,MATCH($C39,'Policy Characteristics'!$C:$C,0)))</f>
        <v>0.02</v>
      </c>
      <c r="O39" s="237" t="str">
        <f>IF(ISBLANK(INDEX('Policy Characteristics'!I:I,MATCH($C39,'Policy Characteristics'!$C:$C,0))),"",INDEX('Policy Characteristics'!I:I,MATCH($C39,'Policy Characteristics'!$C:$C,0)))</f>
        <v>% reduction in emissions</v>
      </c>
      <c r="P39" s="237"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7" t="str">
        <f>IF(ISBLANK(INDEX('Policy Characteristics'!K:K,MATCH($C39,'Policy Characteristics'!$C:$C,0))),"",INDEX('Policy Characteristics'!K:K,MATCH($C39,'Policy Characteristics'!$C:$C,0)))</f>
        <v>transportation-sector-main.html#conv-pol-stds</v>
      </c>
      <c r="R39" s="237" t="str">
        <f>IF(ISBLANK(INDEX('Policy Characteristics'!L:L,MATCH($C39,'Policy Characteristics'!$C:$C,0))),"",INDEX('Policy Characteristics'!L:L,MATCH($C39,'Policy Characteristics'!$C:$C,0)))</f>
        <v>conventional-pollutant-standards.html</v>
      </c>
      <c r="S39" s="291" t="s">
        <v>187</v>
      </c>
    </row>
    <row r="40" spans="1:19" s="291" customFormat="1">
      <c r="A40" s="237" t="str">
        <f>IF(ISBLANK(INDEX('Policy Characteristics'!A:A,MATCH($C40,'Policy Characteristics'!$C:$C,0))),"",INDEX('Policy Characteristics'!A:A,MATCH($C40,'Policy Characteristics'!$C:$C,0)))</f>
        <v>Transportation</v>
      </c>
      <c r="B40" s="386" t="str">
        <f>IF(ISBLANK(INDEX('Policy Characteristics'!B:B,MATCH($C40,'Policy Characteristics'!$C:$C,0))),"",INDEX('Policy Characteristics'!B:B,MATCH($C40,'Policy Characteristics'!$C:$C,0)))</f>
        <v>Conventional Pollutant Standards</v>
      </c>
      <c r="C40" s="237" t="str">
        <f t="shared" si="2"/>
        <v>Percentage Reduction of Separately Regulated Pollutants</v>
      </c>
      <c r="D40" s="291" t="s">
        <v>40</v>
      </c>
      <c r="E40" s="291" t="s">
        <v>2233</v>
      </c>
      <c r="F40" s="291" t="s">
        <v>3268</v>
      </c>
      <c r="G40" s="291" t="s">
        <v>2233</v>
      </c>
      <c r="H40" s="293">
        <v>338</v>
      </c>
      <c r="I40" s="389" t="s">
        <v>44</v>
      </c>
      <c r="J40" s="388" t="str">
        <f>IF(ISBLANK(INDEX('Policy Characteristics'!D:D,MATCH($C40,'Policy Characteristics'!$C:$C,0))),"",INDEX('Policy Characteristics'!D:D,MATCH($C40,'Policy Characteristics'!$C:$C,0)))</f>
        <v>Conventional Pollutant Standard</v>
      </c>
      <c r="K40" s="237" t="str">
        <f>IF(ISBLANK(INDEX('Policy Characteristics'!E:E,MATCH($C40,'Policy Characteristics'!$C:$C,0))),"",INDEX('Policy Characteristics'!E:E,MATCH($C40,'Policy Characteristics'!$C:$C,0)))</f>
        <v>trans reduce regulated pollutants</v>
      </c>
      <c r="L40" s="238">
        <f>IF(ISBLANK(INDEX('Policy Characteristics'!F:F,MATCH($C40,'Policy Characteristics'!$C:$C,0))),"",INDEX('Policy Characteristics'!F:F,MATCH($C40,'Policy Characteristics'!$C:$C,0)))</f>
        <v>0</v>
      </c>
      <c r="M40" s="238">
        <f>IF(ISBLANK(INDEX('Policy Characteristics'!G:G,MATCH($C40,'Policy Characteristics'!$C:$C,0))),"",INDEX('Policy Characteristics'!G:G,MATCH($C40,'Policy Characteristics'!$C:$C,0)))</f>
        <v>1</v>
      </c>
      <c r="N40" s="238">
        <f>IF(ISBLANK(INDEX('Policy Characteristics'!H:H,MATCH($C40,'Policy Characteristics'!$C:$C,0))),"",INDEX('Policy Characteristics'!H:H,MATCH($C40,'Policy Characteristics'!$C:$C,0)))</f>
        <v>0.02</v>
      </c>
      <c r="O40" s="237" t="str">
        <f>IF(ISBLANK(INDEX('Policy Characteristics'!I:I,MATCH($C40,'Policy Characteristics'!$C:$C,0))),"",INDEX('Policy Characteristics'!I:I,MATCH($C40,'Policy Characteristics'!$C:$C,0)))</f>
        <v>% reduction in emissions</v>
      </c>
      <c r="P40" s="237"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7" t="str">
        <f>IF(ISBLANK(INDEX('Policy Characteristics'!K:K,MATCH($C40,'Policy Characteristics'!$C:$C,0))),"",INDEX('Policy Characteristics'!K:K,MATCH($C40,'Policy Characteristics'!$C:$C,0)))</f>
        <v>transportation-sector-main.html#conv-pol-stds</v>
      </c>
      <c r="R40" s="237" t="str">
        <f>IF(ISBLANK(INDEX('Policy Characteristics'!L:L,MATCH($C40,'Policy Characteristics'!$C:$C,0))),"",INDEX('Policy Characteristics'!L:L,MATCH($C40,'Policy Characteristics'!$C:$C,0)))</f>
        <v>conventional-pollutant-standards.html</v>
      </c>
      <c r="S40" s="291" t="s">
        <v>187</v>
      </c>
    </row>
    <row r="41" spans="1:19" s="291" customFormat="1">
      <c r="A41" s="237" t="str">
        <f>IF(ISBLANK(INDEX('Policy Characteristics'!A:A,MATCH($C41,'Policy Characteristics'!$C:$C,0))),"",INDEX('Policy Characteristics'!A:A,MATCH($C41,'Policy Characteristics'!$C:$C,0)))</f>
        <v>Transportation</v>
      </c>
      <c r="B41" s="386" t="str">
        <f>IF(ISBLANK(INDEX('Policy Characteristics'!B:B,MATCH($C41,'Policy Characteristics'!$C:$C,0))),"",INDEX('Policy Characteristics'!B:B,MATCH($C41,'Policy Characteristics'!$C:$C,0)))</f>
        <v>Conventional Pollutant Standards</v>
      </c>
      <c r="C41" s="237" t="str">
        <f t="shared" si="2"/>
        <v>Percentage Reduction of Separately Regulated Pollutants</v>
      </c>
      <c r="D41" s="291" t="s">
        <v>40</v>
      </c>
      <c r="E41" s="291" t="s">
        <v>2235</v>
      </c>
      <c r="F41" s="291" t="s">
        <v>3268</v>
      </c>
      <c r="G41" s="291" t="s">
        <v>2235</v>
      </c>
      <c r="H41" s="293">
        <v>339</v>
      </c>
      <c r="I41" s="389" t="s">
        <v>44</v>
      </c>
      <c r="J41" s="388" t="str">
        <f>IF(ISBLANK(INDEX('Policy Characteristics'!D:D,MATCH($C41,'Policy Characteristics'!$C:$C,0))),"",INDEX('Policy Characteristics'!D:D,MATCH($C41,'Policy Characteristics'!$C:$C,0)))</f>
        <v>Conventional Pollutant Standard</v>
      </c>
      <c r="K41" s="237" t="str">
        <f>IF(ISBLANK(INDEX('Policy Characteristics'!E:E,MATCH($C41,'Policy Characteristics'!$C:$C,0))),"",INDEX('Policy Characteristics'!E:E,MATCH($C41,'Policy Characteristics'!$C:$C,0)))</f>
        <v>trans reduce regulated pollutants</v>
      </c>
      <c r="L41" s="238">
        <f>IF(ISBLANK(INDEX('Policy Characteristics'!F:F,MATCH($C41,'Policy Characteristics'!$C:$C,0))),"",INDEX('Policy Characteristics'!F:F,MATCH($C41,'Policy Characteristics'!$C:$C,0)))</f>
        <v>0</v>
      </c>
      <c r="M41" s="238">
        <f>IF(ISBLANK(INDEX('Policy Characteristics'!G:G,MATCH($C41,'Policy Characteristics'!$C:$C,0))),"",INDEX('Policy Characteristics'!G:G,MATCH($C41,'Policy Characteristics'!$C:$C,0)))</f>
        <v>1</v>
      </c>
      <c r="N41" s="238">
        <f>IF(ISBLANK(INDEX('Policy Characteristics'!H:H,MATCH($C41,'Policy Characteristics'!$C:$C,0))),"",INDEX('Policy Characteristics'!H:H,MATCH($C41,'Policy Characteristics'!$C:$C,0)))</f>
        <v>0.02</v>
      </c>
      <c r="O41" s="237" t="str">
        <f>IF(ISBLANK(INDEX('Policy Characteristics'!I:I,MATCH($C41,'Policy Characteristics'!$C:$C,0))),"",INDEX('Policy Characteristics'!I:I,MATCH($C41,'Policy Characteristics'!$C:$C,0)))</f>
        <v>% reduction in emissions</v>
      </c>
      <c r="P41" s="237"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7" t="str">
        <f>IF(ISBLANK(INDEX('Policy Characteristics'!K:K,MATCH($C41,'Policy Characteristics'!$C:$C,0))),"",INDEX('Policy Characteristics'!K:K,MATCH($C41,'Policy Characteristics'!$C:$C,0)))</f>
        <v>transportation-sector-main.html#conv-pol-stds</v>
      </c>
      <c r="R41" s="237" t="str">
        <f>IF(ISBLANK(INDEX('Policy Characteristics'!L:L,MATCH($C41,'Policy Characteristics'!$C:$C,0))),"",INDEX('Policy Characteristics'!L:L,MATCH($C41,'Policy Characteristics'!$C:$C,0)))</f>
        <v>conventional-pollutant-standards.html</v>
      </c>
      <c r="S41" s="291" t="s">
        <v>187</v>
      </c>
    </row>
    <row r="42" spans="1:19" s="291" customFormat="1">
      <c r="A42" s="237" t="str">
        <f>IF(ISBLANK(INDEX('Policy Characteristics'!A:A,MATCH($C42,'Policy Characteristics'!$C:$C,0))),"",INDEX('Policy Characteristics'!A:A,MATCH($C42,'Policy Characteristics'!$C:$C,0)))</f>
        <v>Transportation</v>
      </c>
      <c r="B42" s="386" t="str">
        <f>IF(ISBLANK(INDEX('Policy Characteristics'!B:B,MATCH($C42,'Policy Characteristics'!$C:$C,0))),"",INDEX('Policy Characteristics'!B:B,MATCH($C42,'Policy Characteristics'!$C:$C,0)))</f>
        <v>Conventional Pollutant Standards</v>
      </c>
      <c r="C42" s="237" t="str">
        <f t="shared" si="2"/>
        <v>Percentage Reduction of Separately Regulated Pollutants</v>
      </c>
      <c r="D42" s="291" t="s">
        <v>41</v>
      </c>
      <c r="E42" s="291" t="s">
        <v>2219</v>
      </c>
      <c r="F42" s="291" t="s">
        <v>3269</v>
      </c>
      <c r="G42" s="291" t="s">
        <v>2423</v>
      </c>
      <c r="H42" s="293">
        <v>340</v>
      </c>
      <c r="I42" s="387" t="s">
        <v>43</v>
      </c>
      <c r="J42" s="388" t="str">
        <f>IF(ISBLANK(INDEX('Policy Characteristics'!D:D,MATCH($C42,'Policy Characteristics'!$C:$C,0))),"",INDEX('Policy Characteristics'!D:D,MATCH($C42,'Policy Characteristics'!$C:$C,0)))</f>
        <v>Conventional Pollutant Standard</v>
      </c>
      <c r="K42" s="237" t="str">
        <f>IF(ISBLANK(INDEX('Policy Characteristics'!E:E,MATCH($C42,'Policy Characteristics'!$C:$C,0))),"",INDEX('Policy Characteristics'!E:E,MATCH($C42,'Policy Characteristics'!$C:$C,0)))</f>
        <v>trans reduce regulated pollutants</v>
      </c>
      <c r="L42" s="238">
        <f>IF(ISBLANK(INDEX('Policy Characteristics'!F:F,MATCH($C42,'Policy Characteristics'!$C:$C,0))),"",INDEX('Policy Characteristics'!F:F,MATCH($C42,'Policy Characteristics'!$C:$C,0)))</f>
        <v>0</v>
      </c>
      <c r="M42" s="238">
        <f>IF(ISBLANK(INDEX('Policy Characteristics'!G:G,MATCH($C42,'Policy Characteristics'!$C:$C,0))),"",INDEX('Policy Characteristics'!G:G,MATCH($C42,'Policy Characteristics'!$C:$C,0)))</f>
        <v>1</v>
      </c>
      <c r="N42" s="238">
        <f>IF(ISBLANK(INDEX('Policy Characteristics'!H:H,MATCH($C42,'Policy Characteristics'!$C:$C,0))),"",INDEX('Policy Characteristics'!H:H,MATCH($C42,'Policy Characteristics'!$C:$C,0)))</f>
        <v>0.02</v>
      </c>
      <c r="O42" s="237" t="str">
        <f>IF(ISBLANK(INDEX('Policy Characteristics'!I:I,MATCH($C42,'Policy Characteristics'!$C:$C,0))),"",INDEX('Policy Characteristics'!I:I,MATCH($C42,'Policy Characteristics'!$C:$C,0)))</f>
        <v>% reduction in emissions</v>
      </c>
      <c r="P42" s="237"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7" t="str">
        <f>IF(ISBLANK(INDEX('Policy Characteristics'!K:K,MATCH($C42,'Policy Characteristics'!$C:$C,0))),"",INDEX('Policy Characteristics'!K:K,MATCH($C42,'Policy Characteristics'!$C:$C,0)))</f>
        <v>transportation-sector-main.html#conv-pol-stds</v>
      </c>
      <c r="R42" s="237" t="str">
        <f>IF(ISBLANK(INDEX('Policy Characteristics'!L:L,MATCH($C42,'Policy Characteristics'!$C:$C,0))),"",INDEX('Policy Characteristics'!L:L,MATCH($C42,'Policy Characteristics'!$C:$C,0)))</f>
        <v>conventional-pollutant-standards.html</v>
      </c>
      <c r="S42" s="291" t="s">
        <v>187</v>
      </c>
    </row>
    <row r="43" spans="1:19" s="291" customFormat="1">
      <c r="A43" s="237" t="str">
        <f>IF(ISBLANK(INDEX('Policy Characteristics'!A:A,MATCH($C43,'Policy Characteristics'!$C:$C,0))),"",INDEX('Policy Characteristics'!A:A,MATCH($C43,'Policy Characteristics'!$C:$C,0)))</f>
        <v>Transportation</v>
      </c>
      <c r="B43" s="386" t="str">
        <f>IF(ISBLANK(INDEX('Policy Characteristics'!B:B,MATCH($C43,'Policy Characteristics'!$C:$C,0))),"",INDEX('Policy Characteristics'!B:B,MATCH($C43,'Policy Characteristics'!$C:$C,0)))</f>
        <v>Conventional Pollutant Standards</v>
      </c>
      <c r="C43" s="237" t="str">
        <f t="shared" si="2"/>
        <v>Percentage Reduction of Separately Regulated Pollutants</v>
      </c>
      <c r="D43" s="291" t="s">
        <v>41</v>
      </c>
      <c r="E43" s="291" t="s">
        <v>482</v>
      </c>
      <c r="F43" s="291" t="s">
        <v>3269</v>
      </c>
      <c r="G43" s="291" t="s">
        <v>482</v>
      </c>
      <c r="H43" s="293">
        <v>341</v>
      </c>
      <c r="I43" s="387" t="s">
        <v>43</v>
      </c>
      <c r="J43" s="388" t="str">
        <f>IF(ISBLANK(INDEX('Policy Characteristics'!D:D,MATCH($C43,'Policy Characteristics'!$C:$C,0))),"",INDEX('Policy Characteristics'!D:D,MATCH($C43,'Policy Characteristics'!$C:$C,0)))</f>
        <v>Conventional Pollutant Standard</v>
      </c>
      <c r="K43" s="237" t="str">
        <f>IF(ISBLANK(INDEX('Policy Characteristics'!E:E,MATCH($C43,'Policy Characteristics'!$C:$C,0))),"",INDEX('Policy Characteristics'!E:E,MATCH($C43,'Policy Characteristics'!$C:$C,0)))</f>
        <v>trans reduce regulated pollutants</v>
      </c>
      <c r="L43" s="238">
        <f>IF(ISBLANK(INDEX('Policy Characteristics'!F:F,MATCH($C43,'Policy Characteristics'!$C:$C,0))),"",INDEX('Policy Characteristics'!F:F,MATCH($C43,'Policy Characteristics'!$C:$C,0)))</f>
        <v>0</v>
      </c>
      <c r="M43" s="238">
        <f>IF(ISBLANK(INDEX('Policy Characteristics'!G:G,MATCH($C43,'Policy Characteristics'!$C:$C,0))),"",INDEX('Policy Characteristics'!G:G,MATCH($C43,'Policy Characteristics'!$C:$C,0)))</f>
        <v>1</v>
      </c>
      <c r="N43" s="238">
        <f>IF(ISBLANK(INDEX('Policy Characteristics'!H:H,MATCH($C43,'Policy Characteristics'!$C:$C,0))),"",INDEX('Policy Characteristics'!H:H,MATCH($C43,'Policy Characteristics'!$C:$C,0)))</f>
        <v>0.02</v>
      </c>
      <c r="O43" s="237" t="str">
        <f>IF(ISBLANK(INDEX('Policy Characteristics'!I:I,MATCH($C43,'Policy Characteristics'!$C:$C,0))),"",INDEX('Policy Characteristics'!I:I,MATCH($C43,'Policy Characteristics'!$C:$C,0)))</f>
        <v>% reduction in emissions</v>
      </c>
      <c r="P43" s="237"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7" t="str">
        <f>IF(ISBLANK(INDEX('Policy Characteristics'!K:K,MATCH($C43,'Policy Characteristics'!$C:$C,0))),"",INDEX('Policy Characteristics'!K:K,MATCH($C43,'Policy Characteristics'!$C:$C,0)))</f>
        <v>transportation-sector-main.html#conv-pol-stds</v>
      </c>
      <c r="R43" s="237" t="str">
        <f>IF(ISBLANK(INDEX('Policy Characteristics'!L:L,MATCH($C43,'Policy Characteristics'!$C:$C,0))),"",INDEX('Policy Characteristics'!L:L,MATCH($C43,'Policy Characteristics'!$C:$C,0)))</f>
        <v>conventional-pollutant-standards.html</v>
      </c>
      <c r="S43" s="291" t="s">
        <v>187</v>
      </c>
    </row>
    <row r="44" spans="1:19" s="291" customFormat="1">
      <c r="A44" s="237" t="str">
        <f>IF(ISBLANK(INDEX('Policy Characteristics'!A:A,MATCH($C44,'Policy Characteristics'!$C:$C,0))),"",INDEX('Policy Characteristics'!A:A,MATCH($C44,'Policy Characteristics'!$C:$C,0)))</f>
        <v>Transportation</v>
      </c>
      <c r="B44" s="386" t="str">
        <f>IF(ISBLANK(INDEX('Policy Characteristics'!B:B,MATCH($C44,'Policy Characteristics'!$C:$C,0))),"",INDEX('Policy Characteristics'!B:B,MATCH($C44,'Policy Characteristics'!$C:$C,0)))</f>
        <v>Conventional Pollutant Standards</v>
      </c>
      <c r="C44" s="237" t="str">
        <f t="shared" si="2"/>
        <v>Percentage Reduction of Separately Regulated Pollutants</v>
      </c>
      <c r="D44" s="291" t="s">
        <v>41</v>
      </c>
      <c r="E44" s="291" t="s">
        <v>2222</v>
      </c>
      <c r="F44" s="291" t="s">
        <v>3269</v>
      </c>
      <c r="G44" s="291" t="s">
        <v>2222</v>
      </c>
      <c r="H44" s="293">
        <v>342</v>
      </c>
      <c r="I44" s="387" t="s">
        <v>43</v>
      </c>
      <c r="J44" s="388" t="str">
        <f>IF(ISBLANK(INDEX('Policy Characteristics'!D:D,MATCH($C44,'Policy Characteristics'!$C:$C,0))),"",INDEX('Policy Characteristics'!D:D,MATCH($C44,'Policy Characteristics'!$C:$C,0)))</f>
        <v>Conventional Pollutant Standard</v>
      </c>
      <c r="K44" s="237" t="str">
        <f>IF(ISBLANK(INDEX('Policy Characteristics'!E:E,MATCH($C44,'Policy Characteristics'!$C:$C,0))),"",INDEX('Policy Characteristics'!E:E,MATCH($C44,'Policy Characteristics'!$C:$C,0)))</f>
        <v>trans reduce regulated pollutants</v>
      </c>
      <c r="L44" s="238">
        <f>IF(ISBLANK(INDEX('Policy Characteristics'!F:F,MATCH($C44,'Policy Characteristics'!$C:$C,0))),"",INDEX('Policy Characteristics'!F:F,MATCH($C44,'Policy Characteristics'!$C:$C,0)))</f>
        <v>0</v>
      </c>
      <c r="M44" s="238">
        <f>IF(ISBLANK(INDEX('Policy Characteristics'!G:G,MATCH($C44,'Policy Characteristics'!$C:$C,0))),"",INDEX('Policy Characteristics'!G:G,MATCH($C44,'Policy Characteristics'!$C:$C,0)))</f>
        <v>1</v>
      </c>
      <c r="N44" s="238">
        <f>IF(ISBLANK(INDEX('Policy Characteristics'!H:H,MATCH($C44,'Policy Characteristics'!$C:$C,0))),"",INDEX('Policy Characteristics'!H:H,MATCH($C44,'Policy Characteristics'!$C:$C,0)))</f>
        <v>0.02</v>
      </c>
      <c r="O44" s="237" t="str">
        <f>IF(ISBLANK(INDEX('Policy Characteristics'!I:I,MATCH($C44,'Policy Characteristics'!$C:$C,0))),"",INDEX('Policy Characteristics'!I:I,MATCH($C44,'Policy Characteristics'!$C:$C,0)))</f>
        <v>% reduction in emissions</v>
      </c>
      <c r="P44" s="237"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7" t="str">
        <f>IF(ISBLANK(INDEX('Policy Characteristics'!K:K,MATCH($C44,'Policy Characteristics'!$C:$C,0))),"",INDEX('Policy Characteristics'!K:K,MATCH($C44,'Policy Characteristics'!$C:$C,0)))</f>
        <v>transportation-sector-main.html#conv-pol-stds</v>
      </c>
      <c r="R44" s="237" t="str">
        <f>IF(ISBLANK(INDEX('Policy Characteristics'!L:L,MATCH($C44,'Policy Characteristics'!$C:$C,0))),"",INDEX('Policy Characteristics'!L:L,MATCH($C44,'Policy Characteristics'!$C:$C,0)))</f>
        <v>conventional-pollutant-standards.html</v>
      </c>
      <c r="S44" s="291" t="s">
        <v>187</v>
      </c>
    </row>
    <row r="45" spans="1:19" s="291" customFormat="1">
      <c r="A45" s="237" t="str">
        <f>IF(ISBLANK(INDEX('Policy Characteristics'!A:A,MATCH($C45,'Policy Characteristics'!$C:$C,0))),"",INDEX('Policy Characteristics'!A:A,MATCH($C45,'Policy Characteristics'!$C:$C,0)))</f>
        <v>Transportation</v>
      </c>
      <c r="B45" s="386" t="str">
        <f>IF(ISBLANK(INDEX('Policy Characteristics'!B:B,MATCH($C45,'Policy Characteristics'!$C:$C,0))),"",INDEX('Policy Characteristics'!B:B,MATCH($C45,'Policy Characteristics'!$C:$C,0)))</f>
        <v>Conventional Pollutant Standards</v>
      </c>
      <c r="C45" s="237" t="str">
        <f t="shared" si="2"/>
        <v>Percentage Reduction of Separately Regulated Pollutants</v>
      </c>
      <c r="D45" s="291" t="s">
        <v>41</v>
      </c>
      <c r="E45" s="291" t="s">
        <v>2224</v>
      </c>
      <c r="F45" s="291" t="s">
        <v>3269</v>
      </c>
      <c r="G45" s="291" t="s">
        <v>2224</v>
      </c>
      <c r="H45" s="293">
        <v>343</v>
      </c>
      <c r="I45" s="387" t="s">
        <v>43</v>
      </c>
      <c r="J45" s="388" t="str">
        <f>IF(ISBLANK(INDEX('Policy Characteristics'!D:D,MATCH($C45,'Policy Characteristics'!$C:$C,0))),"",INDEX('Policy Characteristics'!D:D,MATCH($C45,'Policy Characteristics'!$C:$C,0)))</f>
        <v>Conventional Pollutant Standard</v>
      </c>
      <c r="K45" s="237" t="str">
        <f>IF(ISBLANK(INDEX('Policy Characteristics'!E:E,MATCH($C45,'Policy Characteristics'!$C:$C,0))),"",INDEX('Policy Characteristics'!E:E,MATCH($C45,'Policy Characteristics'!$C:$C,0)))</f>
        <v>trans reduce regulated pollutants</v>
      </c>
      <c r="L45" s="238">
        <f>IF(ISBLANK(INDEX('Policy Characteristics'!F:F,MATCH($C45,'Policy Characteristics'!$C:$C,0))),"",INDEX('Policy Characteristics'!F:F,MATCH($C45,'Policy Characteristics'!$C:$C,0)))</f>
        <v>0</v>
      </c>
      <c r="M45" s="238">
        <f>IF(ISBLANK(INDEX('Policy Characteristics'!G:G,MATCH($C45,'Policy Characteristics'!$C:$C,0))),"",INDEX('Policy Characteristics'!G:G,MATCH($C45,'Policy Characteristics'!$C:$C,0)))</f>
        <v>1</v>
      </c>
      <c r="N45" s="238">
        <f>IF(ISBLANK(INDEX('Policy Characteristics'!H:H,MATCH($C45,'Policy Characteristics'!$C:$C,0))),"",INDEX('Policy Characteristics'!H:H,MATCH($C45,'Policy Characteristics'!$C:$C,0)))</f>
        <v>0.02</v>
      </c>
      <c r="O45" s="237" t="str">
        <f>IF(ISBLANK(INDEX('Policy Characteristics'!I:I,MATCH($C45,'Policy Characteristics'!$C:$C,0))),"",INDEX('Policy Characteristics'!I:I,MATCH($C45,'Policy Characteristics'!$C:$C,0)))</f>
        <v>% reduction in emissions</v>
      </c>
      <c r="P45" s="237"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7" t="str">
        <f>IF(ISBLANK(INDEX('Policy Characteristics'!K:K,MATCH($C45,'Policy Characteristics'!$C:$C,0))),"",INDEX('Policy Characteristics'!K:K,MATCH($C45,'Policy Characteristics'!$C:$C,0)))</f>
        <v>transportation-sector-main.html#conv-pol-stds</v>
      </c>
      <c r="R45" s="237" t="str">
        <f>IF(ISBLANK(INDEX('Policy Characteristics'!L:L,MATCH($C45,'Policy Characteristics'!$C:$C,0))),"",INDEX('Policy Characteristics'!L:L,MATCH($C45,'Policy Characteristics'!$C:$C,0)))</f>
        <v>conventional-pollutant-standards.html</v>
      </c>
      <c r="S45" s="291" t="s">
        <v>187</v>
      </c>
    </row>
    <row r="46" spans="1:19" s="291" customFormat="1">
      <c r="A46" s="237" t="str">
        <f>IF(ISBLANK(INDEX('Policy Characteristics'!A:A,MATCH($C46,'Policy Characteristics'!$C:$C,0))),"",INDEX('Policy Characteristics'!A:A,MATCH($C46,'Policy Characteristics'!$C:$C,0)))</f>
        <v>Transportation</v>
      </c>
      <c r="B46" s="386" t="str">
        <f>IF(ISBLANK(INDEX('Policy Characteristics'!B:B,MATCH($C46,'Policy Characteristics'!$C:$C,0))),"",INDEX('Policy Characteristics'!B:B,MATCH($C46,'Policy Characteristics'!$C:$C,0)))</f>
        <v>Conventional Pollutant Standards</v>
      </c>
      <c r="C46" s="237" t="str">
        <f t="shared" si="2"/>
        <v>Percentage Reduction of Separately Regulated Pollutants</v>
      </c>
      <c r="D46" s="291" t="s">
        <v>41</v>
      </c>
      <c r="E46" s="291" t="s">
        <v>2226</v>
      </c>
      <c r="F46" s="291" t="s">
        <v>3269</v>
      </c>
      <c r="G46" s="291" t="s">
        <v>2316</v>
      </c>
      <c r="H46" s="293">
        <v>344</v>
      </c>
      <c r="I46" s="387" t="s">
        <v>43</v>
      </c>
      <c r="J46" s="388" t="str">
        <f>IF(ISBLANK(INDEX('Policy Characteristics'!D:D,MATCH($C46,'Policy Characteristics'!$C:$C,0))),"",INDEX('Policy Characteristics'!D:D,MATCH($C46,'Policy Characteristics'!$C:$C,0)))</f>
        <v>Conventional Pollutant Standard</v>
      </c>
      <c r="K46" s="237" t="str">
        <f>IF(ISBLANK(INDEX('Policy Characteristics'!E:E,MATCH($C46,'Policy Characteristics'!$C:$C,0))),"",INDEX('Policy Characteristics'!E:E,MATCH($C46,'Policy Characteristics'!$C:$C,0)))</f>
        <v>trans reduce regulated pollutants</v>
      </c>
      <c r="L46" s="238">
        <f>IF(ISBLANK(INDEX('Policy Characteristics'!F:F,MATCH($C46,'Policy Characteristics'!$C:$C,0))),"",INDEX('Policy Characteristics'!F:F,MATCH($C46,'Policy Characteristics'!$C:$C,0)))</f>
        <v>0</v>
      </c>
      <c r="M46" s="238">
        <f>IF(ISBLANK(INDEX('Policy Characteristics'!G:G,MATCH($C46,'Policy Characteristics'!$C:$C,0))),"",INDEX('Policy Characteristics'!G:G,MATCH($C46,'Policy Characteristics'!$C:$C,0)))</f>
        <v>1</v>
      </c>
      <c r="N46" s="238">
        <f>IF(ISBLANK(INDEX('Policy Characteristics'!H:H,MATCH($C46,'Policy Characteristics'!$C:$C,0))),"",INDEX('Policy Characteristics'!H:H,MATCH($C46,'Policy Characteristics'!$C:$C,0)))</f>
        <v>0.02</v>
      </c>
      <c r="O46" s="237" t="str">
        <f>IF(ISBLANK(INDEX('Policy Characteristics'!I:I,MATCH($C46,'Policy Characteristics'!$C:$C,0))),"",INDEX('Policy Characteristics'!I:I,MATCH($C46,'Policy Characteristics'!$C:$C,0)))</f>
        <v>% reduction in emissions</v>
      </c>
      <c r="P46" s="237"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7" t="str">
        <f>IF(ISBLANK(INDEX('Policy Characteristics'!K:K,MATCH($C46,'Policy Characteristics'!$C:$C,0))),"",INDEX('Policy Characteristics'!K:K,MATCH($C46,'Policy Characteristics'!$C:$C,0)))</f>
        <v>transportation-sector-main.html#conv-pol-stds</v>
      </c>
      <c r="R46" s="237" t="str">
        <f>IF(ISBLANK(INDEX('Policy Characteristics'!L:L,MATCH($C46,'Policy Characteristics'!$C:$C,0))),"",INDEX('Policy Characteristics'!L:L,MATCH($C46,'Policy Characteristics'!$C:$C,0)))</f>
        <v>conventional-pollutant-standards.html</v>
      </c>
      <c r="S46" s="291" t="s">
        <v>187</v>
      </c>
    </row>
    <row r="47" spans="1:19" s="291" customFormat="1">
      <c r="A47" s="237" t="str">
        <f>IF(ISBLANK(INDEX('Policy Characteristics'!A:A,MATCH($C47,'Policy Characteristics'!$C:$C,0))),"",INDEX('Policy Characteristics'!A:A,MATCH($C47,'Policy Characteristics'!$C:$C,0)))</f>
        <v>Transportation</v>
      </c>
      <c r="B47" s="386" t="str">
        <f>IF(ISBLANK(INDEX('Policy Characteristics'!B:B,MATCH($C47,'Policy Characteristics'!$C:$C,0))),"",INDEX('Policy Characteristics'!B:B,MATCH($C47,'Policy Characteristics'!$C:$C,0)))</f>
        <v>Conventional Pollutant Standards</v>
      </c>
      <c r="C47" s="237" t="str">
        <f t="shared" si="2"/>
        <v>Percentage Reduction of Separately Regulated Pollutants</v>
      </c>
      <c r="D47" s="291" t="s">
        <v>41</v>
      </c>
      <c r="E47" s="291" t="s">
        <v>2227</v>
      </c>
      <c r="F47" s="291" t="s">
        <v>3269</v>
      </c>
      <c r="G47" s="291" t="s">
        <v>2227</v>
      </c>
      <c r="H47" s="293">
        <v>345</v>
      </c>
      <c r="I47" s="389" t="s">
        <v>44</v>
      </c>
      <c r="J47" s="388" t="str">
        <f>IF(ISBLANK(INDEX('Policy Characteristics'!D:D,MATCH($C47,'Policy Characteristics'!$C:$C,0))),"",INDEX('Policy Characteristics'!D:D,MATCH($C47,'Policy Characteristics'!$C:$C,0)))</f>
        <v>Conventional Pollutant Standard</v>
      </c>
      <c r="K47" s="237" t="str">
        <f>IF(ISBLANK(INDEX('Policy Characteristics'!E:E,MATCH($C47,'Policy Characteristics'!$C:$C,0))),"",INDEX('Policy Characteristics'!E:E,MATCH($C47,'Policy Characteristics'!$C:$C,0)))</f>
        <v>trans reduce regulated pollutants</v>
      </c>
      <c r="L47" s="238">
        <f>IF(ISBLANK(INDEX('Policy Characteristics'!F:F,MATCH($C47,'Policy Characteristics'!$C:$C,0))),"",INDEX('Policy Characteristics'!F:F,MATCH($C47,'Policy Characteristics'!$C:$C,0)))</f>
        <v>0</v>
      </c>
      <c r="M47" s="238">
        <f>IF(ISBLANK(INDEX('Policy Characteristics'!G:G,MATCH($C47,'Policy Characteristics'!$C:$C,0))),"",INDEX('Policy Characteristics'!G:G,MATCH($C47,'Policy Characteristics'!$C:$C,0)))</f>
        <v>1</v>
      </c>
      <c r="N47" s="238">
        <f>IF(ISBLANK(INDEX('Policy Characteristics'!H:H,MATCH($C47,'Policy Characteristics'!$C:$C,0))),"",INDEX('Policy Characteristics'!H:H,MATCH($C47,'Policy Characteristics'!$C:$C,0)))</f>
        <v>0.02</v>
      </c>
      <c r="O47" s="237" t="str">
        <f>IF(ISBLANK(INDEX('Policy Characteristics'!I:I,MATCH($C47,'Policy Characteristics'!$C:$C,0))),"",INDEX('Policy Characteristics'!I:I,MATCH($C47,'Policy Characteristics'!$C:$C,0)))</f>
        <v>% reduction in emissions</v>
      </c>
      <c r="P47" s="237"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7" t="str">
        <f>IF(ISBLANK(INDEX('Policy Characteristics'!K:K,MATCH($C47,'Policy Characteristics'!$C:$C,0))),"",INDEX('Policy Characteristics'!K:K,MATCH($C47,'Policy Characteristics'!$C:$C,0)))</f>
        <v>transportation-sector-main.html#conv-pol-stds</v>
      </c>
      <c r="R47" s="237" t="str">
        <f>IF(ISBLANK(INDEX('Policy Characteristics'!L:L,MATCH($C47,'Policy Characteristics'!$C:$C,0))),"",INDEX('Policy Characteristics'!L:L,MATCH($C47,'Policy Characteristics'!$C:$C,0)))</f>
        <v>conventional-pollutant-standards.html</v>
      </c>
      <c r="S47" s="291" t="s">
        <v>187</v>
      </c>
    </row>
    <row r="48" spans="1:19" s="291" customFormat="1">
      <c r="A48" s="237" t="str">
        <f>IF(ISBLANK(INDEX('Policy Characteristics'!A:A,MATCH($C48,'Policy Characteristics'!$C:$C,0))),"",INDEX('Policy Characteristics'!A:A,MATCH($C48,'Policy Characteristics'!$C:$C,0)))</f>
        <v>Transportation</v>
      </c>
      <c r="B48" s="386" t="str">
        <f>IF(ISBLANK(INDEX('Policy Characteristics'!B:B,MATCH($C48,'Policy Characteristics'!$C:$C,0))),"",INDEX('Policy Characteristics'!B:B,MATCH($C48,'Policy Characteristics'!$C:$C,0)))</f>
        <v>Conventional Pollutant Standards</v>
      </c>
      <c r="C48" s="237" t="str">
        <f t="shared" si="2"/>
        <v>Percentage Reduction of Separately Regulated Pollutants</v>
      </c>
      <c r="D48" s="291" t="s">
        <v>41</v>
      </c>
      <c r="E48" s="291" t="s">
        <v>2229</v>
      </c>
      <c r="F48" s="291" t="s">
        <v>3269</v>
      </c>
      <c r="G48" s="291" t="s">
        <v>2229</v>
      </c>
      <c r="H48" s="293">
        <v>346</v>
      </c>
      <c r="I48" s="387" t="s">
        <v>43</v>
      </c>
      <c r="J48" s="388" t="str">
        <f>IF(ISBLANK(INDEX('Policy Characteristics'!D:D,MATCH($C48,'Policy Characteristics'!$C:$C,0))),"",INDEX('Policy Characteristics'!D:D,MATCH($C48,'Policy Characteristics'!$C:$C,0)))</f>
        <v>Conventional Pollutant Standard</v>
      </c>
      <c r="K48" s="237" t="str">
        <f>IF(ISBLANK(INDEX('Policy Characteristics'!E:E,MATCH($C48,'Policy Characteristics'!$C:$C,0))),"",INDEX('Policy Characteristics'!E:E,MATCH($C48,'Policy Characteristics'!$C:$C,0)))</f>
        <v>trans reduce regulated pollutants</v>
      </c>
      <c r="L48" s="238">
        <f>IF(ISBLANK(INDEX('Policy Characteristics'!F:F,MATCH($C48,'Policy Characteristics'!$C:$C,0))),"",INDEX('Policy Characteristics'!F:F,MATCH($C48,'Policy Characteristics'!$C:$C,0)))</f>
        <v>0</v>
      </c>
      <c r="M48" s="238">
        <f>IF(ISBLANK(INDEX('Policy Characteristics'!G:G,MATCH($C48,'Policy Characteristics'!$C:$C,0))),"",INDEX('Policy Characteristics'!G:G,MATCH($C48,'Policy Characteristics'!$C:$C,0)))</f>
        <v>1</v>
      </c>
      <c r="N48" s="238">
        <f>IF(ISBLANK(INDEX('Policy Characteristics'!H:H,MATCH($C48,'Policy Characteristics'!$C:$C,0))),"",INDEX('Policy Characteristics'!H:H,MATCH($C48,'Policy Characteristics'!$C:$C,0)))</f>
        <v>0.02</v>
      </c>
      <c r="O48" s="237" t="str">
        <f>IF(ISBLANK(INDEX('Policy Characteristics'!I:I,MATCH($C48,'Policy Characteristics'!$C:$C,0))),"",INDEX('Policy Characteristics'!I:I,MATCH($C48,'Policy Characteristics'!$C:$C,0)))</f>
        <v>% reduction in emissions</v>
      </c>
      <c r="P48" s="237"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7" t="str">
        <f>IF(ISBLANK(INDEX('Policy Characteristics'!K:K,MATCH($C48,'Policy Characteristics'!$C:$C,0))),"",INDEX('Policy Characteristics'!K:K,MATCH($C48,'Policy Characteristics'!$C:$C,0)))</f>
        <v>transportation-sector-main.html#conv-pol-stds</v>
      </c>
      <c r="R48" s="237" t="str">
        <f>IF(ISBLANK(INDEX('Policy Characteristics'!L:L,MATCH($C48,'Policy Characteristics'!$C:$C,0))),"",INDEX('Policy Characteristics'!L:L,MATCH($C48,'Policy Characteristics'!$C:$C,0)))</f>
        <v>conventional-pollutant-standards.html</v>
      </c>
      <c r="S48" s="291" t="s">
        <v>187</v>
      </c>
    </row>
    <row r="49" spans="1:19" s="291" customFormat="1">
      <c r="A49" s="237" t="str">
        <f>IF(ISBLANK(INDEX('Policy Characteristics'!A:A,MATCH($C49,'Policy Characteristics'!$C:$C,0))),"",INDEX('Policy Characteristics'!A:A,MATCH($C49,'Policy Characteristics'!$C:$C,0)))</f>
        <v>Transportation</v>
      </c>
      <c r="B49" s="386" t="str">
        <f>IF(ISBLANK(INDEX('Policy Characteristics'!B:B,MATCH($C49,'Policy Characteristics'!$C:$C,0))),"",INDEX('Policy Characteristics'!B:B,MATCH($C49,'Policy Characteristics'!$C:$C,0)))</f>
        <v>Conventional Pollutant Standards</v>
      </c>
      <c r="C49" s="237" t="str">
        <f t="shared" si="2"/>
        <v>Percentage Reduction of Separately Regulated Pollutants</v>
      </c>
      <c r="D49" s="291" t="s">
        <v>41</v>
      </c>
      <c r="E49" s="291" t="s">
        <v>2231</v>
      </c>
      <c r="F49" s="291" t="s">
        <v>3269</v>
      </c>
      <c r="G49" s="291" t="s">
        <v>2231</v>
      </c>
      <c r="H49" s="293">
        <v>347</v>
      </c>
      <c r="I49" s="387" t="s">
        <v>43</v>
      </c>
      <c r="J49" s="388" t="str">
        <f>IF(ISBLANK(INDEX('Policy Characteristics'!D:D,MATCH($C49,'Policy Characteristics'!$C:$C,0))),"",INDEX('Policy Characteristics'!D:D,MATCH($C49,'Policy Characteristics'!$C:$C,0)))</f>
        <v>Conventional Pollutant Standard</v>
      </c>
      <c r="K49" s="237" t="str">
        <f>IF(ISBLANK(INDEX('Policy Characteristics'!E:E,MATCH($C49,'Policy Characteristics'!$C:$C,0))),"",INDEX('Policy Characteristics'!E:E,MATCH($C49,'Policy Characteristics'!$C:$C,0)))</f>
        <v>trans reduce regulated pollutants</v>
      </c>
      <c r="L49" s="238">
        <f>IF(ISBLANK(INDEX('Policy Characteristics'!F:F,MATCH($C49,'Policy Characteristics'!$C:$C,0))),"",INDEX('Policy Characteristics'!F:F,MATCH($C49,'Policy Characteristics'!$C:$C,0)))</f>
        <v>0</v>
      </c>
      <c r="M49" s="238">
        <f>IF(ISBLANK(INDEX('Policy Characteristics'!G:G,MATCH($C49,'Policy Characteristics'!$C:$C,0))),"",INDEX('Policy Characteristics'!G:G,MATCH($C49,'Policy Characteristics'!$C:$C,0)))</f>
        <v>1</v>
      </c>
      <c r="N49" s="238">
        <f>IF(ISBLANK(INDEX('Policy Characteristics'!H:H,MATCH($C49,'Policy Characteristics'!$C:$C,0))),"",INDEX('Policy Characteristics'!H:H,MATCH($C49,'Policy Characteristics'!$C:$C,0)))</f>
        <v>0.02</v>
      </c>
      <c r="O49" s="237" t="str">
        <f>IF(ISBLANK(INDEX('Policy Characteristics'!I:I,MATCH($C49,'Policy Characteristics'!$C:$C,0))),"",INDEX('Policy Characteristics'!I:I,MATCH($C49,'Policy Characteristics'!$C:$C,0)))</f>
        <v>% reduction in emissions</v>
      </c>
      <c r="P49" s="237"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7" t="str">
        <f>IF(ISBLANK(INDEX('Policy Characteristics'!K:K,MATCH($C49,'Policy Characteristics'!$C:$C,0))),"",INDEX('Policy Characteristics'!K:K,MATCH($C49,'Policy Characteristics'!$C:$C,0)))</f>
        <v>transportation-sector-main.html#conv-pol-stds</v>
      </c>
      <c r="R49" s="237" t="str">
        <f>IF(ISBLANK(INDEX('Policy Characteristics'!L:L,MATCH($C49,'Policy Characteristics'!$C:$C,0))),"",INDEX('Policy Characteristics'!L:L,MATCH($C49,'Policy Characteristics'!$C:$C,0)))</f>
        <v>conventional-pollutant-standards.html</v>
      </c>
      <c r="S49" s="291" t="s">
        <v>187</v>
      </c>
    </row>
    <row r="50" spans="1:19" s="291" customFormat="1">
      <c r="A50" s="237" t="str">
        <f>IF(ISBLANK(INDEX('Policy Characteristics'!A:A,MATCH($C50,'Policy Characteristics'!$C:$C,0))),"",INDEX('Policy Characteristics'!A:A,MATCH($C50,'Policy Characteristics'!$C:$C,0)))</f>
        <v>Transportation</v>
      </c>
      <c r="B50" s="386" t="str">
        <f>IF(ISBLANK(INDEX('Policy Characteristics'!B:B,MATCH($C50,'Policy Characteristics'!$C:$C,0))),"",INDEX('Policy Characteristics'!B:B,MATCH($C50,'Policy Characteristics'!$C:$C,0)))</f>
        <v>Conventional Pollutant Standards</v>
      </c>
      <c r="C50" s="237" t="str">
        <f t="shared" si="2"/>
        <v>Percentage Reduction of Separately Regulated Pollutants</v>
      </c>
      <c r="D50" s="291" t="s">
        <v>41</v>
      </c>
      <c r="E50" s="291" t="s">
        <v>2233</v>
      </c>
      <c r="F50" s="291" t="s">
        <v>3269</v>
      </c>
      <c r="G50" s="291" t="s">
        <v>2233</v>
      </c>
      <c r="H50" s="293">
        <v>348</v>
      </c>
      <c r="I50" s="389" t="s">
        <v>44</v>
      </c>
      <c r="J50" s="388" t="str">
        <f>IF(ISBLANK(INDEX('Policy Characteristics'!D:D,MATCH($C50,'Policy Characteristics'!$C:$C,0))),"",INDEX('Policy Characteristics'!D:D,MATCH($C50,'Policy Characteristics'!$C:$C,0)))</f>
        <v>Conventional Pollutant Standard</v>
      </c>
      <c r="K50" s="237" t="str">
        <f>IF(ISBLANK(INDEX('Policy Characteristics'!E:E,MATCH($C50,'Policy Characteristics'!$C:$C,0))),"",INDEX('Policy Characteristics'!E:E,MATCH($C50,'Policy Characteristics'!$C:$C,0)))</f>
        <v>trans reduce regulated pollutants</v>
      </c>
      <c r="L50" s="238">
        <f>IF(ISBLANK(INDEX('Policy Characteristics'!F:F,MATCH($C50,'Policy Characteristics'!$C:$C,0))),"",INDEX('Policy Characteristics'!F:F,MATCH($C50,'Policy Characteristics'!$C:$C,0)))</f>
        <v>0</v>
      </c>
      <c r="M50" s="238">
        <f>IF(ISBLANK(INDEX('Policy Characteristics'!G:G,MATCH($C50,'Policy Characteristics'!$C:$C,0))),"",INDEX('Policy Characteristics'!G:G,MATCH($C50,'Policy Characteristics'!$C:$C,0)))</f>
        <v>1</v>
      </c>
      <c r="N50" s="238">
        <f>IF(ISBLANK(INDEX('Policy Characteristics'!H:H,MATCH($C50,'Policy Characteristics'!$C:$C,0))),"",INDEX('Policy Characteristics'!H:H,MATCH($C50,'Policy Characteristics'!$C:$C,0)))</f>
        <v>0.02</v>
      </c>
      <c r="O50" s="237" t="str">
        <f>IF(ISBLANK(INDEX('Policy Characteristics'!I:I,MATCH($C50,'Policy Characteristics'!$C:$C,0))),"",INDEX('Policy Characteristics'!I:I,MATCH($C50,'Policy Characteristics'!$C:$C,0)))</f>
        <v>% reduction in emissions</v>
      </c>
      <c r="P50" s="237"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7" t="str">
        <f>IF(ISBLANK(INDEX('Policy Characteristics'!K:K,MATCH($C50,'Policy Characteristics'!$C:$C,0))),"",INDEX('Policy Characteristics'!K:K,MATCH($C50,'Policy Characteristics'!$C:$C,0)))</f>
        <v>transportation-sector-main.html#conv-pol-stds</v>
      </c>
      <c r="R50" s="237" t="str">
        <f>IF(ISBLANK(INDEX('Policy Characteristics'!L:L,MATCH($C50,'Policy Characteristics'!$C:$C,0))),"",INDEX('Policy Characteristics'!L:L,MATCH($C50,'Policy Characteristics'!$C:$C,0)))</f>
        <v>conventional-pollutant-standards.html</v>
      </c>
      <c r="S50" s="291" t="s">
        <v>187</v>
      </c>
    </row>
    <row r="51" spans="1:19" s="291" customFormat="1">
      <c r="A51" s="237" t="str">
        <f>IF(ISBLANK(INDEX('Policy Characteristics'!A:A,MATCH($C51,'Policy Characteristics'!$C:$C,0))),"",INDEX('Policy Characteristics'!A:A,MATCH($C51,'Policy Characteristics'!$C:$C,0)))</f>
        <v>Transportation</v>
      </c>
      <c r="B51" s="386" t="str">
        <f>IF(ISBLANK(INDEX('Policy Characteristics'!B:B,MATCH($C51,'Policy Characteristics'!$C:$C,0))),"",INDEX('Policy Characteristics'!B:B,MATCH($C51,'Policy Characteristics'!$C:$C,0)))</f>
        <v>Conventional Pollutant Standards</v>
      </c>
      <c r="C51" s="237" t="str">
        <f t="shared" si="2"/>
        <v>Percentage Reduction of Separately Regulated Pollutants</v>
      </c>
      <c r="D51" s="291" t="s">
        <v>41</v>
      </c>
      <c r="E51" s="291" t="s">
        <v>2235</v>
      </c>
      <c r="F51" s="291" t="s">
        <v>3269</v>
      </c>
      <c r="G51" s="291" t="s">
        <v>2235</v>
      </c>
      <c r="H51" s="293">
        <v>349</v>
      </c>
      <c r="I51" s="389" t="s">
        <v>44</v>
      </c>
      <c r="J51" s="388" t="str">
        <f>IF(ISBLANK(INDEX('Policy Characteristics'!D:D,MATCH($C51,'Policy Characteristics'!$C:$C,0))),"",INDEX('Policy Characteristics'!D:D,MATCH($C51,'Policy Characteristics'!$C:$C,0)))</f>
        <v>Conventional Pollutant Standard</v>
      </c>
      <c r="K51" s="237" t="str">
        <f>IF(ISBLANK(INDEX('Policy Characteristics'!E:E,MATCH($C51,'Policy Characteristics'!$C:$C,0))),"",INDEX('Policy Characteristics'!E:E,MATCH($C51,'Policy Characteristics'!$C:$C,0)))</f>
        <v>trans reduce regulated pollutants</v>
      </c>
      <c r="L51" s="238">
        <f>IF(ISBLANK(INDEX('Policy Characteristics'!F:F,MATCH($C51,'Policy Characteristics'!$C:$C,0))),"",INDEX('Policy Characteristics'!F:F,MATCH($C51,'Policy Characteristics'!$C:$C,0)))</f>
        <v>0</v>
      </c>
      <c r="M51" s="238">
        <f>IF(ISBLANK(INDEX('Policy Characteristics'!G:G,MATCH($C51,'Policy Characteristics'!$C:$C,0))),"",INDEX('Policy Characteristics'!G:G,MATCH($C51,'Policy Characteristics'!$C:$C,0)))</f>
        <v>1</v>
      </c>
      <c r="N51" s="238">
        <f>IF(ISBLANK(INDEX('Policy Characteristics'!H:H,MATCH($C51,'Policy Characteristics'!$C:$C,0))),"",INDEX('Policy Characteristics'!H:H,MATCH($C51,'Policy Characteristics'!$C:$C,0)))</f>
        <v>0.02</v>
      </c>
      <c r="O51" s="237" t="str">
        <f>IF(ISBLANK(INDEX('Policy Characteristics'!I:I,MATCH($C51,'Policy Characteristics'!$C:$C,0))),"",INDEX('Policy Characteristics'!I:I,MATCH($C51,'Policy Characteristics'!$C:$C,0)))</f>
        <v>% reduction in emissions</v>
      </c>
      <c r="P51" s="237"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7" t="str">
        <f>IF(ISBLANK(INDEX('Policy Characteristics'!K:K,MATCH($C51,'Policy Characteristics'!$C:$C,0))),"",INDEX('Policy Characteristics'!K:K,MATCH($C51,'Policy Characteristics'!$C:$C,0)))</f>
        <v>transportation-sector-main.html#conv-pol-stds</v>
      </c>
      <c r="R51" s="237" t="str">
        <f>IF(ISBLANK(INDEX('Policy Characteristics'!L:L,MATCH($C51,'Policy Characteristics'!$C:$C,0))),"",INDEX('Policy Characteristics'!L:L,MATCH($C51,'Policy Characteristics'!$C:$C,0)))</f>
        <v>conventional-pollutant-standards.html</v>
      </c>
      <c r="S51" s="291" t="s">
        <v>187</v>
      </c>
    </row>
    <row r="52" spans="1:19" s="291" customFormat="1">
      <c r="A52" s="237" t="str">
        <f>IF(ISBLANK(INDEX('Policy Characteristics'!A:A,MATCH($C52,'Policy Characteristics'!$C:$C,0))),"",INDEX('Policy Characteristics'!A:A,MATCH($C52,'Policy Characteristics'!$C:$C,0)))</f>
        <v>Transportation</v>
      </c>
      <c r="B52" s="386" t="str">
        <f>IF(ISBLANK(INDEX('Policy Characteristics'!B:B,MATCH($C52,'Policy Characteristics'!$C:$C,0))),"",INDEX('Policy Characteristics'!B:B,MATCH($C52,'Policy Characteristics'!$C:$C,0)))</f>
        <v>Conventional Pollutant Standards</v>
      </c>
      <c r="C52" s="237" t="str">
        <f t="shared" si="2"/>
        <v>Percentage Reduction of Separately Regulated Pollutants</v>
      </c>
      <c r="D52" s="291" t="s">
        <v>112</v>
      </c>
      <c r="E52" s="291" t="s">
        <v>2219</v>
      </c>
      <c r="F52" s="291" t="s">
        <v>3270</v>
      </c>
      <c r="G52" s="291" t="s">
        <v>2423</v>
      </c>
      <c r="H52" s="293">
        <v>350</v>
      </c>
      <c r="I52" s="387" t="s">
        <v>43</v>
      </c>
      <c r="J52" s="388" t="str">
        <f>IF(ISBLANK(INDEX('Policy Characteristics'!D:D,MATCH($C52,'Policy Characteristics'!$C:$C,0))),"",INDEX('Policy Characteristics'!D:D,MATCH($C52,'Policy Characteristics'!$C:$C,0)))</f>
        <v>Conventional Pollutant Standard</v>
      </c>
      <c r="K52" s="237" t="str">
        <f>IF(ISBLANK(INDEX('Policy Characteristics'!E:E,MATCH($C52,'Policy Characteristics'!$C:$C,0))),"",INDEX('Policy Characteristics'!E:E,MATCH($C52,'Policy Characteristics'!$C:$C,0)))</f>
        <v>trans reduce regulated pollutants</v>
      </c>
      <c r="L52" s="238">
        <f>IF(ISBLANK(INDEX('Policy Characteristics'!F:F,MATCH($C52,'Policy Characteristics'!$C:$C,0))),"",INDEX('Policy Characteristics'!F:F,MATCH($C52,'Policy Characteristics'!$C:$C,0)))</f>
        <v>0</v>
      </c>
      <c r="M52" s="238">
        <f>IF(ISBLANK(INDEX('Policy Characteristics'!G:G,MATCH($C52,'Policy Characteristics'!$C:$C,0))),"",INDEX('Policy Characteristics'!G:G,MATCH($C52,'Policy Characteristics'!$C:$C,0)))</f>
        <v>1</v>
      </c>
      <c r="N52" s="238">
        <f>IF(ISBLANK(INDEX('Policy Characteristics'!H:H,MATCH($C52,'Policy Characteristics'!$C:$C,0))),"",INDEX('Policy Characteristics'!H:H,MATCH($C52,'Policy Characteristics'!$C:$C,0)))</f>
        <v>0.02</v>
      </c>
      <c r="O52" s="237" t="str">
        <f>IF(ISBLANK(INDEX('Policy Characteristics'!I:I,MATCH($C52,'Policy Characteristics'!$C:$C,0))),"",INDEX('Policy Characteristics'!I:I,MATCH($C52,'Policy Characteristics'!$C:$C,0)))</f>
        <v>% reduction in emissions</v>
      </c>
      <c r="P52" s="237"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7" t="str">
        <f>IF(ISBLANK(INDEX('Policy Characteristics'!K:K,MATCH($C52,'Policy Characteristics'!$C:$C,0))),"",INDEX('Policy Characteristics'!K:K,MATCH($C52,'Policy Characteristics'!$C:$C,0)))</f>
        <v>transportation-sector-main.html#conv-pol-stds</v>
      </c>
      <c r="R52" s="237" t="str">
        <f>IF(ISBLANK(INDEX('Policy Characteristics'!L:L,MATCH($C52,'Policy Characteristics'!$C:$C,0))),"",INDEX('Policy Characteristics'!L:L,MATCH($C52,'Policy Characteristics'!$C:$C,0)))</f>
        <v>conventional-pollutant-standards.html</v>
      </c>
      <c r="S52" s="291" t="s">
        <v>187</v>
      </c>
    </row>
    <row r="53" spans="1:19" s="291" customFormat="1">
      <c r="A53" s="237" t="str">
        <f>IF(ISBLANK(INDEX('Policy Characteristics'!A:A,MATCH($C53,'Policy Characteristics'!$C:$C,0))),"",INDEX('Policy Characteristics'!A:A,MATCH($C53,'Policy Characteristics'!$C:$C,0)))</f>
        <v>Transportation</v>
      </c>
      <c r="B53" s="386" t="str">
        <f>IF(ISBLANK(INDEX('Policy Characteristics'!B:B,MATCH($C53,'Policy Characteristics'!$C:$C,0))),"",INDEX('Policy Characteristics'!B:B,MATCH($C53,'Policy Characteristics'!$C:$C,0)))</f>
        <v>Conventional Pollutant Standards</v>
      </c>
      <c r="C53" s="237" t="str">
        <f t="shared" si="2"/>
        <v>Percentage Reduction of Separately Regulated Pollutants</v>
      </c>
      <c r="D53" s="291" t="s">
        <v>112</v>
      </c>
      <c r="E53" s="291" t="s">
        <v>482</v>
      </c>
      <c r="F53" s="291" t="s">
        <v>3270</v>
      </c>
      <c r="G53" s="291" t="s">
        <v>482</v>
      </c>
      <c r="H53" s="293">
        <v>351</v>
      </c>
      <c r="I53" s="387" t="s">
        <v>43</v>
      </c>
      <c r="J53" s="388" t="str">
        <f>IF(ISBLANK(INDEX('Policy Characteristics'!D:D,MATCH($C53,'Policy Characteristics'!$C:$C,0))),"",INDEX('Policy Characteristics'!D:D,MATCH($C53,'Policy Characteristics'!$C:$C,0)))</f>
        <v>Conventional Pollutant Standard</v>
      </c>
      <c r="K53" s="237" t="str">
        <f>IF(ISBLANK(INDEX('Policy Characteristics'!E:E,MATCH($C53,'Policy Characteristics'!$C:$C,0))),"",INDEX('Policy Characteristics'!E:E,MATCH($C53,'Policy Characteristics'!$C:$C,0)))</f>
        <v>trans reduce regulated pollutants</v>
      </c>
      <c r="L53" s="238">
        <f>IF(ISBLANK(INDEX('Policy Characteristics'!F:F,MATCH($C53,'Policy Characteristics'!$C:$C,0))),"",INDEX('Policy Characteristics'!F:F,MATCH($C53,'Policy Characteristics'!$C:$C,0)))</f>
        <v>0</v>
      </c>
      <c r="M53" s="238">
        <f>IF(ISBLANK(INDEX('Policy Characteristics'!G:G,MATCH($C53,'Policy Characteristics'!$C:$C,0))),"",INDEX('Policy Characteristics'!G:G,MATCH($C53,'Policy Characteristics'!$C:$C,0)))</f>
        <v>1</v>
      </c>
      <c r="N53" s="238">
        <f>IF(ISBLANK(INDEX('Policy Characteristics'!H:H,MATCH($C53,'Policy Characteristics'!$C:$C,0))),"",INDEX('Policy Characteristics'!H:H,MATCH($C53,'Policy Characteristics'!$C:$C,0)))</f>
        <v>0.02</v>
      </c>
      <c r="O53" s="237" t="str">
        <f>IF(ISBLANK(INDEX('Policy Characteristics'!I:I,MATCH($C53,'Policy Characteristics'!$C:$C,0))),"",INDEX('Policy Characteristics'!I:I,MATCH($C53,'Policy Characteristics'!$C:$C,0)))</f>
        <v>% reduction in emissions</v>
      </c>
      <c r="P53" s="237"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7" t="str">
        <f>IF(ISBLANK(INDEX('Policy Characteristics'!K:K,MATCH($C53,'Policy Characteristics'!$C:$C,0))),"",INDEX('Policy Characteristics'!K:K,MATCH($C53,'Policy Characteristics'!$C:$C,0)))</f>
        <v>transportation-sector-main.html#conv-pol-stds</v>
      </c>
      <c r="R53" s="237" t="str">
        <f>IF(ISBLANK(INDEX('Policy Characteristics'!L:L,MATCH($C53,'Policy Characteristics'!$C:$C,0))),"",INDEX('Policy Characteristics'!L:L,MATCH($C53,'Policy Characteristics'!$C:$C,0)))</f>
        <v>conventional-pollutant-standards.html</v>
      </c>
      <c r="S53" s="291" t="s">
        <v>187</v>
      </c>
    </row>
    <row r="54" spans="1:19" s="291" customFormat="1">
      <c r="A54" s="237" t="str">
        <f>IF(ISBLANK(INDEX('Policy Characteristics'!A:A,MATCH($C54,'Policy Characteristics'!$C:$C,0))),"",INDEX('Policy Characteristics'!A:A,MATCH($C54,'Policy Characteristics'!$C:$C,0)))</f>
        <v>Transportation</v>
      </c>
      <c r="B54" s="386" t="str">
        <f>IF(ISBLANK(INDEX('Policy Characteristics'!B:B,MATCH($C54,'Policy Characteristics'!$C:$C,0))),"",INDEX('Policy Characteristics'!B:B,MATCH($C54,'Policy Characteristics'!$C:$C,0)))</f>
        <v>Conventional Pollutant Standards</v>
      </c>
      <c r="C54" s="237" t="str">
        <f t="shared" si="2"/>
        <v>Percentage Reduction of Separately Regulated Pollutants</v>
      </c>
      <c r="D54" s="291" t="s">
        <v>112</v>
      </c>
      <c r="E54" s="291" t="s">
        <v>2222</v>
      </c>
      <c r="F54" s="291" t="s">
        <v>3270</v>
      </c>
      <c r="G54" s="291" t="s">
        <v>2222</v>
      </c>
      <c r="H54" s="293">
        <v>352</v>
      </c>
      <c r="I54" s="387" t="s">
        <v>43</v>
      </c>
      <c r="J54" s="388" t="str">
        <f>IF(ISBLANK(INDEX('Policy Characteristics'!D:D,MATCH($C54,'Policy Characteristics'!$C:$C,0))),"",INDEX('Policy Characteristics'!D:D,MATCH($C54,'Policy Characteristics'!$C:$C,0)))</f>
        <v>Conventional Pollutant Standard</v>
      </c>
      <c r="K54" s="237" t="str">
        <f>IF(ISBLANK(INDEX('Policy Characteristics'!E:E,MATCH($C54,'Policy Characteristics'!$C:$C,0))),"",INDEX('Policy Characteristics'!E:E,MATCH($C54,'Policy Characteristics'!$C:$C,0)))</f>
        <v>trans reduce regulated pollutants</v>
      </c>
      <c r="L54" s="238">
        <f>IF(ISBLANK(INDEX('Policy Characteristics'!F:F,MATCH($C54,'Policy Characteristics'!$C:$C,0))),"",INDEX('Policy Characteristics'!F:F,MATCH($C54,'Policy Characteristics'!$C:$C,0)))</f>
        <v>0</v>
      </c>
      <c r="M54" s="238">
        <f>IF(ISBLANK(INDEX('Policy Characteristics'!G:G,MATCH($C54,'Policy Characteristics'!$C:$C,0))),"",INDEX('Policy Characteristics'!G:G,MATCH($C54,'Policy Characteristics'!$C:$C,0)))</f>
        <v>1</v>
      </c>
      <c r="N54" s="238">
        <f>IF(ISBLANK(INDEX('Policy Characteristics'!H:H,MATCH($C54,'Policy Characteristics'!$C:$C,0))),"",INDEX('Policy Characteristics'!H:H,MATCH($C54,'Policy Characteristics'!$C:$C,0)))</f>
        <v>0.02</v>
      </c>
      <c r="O54" s="237" t="str">
        <f>IF(ISBLANK(INDEX('Policy Characteristics'!I:I,MATCH($C54,'Policy Characteristics'!$C:$C,0))),"",INDEX('Policy Characteristics'!I:I,MATCH($C54,'Policy Characteristics'!$C:$C,0)))</f>
        <v>% reduction in emissions</v>
      </c>
      <c r="P54" s="237"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7" t="str">
        <f>IF(ISBLANK(INDEX('Policy Characteristics'!K:K,MATCH($C54,'Policy Characteristics'!$C:$C,0))),"",INDEX('Policy Characteristics'!K:K,MATCH($C54,'Policy Characteristics'!$C:$C,0)))</f>
        <v>transportation-sector-main.html#conv-pol-stds</v>
      </c>
      <c r="R54" s="237" t="str">
        <f>IF(ISBLANK(INDEX('Policy Characteristics'!L:L,MATCH($C54,'Policy Characteristics'!$C:$C,0))),"",INDEX('Policy Characteristics'!L:L,MATCH($C54,'Policy Characteristics'!$C:$C,0)))</f>
        <v>conventional-pollutant-standards.html</v>
      </c>
      <c r="S54" s="291" t="s">
        <v>187</v>
      </c>
    </row>
    <row r="55" spans="1:19" s="291" customFormat="1">
      <c r="A55" s="237" t="str">
        <f>IF(ISBLANK(INDEX('Policy Characteristics'!A:A,MATCH($C55,'Policy Characteristics'!$C:$C,0))),"",INDEX('Policy Characteristics'!A:A,MATCH($C55,'Policy Characteristics'!$C:$C,0)))</f>
        <v>Transportation</v>
      </c>
      <c r="B55" s="386" t="str">
        <f>IF(ISBLANK(INDEX('Policy Characteristics'!B:B,MATCH($C55,'Policy Characteristics'!$C:$C,0))),"",INDEX('Policy Characteristics'!B:B,MATCH($C55,'Policy Characteristics'!$C:$C,0)))</f>
        <v>Conventional Pollutant Standards</v>
      </c>
      <c r="C55" s="237" t="str">
        <f t="shared" si="2"/>
        <v>Percentage Reduction of Separately Regulated Pollutants</v>
      </c>
      <c r="D55" s="291" t="s">
        <v>112</v>
      </c>
      <c r="E55" s="291" t="s">
        <v>2224</v>
      </c>
      <c r="F55" s="291" t="s">
        <v>3270</v>
      </c>
      <c r="G55" s="291" t="s">
        <v>2224</v>
      </c>
      <c r="H55" s="293">
        <v>353</v>
      </c>
      <c r="I55" s="387" t="s">
        <v>43</v>
      </c>
      <c r="J55" s="388" t="str">
        <f>IF(ISBLANK(INDEX('Policy Characteristics'!D:D,MATCH($C55,'Policy Characteristics'!$C:$C,0))),"",INDEX('Policy Characteristics'!D:D,MATCH($C55,'Policy Characteristics'!$C:$C,0)))</f>
        <v>Conventional Pollutant Standard</v>
      </c>
      <c r="K55" s="237" t="str">
        <f>IF(ISBLANK(INDEX('Policy Characteristics'!E:E,MATCH($C55,'Policy Characteristics'!$C:$C,0))),"",INDEX('Policy Characteristics'!E:E,MATCH($C55,'Policy Characteristics'!$C:$C,0)))</f>
        <v>trans reduce regulated pollutants</v>
      </c>
      <c r="L55" s="238">
        <f>IF(ISBLANK(INDEX('Policy Characteristics'!F:F,MATCH($C55,'Policy Characteristics'!$C:$C,0))),"",INDEX('Policy Characteristics'!F:F,MATCH($C55,'Policy Characteristics'!$C:$C,0)))</f>
        <v>0</v>
      </c>
      <c r="M55" s="238">
        <f>IF(ISBLANK(INDEX('Policy Characteristics'!G:G,MATCH($C55,'Policy Characteristics'!$C:$C,0))),"",INDEX('Policy Characteristics'!G:G,MATCH($C55,'Policy Characteristics'!$C:$C,0)))</f>
        <v>1</v>
      </c>
      <c r="N55" s="238">
        <f>IF(ISBLANK(INDEX('Policy Characteristics'!H:H,MATCH($C55,'Policy Characteristics'!$C:$C,0))),"",INDEX('Policy Characteristics'!H:H,MATCH($C55,'Policy Characteristics'!$C:$C,0)))</f>
        <v>0.02</v>
      </c>
      <c r="O55" s="237" t="str">
        <f>IF(ISBLANK(INDEX('Policy Characteristics'!I:I,MATCH($C55,'Policy Characteristics'!$C:$C,0))),"",INDEX('Policy Characteristics'!I:I,MATCH($C55,'Policy Characteristics'!$C:$C,0)))</f>
        <v>% reduction in emissions</v>
      </c>
      <c r="P55" s="237"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7" t="str">
        <f>IF(ISBLANK(INDEX('Policy Characteristics'!K:K,MATCH($C55,'Policy Characteristics'!$C:$C,0))),"",INDEX('Policy Characteristics'!K:K,MATCH($C55,'Policy Characteristics'!$C:$C,0)))</f>
        <v>transportation-sector-main.html#conv-pol-stds</v>
      </c>
      <c r="R55" s="237" t="str">
        <f>IF(ISBLANK(INDEX('Policy Characteristics'!L:L,MATCH($C55,'Policy Characteristics'!$C:$C,0))),"",INDEX('Policy Characteristics'!L:L,MATCH($C55,'Policy Characteristics'!$C:$C,0)))</f>
        <v>conventional-pollutant-standards.html</v>
      </c>
      <c r="S55" s="291" t="s">
        <v>187</v>
      </c>
    </row>
    <row r="56" spans="1:19" s="291" customFormat="1">
      <c r="A56" s="237" t="str">
        <f>IF(ISBLANK(INDEX('Policy Characteristics'!A:A,MATCH($C56,'Policy Characteristics'!$C:$C,0))),"",INDEX('Policy Characteristics'!A:A,MATCH($C56,'Policy Characteristics'!$C:$C,0)))</f>
        <v>Transportation</v>
      </c>
      <c r="B56" s="386" t="str">
        <f>IF(ISBLANK(INDEX('Policy Characteristics'!B:B,MATCH($C56,'Policy Characteristics'!$C:$C,0))),"",INDEX('Policy Characteristics'!B:B,MATCH($C56,'Policy Characteristics'!$C:$C,0)))</f>
        <v>Conventional Pollutant Standards</v>
      </c>
      <c r="C56" s="237" t="str">
        <f t="shared" si="2"/>
        <v>Percentage Reduction of Separately Regulated Pollutants</v>
      </c>
      <c r="D56" s="291" t="s">
        <v>112</v>
      </c>
      <c r="E56" s="291" t="s">
        <v>2226</v>
      </c>
      <c r="F56" s="291" t="s">
        <v>3270</v>
      </c>
      <c r="G56" s="291" t="s">
        <v>2316</v>
      </c>
      <c r="H56" s="293">
        <v>354</v>
      </c>
      <c r="I56" s="387" t="s">
        <v>43</v>
      </c>
      <c r="J56" s="388" t="str">
        <f>IF(ISBLANK(INDEX('Policy Characteristics'!D:D,MATCH($C56,'Policy Characteristics'!$C:$C,0))),"",INDEX('Policy Characteristics'!D:D,MATCH($C56,'Policy Characteristics'!$C:$C,0)))</f>
        <v>Conventional Pollutant Standard</v>
      </c>
      <c r="K56" s="237" t="str">
        <f>IF(ISBLANK(INDEX('Policy Characteristics'!E:E,MATCH($C56,'Policy Characteristics'!$C:$C,0))),"",INDEX('Policy Characteristics'!E:E,MATCH($C56,'Policy Characteristics'!$C:$C,0)))</f>
        <v>trans reduce regulated pollutants</v>
      </c>
      <c r="L56" s="238">
        <f>IF(ISBLANK(INDEX('Policy Characteristics'!F:F,MATCH($C56,'Policy Characteristics'!$C:$C,0))),"",INDEX('Policy Characteristics'!F:F,MATCH($C56,'Policy Characteristics'!$C:$C,0)))</f>
        <v>0</v>
      </c>
      <c r="M56" s="238">
        <f>IF(ISBLANK(INDEX('Policy Characteristics'!G:G,MATCH($C56,'Policy Characteristics'!$C:$C,0))),"",INDEX('Policy Characteristics'!G:G,MATCH($C56,'Policy Characteristics'!$C:$C,0)))</f>
        <v>1</v>
      </c>
      <c r="N56" s="238">
        <f>IF(ISBLANK(INDEX('Policy Characteristics'!H:H,MATCH($C56,'Policy Characteristics'!$C:$C,0))),"",INDEX('Policy Characteristics'!H:H,MATCH($C56,'Policy Characteristics'!$C:$C,0)))</f>
        <v>0.02</v>
      </c>
      <c r="O56" s="237" t="str">
        <f>IF(ISBLANK(INDEX('Policy Characteristics'!I:I,MATCH($C56,'Policy Characteristics'!$C:$C,0))),"",INDEX('Policy Characteristics'!I:I,MATCH($C56,'Policy Characteristics'!$C:$C,0)))</f>
        <v>% reduction in emissions</v>
      </c>
      <c r="P56" s="237"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7" t="str">
        <f>IF(ISBLANK(INDEX('Policy Characteristics'!K:K,MATCH($C56,'Policy Characteristics'!$C:$C,0))),"",INDEX('Policy Characteristics'!K:K,MATCH($C56,'Policy Characteristics'!$C:$C,0)))</f>
        <v>transportation-sector-main.html#conv-pol-stds</v>
      </c>
      <c r="R56" s="237" t="str">
        <f>IF(ISBLANK(INDEX('Policy Characteristics'!L:L,MATCH($C56,'Policy Characteristics'!$C:$C,0))),"",INDEX('Policy Characteristics'!L:L,MATCH($C56,'Policy Characteristics'!$C:$C,0)))</f>
        <v>conventional-pollutant-standards.html</v>
      </c>
      <c r="S56" s="291" t="s">
        <v>187</v>
      </c>
    </row>
    <row r="57" spans="1:19" s="291" customFormat="1">
      <c r="A57" s="237" t="str">
        <f>IF(ISBLANK(INDEX('Policy Characteristics'!A:A,MATCH($C57,'Policy Characteristics'!$C:$C,0))),"",INDEX('Policy Characteristics'!A:A,MATCH($C57,'Policy Characteristics'!$C:$C,0)))</f>
        <v>Transportation</v>
      </c>
      <c r="B57" s="386" t="str">
        <f>IF(ISBLANK(INDEX('Policy Characteristics'!B:B,MATCH($C57,'Policy Characteristics'!$C:$C,0))),"",INDEX('Policy Characteristics'!B:B,MATCH($C57,'Policy Characteristics'!$C:$C,0)))</f>
        <v>Conventional Pollutant Standards</v>
      </c>
      <c r="C57" s="237" t="str">
        <f t="shared" si="2"/>
        <v>Percentage Reduction of Separately Regulated Pollutants</v>
      </c>
      <c r="D57" s="291" t="s">
        <v>112</v>
      </c>
      <c r="E57" s="291" t="s">
        <v>2227</v>
      </c>
      <c r="F57" s="291" t="s">
        <v>3270</v>
      </c>
      <c r="G57" s="291" t="s">
        <v>2227</v>
      </c>
      <c r="H57" s="293">
        <v>355</v>
      </c>
      <c r="I57" s="387" t="s">
        <v>43</v>
      </c>
      <c r="J57" s="388" t="str">
        <f>IF(ISBLANK(INDEX('Policy Characteristics'!D:D,MATCH($C57,'Policy Characteristics'!$C:$C,0))),"",INDEX('Policy Characteristics'!D:D,MATCH($C57,'Policy Characteristics'!$C:$C,0)))</f>
        <v>Conventional Pollutant Standard</v>
      </c>
      <c r="K57" s="237" t="str">
        <f>IF(ISBLANK(INDEX('Policy Characteristics'!E:E,MATCH($C57,'Policy Characteristics'!$C:$C,0))),"",INDEX('Policy Characteristics'!E:E,MATCH($C57,'Policy Characteristics'!$C:$C,0)))</f>
        <v>trans reduce regulated pollutants</v>
      </c>
      <c r="L57" s="238">
        <f>IF(ISBLANK(INDEX('Policy Characteristics'!F:F,MATCH($C57,'Policy Characteristics'!$C:$C,0))),"",INDEX('Policy Characteristics'!F:F,MATCH($C57,'Policy Characteristics'!$C:$C,0)))</f>
        <v>0</v>
      </c>
      <c r="M57" s="238">
        <f>IF(ISBLANK(INDEX('Policy Characteristics'!G:G,MATCH($C57,'Policy Characteristics'!$C:$C,0))),"",INDEX('Policy Characteristics'!G:G,MATCH($C57,'Policy Characteristics'!$C:$C,0)))</f>
        <v>1</v>
      </c>
      <c r="N57" s="238">
        <f>IF(ISBLANK(INDEX('Policy Characteristics'!H:H,MATCH($C57,'Policy Characteristics'!$C:$C,0))),"",INDEX('Policy Characteristics'!H:H,MATCH($C57,'Policy Characteristics'!$C:$C,0)))</f>
        <v>0.02</v>
      </c>
      <c r="O57" s="237" t="str">
        <f>IF(ISBLANK(INDEX('Policy Characteristics'!I:I,MATCH($C57,'Policy Characteristics'!$C:$C,0))),"",INDEX('Policy Characteristics'!I:I,MATCH($C57,'Policy Characteristics'!$C:$C,0)))</f>
        <v>% reduction in emissions</v>
      </c>
      <c r="P57" s="237"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7" t="str">
        <f>IF(ISBLANK(INDEX('Policy Characteristics'!K:K,MATCH($C57,'Policy Characteristics'!$C:$C,0))),"",INDEX('Policy Characteristics'!K:K,MATCH($C57,'Policy Characteristics'!$C:$C,0)))</f>
        <v>transportation-sector-main.html#conv-pol-stds</v>
      </c>
      <c r="R57" s="237" t="str">
        <f>IF(ISBLANK(INDEX('Policy Characteristics'!L:L,MATCH($C57,'Policy Characteristics'!$C:$C,0))),"",INDEX('Policy Characteristics'!L:L,MATCH($C57,'Policy Characteristics'!$C:$C,0)))</f>
        <v>conventional-pollutant-standards.html</v>
      </c>
      <c r="S57" s="291" t="s">
        <v>187</v>
      </c>
    </row>
    <row r="58" spans="1:19" s="291" customFormat="1">
      <c r="A58" s="237" t="str">
        <f>IF(ISBLANK(INDEX('Policy Characteristics'!A:A,MATCH($C58,'Policy Characteristics'!$C:$C,0))),"",INDEX('Policy Characteristics'!A:A,MATCH($C58,'Policy Characteristics'!$C:$C,0)))</f>
        <v>Transportation</v>
      </c>
      <c r="B58" s="386" t="str">
        <f>IF(ISBLANK(INDEX('Policy Characteristics'!B:B,MATCH($C58,'Policy Characteristics'!$C:$C,0))),"",INDEX('Policy Characteristics'!B:B,MATCH($C58,'Policy Characteristics'!$C:$C,0)))</f>
        <v>Conventional Pollutant Standards</v>
      </c>
      <c r="C58" s="237" t="str">
        <f t="shared" si="2"/>
        <v>Percentage Reduction of Separately Regulated Pollutants</v>
      </c>
      <c r="D58" s="291" t="s">
        <v>112</v>
      </c>
      <c r="E58" s="291" t="s">
        <v>2229</v>
      </c>
      <c r="F58" s="291" t="s">
        <v>3270</v>
      </c>
      <c r="G58" s="291" t="s">
        <v>2229</v>
      </c>
      <c r="H58" s="293">
        <v>356</v>
      </c>
      <c r="I58" s="387" t="s">
        <v>43</v>
      </c>
      <c r="J58" s="388" t="str">
        <f>IF(ISBLANK(INDEX('Policy Characteristics'!D:D,MATCH($C58,'Policy Characteristics'!$C:$C,0))),"",INDEX('Policy Characteristics'!D:D,MATCH($C58,'Policy Characteristics'!$C:$C,0)))</f>
        <v>Conventional Pollutant Standard</v>
      </c>
      <c r="K58" s="237" t="str">
        <f>IF(ISBLANK(INDEX('Policy Characteristics'!E:E,MATCH($C58,'Policy Characteristics'!$C:$C,0))),"",INDEX('Policy Characteristics'!E:E,MATCH($C58,'Policy Characteristics'!$C:$C,0)))</f>
        <v>trans reduce regulated pollutants</v>
      </c>
      <c r="L58" s="238">
        <f>IF(ISBLANK(INDEX('Policy Characteristics'!F:F,MATCH($C58,'Policy Characteristics'!$C:$C,0))),"",INDEX('Policy Characteristics'!F:F,MATCH($C58,'Policy Characteristics'!$C:$C,0)))</f>
        <v>0</v>
      </c>
      <c r="M58" s="238">
        <f>IF(ISBLANK(INDEX('Policy Characteristics'!G:G,MATCH($C58,'Policy Characteristics'!$C:$C,0))),"",INDEX('Policy Characteristics'!G:G,MATCH($C58,'Policy Characteristics'!$C:$C,0)))</f>
        <v>1</v>
      </c>
      <c r="N58" s="238">
        <f>IF(ISBLANK(INDEX('Policy Characteristics'!H:H,MATCH($C58,'Policy Characteristics'!$C:$C,0))),"",INDEX('Policy Characteristics'!H:H,MATCH($C58,'Policy Characteristics'!$C:$C,0)))</f>
        <v>0.02</v>
      </c>
      <c r="O58" s="237" t="str">
        <f>IF(ISBLANK(INDEX('Policy Characteristics'!I:I,MATCH($C58,'Policy Characteristics'!$C:$C,0))),"",INDEX('Policy Characteristics'!I:I,MATCH($C58,'Policy Characteristics'!$C:$C,0)))</f>
        <v>% reduction in emissions</v>
      </c>
      <c r="P58" s="237"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7" t="str">
        <f>IF(ISBLANK(INDEX('Policy Characteristics'!K:K,MATCH($C58,'Policy Characteristics'!$C:$C,0))),"",INDEX('Policy Characteristics'!K:K,MATCH($C58,'Policy Characteristics'!$C:$C,0)))</f>
        <v>transportation-sector-main.html#conv-pol-stds</v>
      </c>
      <c r="R58" s="237" t="str">
        <f>IF(ISBLANK(INDEX('Policy Characteristics'!L:L,MATCH($C58,'Policy Characteristics'!$C:$C,0))),"",INDEX('Policy Characteristics'!L:L,MATCH($C58,'Policy Characteristics'!$C:$C,0)))</f>
        <v>conventional-pollutant-standards.html</v>
      </c>
      <c r="S58" s="291" t="s">
        <v>187</v>
      </c>
    </row>
    <row r="59" spans="1:19" s="291" customFormat="1">
      <c r="A59" s="237" t="str">
        <f>IF(ISBLANK(INDEX('Policy Characteristics'!A:A,MATCH($C59,'Policy Characteristics'!$C:$C,0))),"",INDEX('Policy Characteristics'!A:A,MATCH($C59,'Policy Characteristics'!$C:$C,0)))</f>
        <v>Transportation</v>
      </c>
      <c r="B59" s="386" t="str">
        <f>IF(ISBLANK(INDEX('Policy Characteristics'!B:B,MATCH($C59,'Policy Characteristics'!$C:$C,0))),"",INDEX('Policy Characteristics'!B:B,MATCH($C59,'Policy Characteristics'!$C:$C,0)))</f>
        <v>Conventional Pollutant Standards</v>
      </c>
      <c r="C59" s="237" t="str">
        <f t="shared" si="2"/>
        <v>Percentage Reduction of Separately Regulated Pollutants</v>
      </c>
      <c r="D59" s="291" t="s">
        <v>112</v>
      </c>
      <c r="E59" s="291" t="s">
        <v>2231</v>
      </c>
      <c r="F59" s="291" t="s">
        <v>3270</v>
      </c>
      <c r="G59" s="291" t="s">
        <v>2231</v>
      </c>
      <c r="H59" s="293">
        <v>357</v>
      </c>
      <c r="I59" s="387" t="s">
        <v>43</v>
      </c>
      <c r="J59" s="388" t="str">
        <f>IF(ISBLANK(INDEX('Policy Characteristics'!D:D,MATCH($C59,'Policy Characteristics'!$C:$C,0))),"",INDEX('Policy Characteristics'!D:D,MATCH($C59,'Policy Characteristics'!$C:$C,0)))</f>
        <v>Conventional Pollutant Standard</v>
      </c>
      <c r="K59" s="237" t="str">
        <f>IF(ISBLANK(INDEX('Policy Characteristics'!E:E,MATCH($C59,'Policy Characteristics'!$C:$C,0))),"",INDEX('Policy Characteristics'!E:E,MATCH($C59,'Policy Characteristics'!$C:$C,0)))</f>
        <v>trans reduce regulated pollutants</v>
      </c>
      <c r="L59" s="238">
        <f>IF(ISBLANK(INDEX('Policy Characteristics'!F:F,MATCH($C59,'Policy Characteristics'!$C:$C,0))),"",INDEX('Policy Characteristics'!F:F,MATCH($C59,'Policy Characteristics'!$C:$C,0)))</f>
        <v>0</v>
      </c>
      <c r="M59" s="238">
        <f>IF(ISBLANK(INDEX('Policy Characteristics'!G:G,MATCH($C59,'Policy Characteristics'!$C:$C,0))),"",INDEX('Policy Characteristics'!G:G,MATCH($C59,'Policy Characteristics'!$C:$C,0)))</f>
        <v>1</v>
      </c>
      <c r="N59" s="238">
        <f>IF(ISBLANK(INDEX('Policy Characteristics'!H:H,MATCH($C59,'Policy Characteristics'!$C:$C,0))),"",INDEX('Policy Characteristics'!H:H,MATCH($C59,'Policy Characteristics'!$C:$C,0)))</f>
        <v>0.02</v>
      </c>
      <c r="O59" s="237" t="str">
        <f>IF(ISBLANK(INDEX('Policy Characteristics'!I:I,MATCH($C59,'Policy Characteristics'!$C:$C,0))),"",INDEX('Policy Characteristics'!I:I,MATCH($C59,'Policy Characteristics'!$C:$C,0)))</f>
        <v>% reduction in emissions</v>
      </c>
      <c r="P59" s="237"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7" t="str">
        <f>IF(ISBLANK(INDEX('Policy Characteristics'!K:K,MATCH($C59,'Policy Characteristics'!$C:$C,0))),"",INDEX('Policy Characteristics'!K:K,MATCH($C59,'Policy Characteristics'!$C:$C,0)))</f>
        <v>transportation-sector-main.html#conv-pol-stds</v>
      </c>
      <c r="R59" s="237" t="str">
        <f>IF(ISBLANK(INDEX('Policy Characteristics'!L:L,MATCH($C59,'Policy Characteristics'!$C:$C,0))),"",INDEX('Policy Characteristics'!L:L,MATCH($C59,'Policy Characteristics'!$C:$C,0)))</f>
        <v>conventional-pollutant-standards.html</v>
      </c>
      <c r="S59" s="291" t="s">
        <v>187</v>
      </c>
    </row>
    <row r="60" spans="1:19" s="291" customFormat="1">
      <c r="A60" s="237" t="str">
        <f>IF(ISBLANK(INDEX('Policy Characteristics'!A:A,MATCH($C60,'Policy Characteristics'!$C:$C,0))),"",INDEX('Policy Characteristics'!A:A,MATCH($C60,'Policy Characteristics'!$C:$C,0)))</f>
        <v>Transportation</v>
      </c>
      <c r="B60" s="386" t="str">
        <f>IF(ISBLANK(INDEX('Policy Characteristics'!B:B,MATCH($C60,'Policy Characteristics'!$C:$C,0))),"",INDEX('Policy Characteristics'!B:B,MATCH($C60,'Policy Characteristics'!$C:$C,0)))</f>
        <v>Conventional Pollutant Standards</v>
      </c>
      <c r="C60" s="237" t="str">
        <f t="shared" si="2"/>
        <v>Percentage Reduction of Separately Regulated Pollutants</v>
      </c>
      <c r="D60" s="291" t="s">
        <v>112</v>
      </c>
      <c r="E60" s="291" t="s">
        <v>2233</v>
      </c>
      <c r="F60" s="291" t="s">
        <v>3270</v>
      </c>
      <c r="G60" s="291" t="s">
        <v>2233</v>
      </c>
      <c r="H60" s="293">
        <v>358</v>
      </c>
      <c r="I60" s="389" t="s">
        <v>44</v>
      </c>
      <c r="J60" s="388" t="str">
        <f>IF(ISBLANK(INDEX('Policy Characteristics'!D:D,MATCH($C60,'Policy Characteristics'!$C:$C,0))),"",INDEX('Policy Characteristics'!D:D,MATCH($C60,'Policy Characteristics'!$C:$C,0)))</f>
        <v>Conventional Pollutant Standard</v>
      </c>
      <c r="K60" s="237" t="str">
        <f>IF(ISBLANK(INDEX('Policy Characteristics'!E:E,MATCH($C60,'Policy Characteristics'!$C:$C,0))),"",INDEX('Policy Characteristics'!E:E,MATCH($C60,'Policy Characteristics'!$C:$C,0)))</f>
        <v>trans reduce regulated pollutants</v>
      </c>
      <c r="L60" s="238">
        <f>IF(ISBLANK(INDEX('Policy Characteristics'!F:F,MATCH($C60,'Policy Characteristics'!$C:$C,0))),"",INDEX('Policy Characteristics'!F:F,MATCH($C60,'Policy Characteristics'!$C:$C,0)))</f>
        <v>0</v>
      </c>
      <c r="M60" s="238">
        <f>IF(ISBLANK(INDEX('Policy Characteristics'!G:G,MATCH($C60,'Policy Characteristics'!$C:$C,0))),"",INDEX('Policy Characteristics'!G:G,MATCH($C60,'Policy Characteristics'!$C:$C,0)))</f>
        <v>1</v>
      </c>
      <c r="N60" s="238">
        <f>IF(ISBLANK(INDEX('Policy Characteristics'!H:H,MATCH($C60,'Policy Characteristics'!$C:$C,0))),"",INDEX('Policy Characteristics'!H:H,MATCH($C60,'Policy Characteristics'!$C:$C,0)))</f>
        <v>0.02</v>
      </c>
      <c r="O60" s="237" t="str">
        <f>IF(ISBLANK(INDEX('Policy Characteristics'!I:I,MATCH($C60,'Policy Characteristics'!$C:$C,0))),"",INDEX('Policy Characteristics'!I:I,MATCH($C60,'Policy Characteristics'!$C:$C,0)))</f>
        <v>% reduction in emissions</v>
      </c>
      <c r="P60" s="237"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7" t="str">
        <f>IF(ISBLANK(INDEX('Policy Characteristics'!K:K,MATCH($C60,'Policy Characteristics'!$C:$C,0))),"",INDEX('Policy Characteristics'!K:K,MATCH($C60,'Policy Characteristics'!$C:$C,0)))</f>
        <v>transportation-sector-main.html#conv-pol-stds</v>
      </c>
      <c r="R60" s="237" t="str">
        <f>IF(ISBLANK(INDEX('Policy Characteristics'!L:L,MATCH($C60,'Policy Characteristics'!$C:$C,0))),"",INDEX('Policy Characteristics'!L:L,MATCH($C60,'Policy Characteristics'!$C:$C,0)))</f>
        <v>conventional-pollutant-standards.html</v>
      </c>
      <c r="S60" s="291" t="s">
        <v>187</v>
      </c>
    </row>
    <row r="61" spans="1:19" s="291" customFormat="1">
      <c r="A61" s="237" t="str">
        <f>IF(ISBLANK(INDEX('Policy Characteristics'!A:A,MATCH($C61,'Policy Characteristics'!$C:$C,0))),"",INDEX('Policy Characteristics'!A:A,MATCH($C61,'Policy Characteristics'!$C:$C,0)))</f>
        <v>Transportation</v>
      </c>
      <c r="B61" s="386" t="str">
        <f>IF(ISBLANK(INDEX('Policy Characteristics'!B:B,MATCH($C61,'Policy Characteristics'!$C:$C,0))),"",INDEX('Policy Characteristics'!B:B,MATCH($C61,'Policy Characteristics'!$C:$C,0)))</f>
        <v>Conventional Pollutant Standards</v>
      </c>
      <c r="C61" s="237" t="str">
        <f t="shared" si="2"/>
        <v>Percentage Reduction of Separately Regulated Pollutants</v>
      </c>
      <c r="D61" s="291" t="s">
        <v>112</v>
      </c>
      <c r="E61" s="291" t="s">
        <v>2235</v>
      </c>
      <c r="F61" s="291" t="s">
        <v>3270</v>
      </c>
      <c r="G61" s="291" t="s">
        <v>2235</v>
      </c>
      <c r="H61" s="293">
        <v>359</v>
      </c>
      <c r="I61" s="389" t="s">
        <v>44</v>
      </c>
      <c r="J61" s="388" t="str">
        <f>IF(ISBLANK(INDEX('Policy Characteristics'!D:D,MATCH($C61,'Policy Characteristics'!$C:$C,0))),"",INDEX('Policy Characteristics'!D:D,MATCH($C61,'Policy Characteristics'!$C:$C,0)))</f>
        <v>Conventional Pollutant Standard</v>
      </c>
      <c r="K61" s="237" t="str">
        <f>IF(ISBLANK(INDEX('Policy Characteristics'!E:E,MATCH($C61,'Policy Characteristics'!$C:$C,0))),"",INDEX('Policy Characteristics'!E:E,MATCH($C61,'Policy Characteristics'!$C:$C,0)))</f>
        <v>trans reduce regulated pollutants</v>
      </c>
      <c r="L61" s="238">
        <f>IF(ISBLANK(INDEX('Policy Characteristics'!F:F,MATCH($C61,'Policy Characteristics'!$C:$C,0))),"",INDEX('Policy Characteristics'!F:F,MATCH($C61,'Policy Characteristics'!$C:$C,0)))</f>
        <v>0</v>
      </c>
      <c r="M61" s="238">
        <f>IF(ISBLANK(INDEX('Policy Characteristics'!G:G,MATCH($C61,'Policy Characteristics'!$C:$C,0))),"",INDEX('Policy Characteristics'!G:G,MATCH($C61,'Policy Characteristics'!$C:$C,0)))</f>
        <v>1</v>
      </c>
      <c r="N61" s="238">
        <f>IF(ISBLANK(INDEX('Policy Characteristics'!H:H,MATCH($C61,'Policy Characteristics'!$C:$C,0))),"",INDEX('Policy Characteristics'!H:H,MATCH($C61,'Policy Characteristics'!$C:$C,0)))</f>
        <v>0.02</v>
      </c>
      <c r="O61" s="237" t="str">
        <f>IF(ISBLANK(INDEX('Policy Characteristics'!I:I,MATCH($C61,'Policy Characteristics'!$C:$C,0))),"",INDEX('Policy Characteristics'!I:I,MATCH($C61,'Policy Characteristics'!$C:$C,0)))</f>
        <v>% reduction in emissions</v>
      </c>
      <c r="P61" s="237"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7" t="str">
        <f>IF(ISBLANK(INDEX('Policy Characteristics'!K:K,MATCH($C61,'Policy Characteristics'!$C:$C,0))),"",INDEX('Policy Characteristics'!K:K,MATCH($C61,'Policy Characteristics'!$C:$C,0)))</f>
        <v>transportation-sector-main.html#conv-pol-stds</v>
      </c>
      <c r="R61" s="237" t="str">
        <f>IF(ISBLANK(INDEX('Policy Characteristics'!L:L,MATCH($C61,'Policy Characteristics'!$C:$C,0))),"",INDEX('Policy Characteristics'!L:L,MATCH($C61,'Policy Characteristics'!$C:$C,0)))</f>
        <v>conventional-pollutant-standards.html</v>
      </c>
      <c r="S61" s="291" t="s">
        <v>187</v>
      </c>
    </row>
    <row r="62" spans="1:19" s="291" customFormat="1">
      <c r="A62" s="237" t="str">
        <f>IF(ISBLANK(INDEX('Policy Characteristics'!A:A,MATCH($C62,'Policy Characteristics'!$C:$C,0))),"",INDEX('Policy Characteristics'!A:A,MATCH($C62,'Policy Characteristics'!$C:$C,0)))</f>
        <v>Transportation</v>
      </c>
      <c r="B62" s="386" t="str">
        <f>IF(ISBLANK(INDEX('Policy Characteristics'!B:B,MATCH($C62,'Policy Characteristics'!$C:$C,0))),"",INDEX('Policy Characteristics'!B:B,MATCH($C62,'Policy Characteristics'!$C:$C,0)))</f>
        <v>Electric Vehicle Charger Deployment</v>
      </c>
      <c r="C62" t="s">
        <v>3437</v>
      </c>
      <c r="H62" s="293">
        <v>360</v>
      </c>
      <c r="I62" s="389" t="s">
        <v>43</v>
      </c>
      <c r="J62" s="388" t="str">
        <f>IF(ISBLANK(INDEX('Policy Characteristics'!D:D,MATCH($C62,'Policy Characteristics'!$C:$C,0))),"",INDEX('Policy Characteristics'!D:D,MATCH($C62,'Policy Characteristics'!$C:$C,0)))</f>
        <v>EV Charger Deployment</v>
      </c>
      <c r="K62" s="237" t="str">
        <f>IF(ISBLANK(INDEX('Policy Characteristics'!E:E,MATCH($C62,'Policy Characteristics'!$C:$C,0))),"",INDEX('Policy Characteristics'!E:E,MATCH($C62,'Policy Characteristics'!$C:$C,0)))</f>
        <v>trans EV charger deployment</v>
      </c>
      <c r="L62" s="237">
        <f>IF(ISBLANK(INDEX('Policy Characteristics'!F:F,MATCH($C62,'Policy Characteristics'!$C:$C,0))),"",INDEX('Policy Characteristics'!F:F,MATCH($C62,'Policy Characteristics'!$C:$C,0)))</f>
        <v>-1</v>
      </c>
      <c r="M62" s="237">
        <f>IF(ISBLANK(INDEX('Policy Characteristics'!G:G,MATCH($C62,'Policy Characteristics'!$C:$C,0))),"",INDEX('Policy Characteristics'!G:G,MATCH($C62,'Policy Characteristics'!$C:$C,0)))</f>
        <v>3</v>
      </c>
      <c r="N62" s="237">
        <f>IF(ISBLANK(INDEX('Policy Characteristics'!H:H,MATCH($C62,'Policy Characteristics'!$C:$C,0))),"",INDEX('Policy Characteristics'!H:H,MATCH($C62,'Policy Characteristics'!$C:$C,0)))</f>
        <v>0.1</v>
      </c>
      <c r="O62" s="237" t="str">
        <f>IF(ISBLANK(INDEX('Policy Characteristics'!I:I,MATCH($C62,'Policy Characteristics'!$C:$C,0))),"",INDEX('Policy Characteristics'!I:I,MATCH($C62,'Policy Characteristics'!$C:$C,0)))</f>
        <v>% change</v>
      </c>
      <c r="P62" s="237"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7" t="str">
        <f>IF(ISBLANK(INDEX('Policy Characteristics'!K:K,MATCH($C62,'Policy Characteristics'!$C:$C,0))),"",INDEX('Policy Characteristics'!K:K,MATCH($C62,'Policy Characteristics'!$C:$C,0)))</f>
        <v/>
      </c>
      <c r="R62" s="237" t="str">
        <f>IF(ISBLANK(INDEX('Policy Characteristics'!L:L,MATCH($C62,'Policy Characteristics'!$C:$C,0))),"",INDEX('Policy Characteristics'!L:L,MATCH($C62,'Policy Characteristics'!$C:$C,0)))</f>
        <v>ev-charger-deployment.html</v>
      </c>
      <c r="S62" s="291" t="s">
        <v>3875</v>
      </c>
    </row>
    <row r="63" spans="1:19" s="291" customFormat="1">
      <c r="A63" s="237" t="str">
        <f>IF(ISBLANK(INDEX('Policy Characteristics'!A:A,MATCH($C63,'Policy Characteristics'!$C:$C,0))),"",INDEX('Policy Characteristics'!A:A,MATCH($C63,'Policy Characteristics'!$C:$C,0)))</f>
        <v>Transportation</v>
      </c>
      <c r="B63" s="386" t="str">
        <f>IF(ISBLANK(INDEX('Policy Characteristics'!B:B,MATCH($C63,'Policy Characteristics'!$C:$C,0))),"",INDEX('Policy Characteristics'!B:B,MATCH($C63,'Policy Characteristics'!$C:$C,0)))</f>
        <v>Passenger Vehicle Subsidy</v>
      </c>
      <c r="C63" t="s">
        <v>3415</v>
      </c>
      <c r="D63" s="335" t="s">
        <v>37</v>
      </c>
      <c r="E63" s="335" t="s">
        <v>2243</v>
      </c>
      <c r="F63" s="291" t="s">
        <v>3274</v>
      </c>
      <c r="G63" s="335" t="s">
        <v>3421</v>
      </c>
      <c r="H63" s="293">
        <v>189</v>
      </c>
      <c r="I63" s="387" t="s">
        <v>43</v>
      </c>
      <c r="J63" s="388" t="str">
        <f>IF(ISBLANK(INDEX('Policy Characteristics'!D:D,MATCH($C63,'Policy Characteristics'!$C:$C,0))),"",INDEX('Policy Characteristics'!D:D,MATCH($C63,'Policy Characteristics'!$C:$C,0)))</f>
        <v>Vehicle Subsidy</v>
      </c>
      <c r="K63" s="237" t="str">
        <f>IF(ISBLANK(INDEX('Policy Characteristics'!E:E,MATCH($C63,'Policy Characteristics'!$C:$C,0))),"",INDEX('Policy Characteristics'!E:E,MATCH($C63,'Policy Characteristics'!$C:$C,0)))</f>
        <v>trans psgr subsidy</v>
      </c>
      <c r="L63" s="238">
        <f>IF(ISBLANK(INDEX('Policy Characteristics'!F:F,MATCH($C63,'Policy Characteristics'!$C:$C,0))),"",INDEX('Policy Characteristics'!F:F,MATCH($C63,'Policy Characteristics'!$C:$C,0)))</f>
        <v>-45000</v>
      </c>
      <c r="M63" s="238">
        <f>IF(ISBLANK(INDEX('Policy Characteristics'!G:G,MATCH($C63,'Policy Characteristics'!$C:$C,0))),"",INDEX('Policy Characteristics'!G:G,MATCH($C63,'Policy Characteristics'!$C:$C,0)))</f>
        <v>50000</v>
      </c>
      <c r="N63" s="238">
        <f>IF(ISBLANK(INDEX('Policy Characteristics'!H:H,MATCH($C63,'Policy Characteristics'!$C:$C,0))),"",INDEX('Policy Characteristics'!H:H,MATCH($C63,'Policy Characteristics'!$C:$C,0)))</f>
        <v>100</v>
      </c>
      <c r="O63" s="237" t="str">
        <f>IF(ISBLANK(INDEX('Policy Characteristics'!I:I,MATCH($C63,'Policy Characteristics'!$C:$C,0))),"",INDEX('Policy Characteristics'!I:I,MATCH($C63,'Policy Characteristics'!$C:$C,0)))</f>
        <v>$ / vehicle</v>
      </c>
      <c r="P63" s="237"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37" t="str">
        <f>IF(ISBLANK(INDEX('Policy Characteristics'!K:K,MATCH($C63,'Policy Characteristics'!$C:$C,0))),"",INDEX('Policy Characteristics'!K:K,MATCH($C63,'Policy Characteristics'!$C:$C,0)))</f>
        <v>transportation-sector-main.html#ev-subsidy</v>
      </c>
      <c r="R63" s="237" t="str">
        <f>IF(ISBLANK(INDEX('Policy Characteristics'!L:L,MATCH($C63,'Policy Characteristics'!$C:$C,0))),"",INDEX('Policy Characteristics'!L:L,MATCH($C63,'Policy Characteristics'!$C:$C,0)))</f>
        <v>ev-subsidy.html</v>
      </c>
      <c r="S63" s="291" t="s">
        <v>3876</v>
      </c>
    </row>
    <row r="64" spans="1:19" ht="14.5" customHeight="1">
      <c r="A64" s="237" t="str">
        <f>IF(ISBLANK(INDEX('Policy Characteristics'!A:A,MATCH($C64,'Policy Characteristics'!$C:$C,0))),"",INDEX('Policy Characteristics'!A:A,MATCH($C64,'Policy Characteristics'!$C:$C,0)))</f>
        <v>Transportation</v>
      </c>
      <c r="B64" s="386" t="str">
        <f>IF(ISBLANK(INDEX('Policy Characteristics'!B:B,MATCH($C64,'Policy Characteristics'!$C:$C,0))),"",INDEX('Policy Characteristics'!B:B,MATCH($C64,'Policy Characteristics'!$C:$C,0)))</f>
        <v>Passenger Vehicle Subsidy</v>
      </c>
      <c r="C64" s="237" t="str">
        <f t="shared" ref="C64:C104" si="3">C$63</f>
        <v>Additional Passenger Vehicle Subsidy</v>
      </c>
      <c r="D64" s="335" t="s">
        <v>37</v>
      </c>
      <c r="E64" s="291" t="s">
        <v>2244</v>
      </c>
      <c r="F64" s="291" t="s">
        <v>3274</v>
      </c>
      <c r="G64" s="291" t="s">
        <v>3422</v>
      </c>
      <c r="H64" s="17">
        <v>592</v>
      </c>
      <c r="I64" s="389" t="s">
        <v>44</v>
      </c>
      <c r="J64" s="388" t="str">
        <f>IF(ISBLANK(INDEX('Policy Characteristics'!D:D,MATCH($C64,'Policy Characteristics'!$C:$C,0))),"",INDEX('Policy Characteristics'!D:D,MATCH($C64,'Policy Characteristics'!$C:$C,0)))</f>
        <v>Vehicle Subsidy</v>
      </c>
      <c r="K64" s="237" t="str">
        <f>IF(ISBLANK(INDEX('Policy Characteristics'!E:E,MATCH($C64,'Policy Characteristics'!$C:$C,0))),"",INDEX('Policy Characteristics'!E:E,MATCH($C64,'Policy Characteristics'!$C:$C,0)))</f>
        <v>trans psgr subsidy</v>
      </c>
      <c r="L64" s="238">
        <f>IF(ISBLANK(INDEX('Policy Characteristics'!F:F,MATCH($C64,'Policy Characteristics'!$C:$C,0))),"",INDEX('Policy Characteristics'!F:F,MATCH($C64,'Policy Characteristics'!$C:$C,0)))</f>
        <v>-45000</v>
      </c>
      <c r="M64" s="238">
        <f>IF(ISBLANK(INDEX('Policy Characteristics'!G:G,MATCH($C64,'Policy Characteristics'!$C:$C,0))),"",INDEX('Policy Characteristics'!G:G,MATCH($C64,'Policy Characteristics'!$C:$C,0)))</f>
        <v>50000</v>
      </c>
      <c r="N64" s="238">
        <f>IF(ISBLANK(INDEX('Policy Characteristics'!H:H,MATCH($C64,'Policy Characteristics'!$C:$C,0))),"",INDEX('Policy Characteristics'!H:H,MATCH($C64,'Policy Characteristics'!$C:$C,0)))</f>
        <v>100</v>
      </c>
      <c r="O64" s="237" t="str">
        <f>IF(ISBLANK(INDEX('Policy Characteristics'!I:I,MATCH($C64,'Policy Characteristics'!$C:$C,0))),"",INDEX('Policy Characteristics'!I:I,MATCH($C64,'Policy Characteristics'!$C:$C,0)))</f>
        <v>$ / vehicle</v>
      </c>
      <c r="P64" s="237"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37" t="str">
        <f>IF(ISBLANK(INDEX('Policy Characteristics'!K:K,MATCH($C64,'Policy Characteristics'!$C:$C,0))),"",INDEX('Policy Characteristics'!K:K,MATCH($C64,'Policy Characteristics'!$C:$C,0)))</f>
        <v>transportation-sector-main.html#ev-subsidy</v>
      </c>
      <c r="R64" s="237" t="str">
        <f>IF(ISBLANK(INDEX('Policy Characteristics'!L:L,MATCH($C64,'Policy Characteristics'!$C:$C,0))),"",INDEX('Policy Characteristics'!L:L,MATCH($C64,'Policy Characteristics'!$C:$C,0)))</f>
        <v>ev-subsidy.html</v>
      </c>
      <c r="S64" s="291" t="s">
        <v>187</v>
      </c>
    </row>
    <row r="65" spans="1:19">
      <c r="A65" s="237" t="str">
        <f>IF(ISBLANK(INDEX('Policy Characteristics'!A:A,MATCH($C65,'Policy Characteristics'!$C:$C,0))),"",INDEX('Policy Characteristics'!A:A,MATCH($C65,'Policy Characteristics'!$C:$C,0)))</f>
        <v>Transportation</v>
      </c>
      <c r="B65" s="386" t="str">
        <f>IF(ISBLANK(INDEX('Policy Characteristics'!B:B,MATCH($C65,'Policy Characteristics'!$C:$C,0))),"",INDEX('Policy Characteristics'!B:B,MATCH($C65,'Policy Characteristics'!$C:$C,0)))</f>
        <v>Passenger Vehicle Subsidy</v>
      </c>
      <c r="C65" s="237" t="str">
        <f t="shared" si="3"/>
        <v>Additional Passenger Vehicle Subsidy</v>
      </c>
      <c r="D65" s="335" t="s">
        <v>37</v>
      </c>
      <c r="E65" s="291" t="s">
        <v>2245</v>
      </c>
      <c r="F65" s="291" t="s">
        <v>3274</v>
      </c>
      <c r="G65" s="291" t="s">
        <v>3423</v>
      </c>
      <c r="H65" s="17">
        <v>593</v>
      </c>
      <c r="I65" s="389" t="s">
        <v>44</v>
      </c>
      <c r="J65" s="388" t="str">
        <f>IF(ISBLANK(INDEX('Policy Characteristics'!D:D,MATCH($C65,'Policy Characteristics'!$C:$C,0))),"",INDEX('Policy Characteristics'!D:D,MATCH($C65,'Policy Characteristics'!$C:$C,0)))</f>
        <v>Vehicle Subsidy</v>
      </c>
      <c r="K65" s="237" t="str">
        <f>IF(ISBLANK(INDEX('Policy Characteristics'!E:E,MATCH($C65,'Policy Characteristics'!$C:$C,0))),"",INDEX('Policy Characteristics'!E:E,MATCH($C65,'Policy Characteristics'!$C:$C,0)))</f>
        <v>trans psgr subsidy</v>
      </c>
      <c r="L65" s="238">
        <f>IF(ISBLANK(INDEX('Policy Characteristics'!F:F,MATCH($C65,'Policy Characteristics'!$C:$C,0))),"",INDEX('Policy Characteristics'!F:F,MATCH($C65,'Policy Characteristics'!$C:$C,0)))</f>
        <v>-45000</v>
      </c>
      <c r="M65" s="238">
        <f>IF(ISBLANK(INDEX('Policy Characteristics'!G:G,MATCH($C65,'Policy Characteristics'!$C:$C,0))),"",INDEX('Policy Characteristics'!G:G,MATCH($C65,'Policy Characteristics'!$C:$C,0)))</f>
        <v>50000</v>
      </c>
      <c r="N65" s="238">
        <f>IF(ISBLANK(INDEX('Policy Characteristics'!H:H,MATCH($C65,'Policy Characteristics'!$C:$C,0))),"",INDEX('Policy Characteristics'!H:H,MATCH($C65,'Policy Characteristics'!$C:$C,0)))</f>
        <v>100</v>
      </c>
      <c r="O65" s="237" t="str">
        <f>IF(ISBLANK(INDEX('Policy Characteristics'!I:I,MATCH($C65,'Policy Characteristics'!$C:$C,0))),"",INDEX('Policy Characteristics'!I:I,MATCH($C65,'Policy Characteristics'!$C:$C,0)))</f>
        <v>$ / vehicle</v>
      </c>
      <c r="P65" s="237"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37" t="str">
        <f>IF(ISBLANK(INDEX('Policy Characteristics'!K:K,MATCH($C65,'Policy Characteristics'!$C:$C,0))),"",INDEX('Policy Characteristics'!K:K,MATCH($C65,'Policy Characteristics'!$C:$C,0)))</f>
        <v>transportation-sector-main.html#ev-subsidy</v>
      </c>
      <c r="R65" s="237" t="str">
        <f>IF(ISBLANK(INDEX('Policy Characteristics'!L:L,MATCH($C65,'Policy Characteristics'!$C:$C,0))),"",INDEX('Policy Characteristics'!L:L,MATCH($C65,'Policy Characteristics'!$C:$C,0)))</f>
        <v>ev-subsidy.html</v>
      </c>
      <c r="S65" s="291" t="s">
        <v>187</v>
      </c>
    </row>
    <row r="66" spans="1:19">
      <c r="A66" s="237" t="str">
        <f>IF(ISBLANK(INDEX('Policy Characteristics'!A:A,MATCH($C66,'Policy Characteristics'!$C:$C,0))),"",INDEX('Policy Characteristics'!A:A,MATCH($C66,'Policy Characteristics'!$C:$C,0)))</f>
        <v>Transportation</v>
      </c>
      <c r="B66" s="386" t="str">
        <f>IF(ISBLANK(INDEX('Policy Characteristics'!B:B,MATCH($C66,'Policy Characteristics'!$C:$C,0))),"",INDEX('Policy Characteristics'!B:B,MATCH($C66,'Policy Characteristics'!$C:$C,0)))</f>
        <v>Passenger Vehicle Subsidy</v>
      </c>
      <c r="C66" s="237" t="str">
        <f t="shared" si="3"/>
        <v>Additional Passenger Vehicle Subsidy</v>
      </c>
      <c r="D66" s="335" t="s">
        <v>37</v>
      </c>
      <c r="E66" s="291" t="s">
        <v>2246</v>
      </c>
      <c r="F66" s="291" t="s">
        <v>3274</v>
      </c>
      <c r="G66" s="291" t="s">
        <v>3424</v>
      </c>
      <c r="H66" s="17">
        <v>594</v>
      </c>
      <c r="I66" s="389" t="s">
        <v>44</v>
      </c>
      <c r="J66" s="388" t="str">
        <f>IF(ISBLANK(INDEX('Policy Characteristics'!D:D,MATCH($C66,'Policy Characteristics'!$C:$C,0))),"",INDEX('Policy Characteristics'!D:D,MATCH($C66,'Policy Characteristics'!$C:$C,0)))</f>
        <v>Vehicle Subsidy</v>
      </c>
      <c r="K66" s="237" t="str">
        <f>IF(ISBLANK(INDEX('Policy Characteristics'!E:E,MATCH($C66,'Policy Characteristics'!$C:$C,0))),"",INDEX('Policy Characteristics'!E:E,MATCH($C66,'Policy Characteristics'!$C:$C,0)))</f>
        <v>trans psgr subsidy</v>
      </c>
      <c r="L66" s="238">
        <f>IF(ISBLANK(INDEX('Policy Characteristics'!F:F,MATCH($C66,'Policy Characteristics'!$C:$C,0))),"",INDEX('Policy Characteristics'!F:F,MATCH($C66,'Policy Characteristics'!$C:$C,0)))</f>
        <v>-45000</v>
      </c>
      <c r="M66" s="238">
        <f>IF(ISBLANK(INDEX('Policy Characteristics'!G:G,MATCH($C66,'Policy Characteristics'!$C:$C,0))),"",INDEX('Policy Characteristics'!G:G,MATCH($C66,'Policy Characteristics'!$C:$C,0)))</f>
        <v>50000</v>
      </c>
      <c r="N66" s="238">
        <f>IF(ISBLANK(INDEX('Policy Characteristics'!H:H,MATCH($C66,'Policy Characteristics'!$C:$C,0))),"",INDEX('Policy Characteristics'!H:H,MATCH($C66,'Policy Characteristics'!$C:$C,0)))</f>
        <v>100</v>
      </c>
      <c r="O66" s="237" t="str">
        <f>IF(ISBLANK(INDEX('Policy Characteristics'!I:I,MATCH($C66,'Policy Characteristics'!$C:$C,0))),"",INDEX('Policy Characteristics'!I:I,MATCH($C66,'Policy Characteristics'!$C:$C,0)))</f>
        <v>$ / vehicle</v>
      </c>
      <c r="P66" s="237"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37" t="str">
        <f>IF(ISBLANK(INDEX('Policy Characteristics'!K:K,MATCH($C66,'Policy Characteristics'!$C:$C,0))),"",INDEX('Policy Characteristics'!K:K,MATCH($C66,'Policy Characteristics'!$C:$C,0)))</f>
        <v>transportation-sector-main.html#ev-subsidy</v>
      </c>
      <c r="R66" s="237" t="str">
        <f>IF(ISBLANK(INDEX('Policy Characteristics'!L:L,MATCH($C66,'Policy Characteristics'!$C:$C,0))),"",INDEX('Policy Characteristics'!L:L,MATCH($C66,'Policy Characteristics'!$C:$C,0)))</f>
        <v>ev-subsidy.html</v>
      </c>
      <c r="S66" s="291" t="s">
        <v>187</v>
      </c>
    </row>
    <row r="67" spans="1:19">
      <c r="A67" s="237" t="str">
        <f>IF(ISBLANK(INDEX('Policy Characteristics'!A:A,MATCH($C67,'Policy Characteristics'!$C:$C,0))),"",INDEX('Policy Characteristics'!A:A,MATCH($C67,'Policy Characteristics'!$C:$C,0)))</f>
        <v>Transportation</v>
      </c>
      <c r="B67" s="386" t="str">
        <f>IF(ISBLANK(INDEX('Policy Characteristics'!B:B,MATCH($C67,'Policy Characteristics'!$C:$C,0))),"",INDEX('Policy Characteristics'!B:B,MATCH($C67,'Policy Characteristics'!$C:$C,0)))</f>
        <v>Passenger Vehicle Subsidy</v>
      </c>
      <c r="C67" s="237" t="str">
        <f t="shared" si="3"/>
        <v>Additional Passenger Vehicle Subsidy</v>
      </c>
      <c r="D67" s="335" t="s">
        <v>37</v>
      </c>
      <c r="E67" s="291" t="s">
        <v>2247</v>
      </c>
      <c r="F67" s="291" t="s">
        <v>3274</v>
      </c>
      <c r="G67" s="291" t="s">
        <v>3425</v>
      </c>
      <c r="H67" s="17">
        <v>595</v>
      </c>
      <c r="I67" s="387" t="s">
        <v>43</v>
      </c>
      <c r="J67" s="388" t="str">
        <f>IF(ISBLANK(INDEX('Policy Characteristics'!D:D,MATCH($C67,'Policy Characteristics'!$C:$C,0))),"",INDEX('Policy Characteristics'!D:D,MATCH($C67,'Policy Characteristics'!$C:$C,0)))</f>
        <v>Vehicle Subsidy</v>
      </c>
      <c r="K67" s="237" t="str">
        <f>IF(ISBLANK(INDEX('Policy Characteristics'!E:E,MATCH($C67,'Policy Characteristics'!$C:$C,0))),"",INDEX('Policy Characteristics'!E:E,MATCH($C67,'Policy Characteristics'!$C:$C,0)))</f>
        <v>trans psgr subsidy</v>
      </c>
      <c r="L67" s="238">
        <f>IF(ISBLANK(INDEX('Policy Characteristics'!F:F,MATCH($C67,'Policy Characteristics'!$C:$C,0))),"",INDEX('Policy Characteristics'!F:F,MATCH($C67,'Policy Characteristics'!$C:$C,0)))</f>
        <v>-45000</v>
      </c>
      <c r="M67" s="238">
        <f>IF(ISBLANK(INDEX('Policy Characteristics'!G:G,MATCH($C67,'Policy Characteristics'!$C:$C,0))),"",INDEX('Policy Characteristics'!G:G,MATCH($C67,'Policy Characteristics'!$C:$C,0)))</f>
        <v>50000</v>
      </c>
      <c r="N67" s="238">
        <f>IF(ISBLANK(INDEX('Policy Characteristics'!H:H,MATCH($C67,'Policy Characteristics'!$C:$C,0))),"",INDEX('Policy Characteristics'!H:H,MATCH($C67,'Policy Characteristics'!$C:$C,0)))</f>
        <v>100</v>
      </c>
      <c r="O67" s="237" t="str">
        <f>IF(ISBLANK(INDEX('Policy Characteristics'!I:I,MATCH($C67,'Policy Characteristics'!$C:$C,0))),"",INDEX('Policy Characteristics'!I:I,MATCH($C67,'Policy Characteristics'!$C:$C,0)))</f>
        <v>$ / vehicle</v>
      </c>
      <c r="P67" s="237"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37" t="str">
        <f>IF(ISBLANK(INDEX('Policy Characteristics'!K:K,MATCH($C67,'Policy Characteristics'!$C:$C,0))),"",INDEX('Policy Characteristics'!K:K,MATCH($C67,'Policy Characteristics'!$C:$C,0)))</f>
        <v>transportation-sector-main.html#ev-subsidy</v>
      </c>
      <c r="R67" s="237" t="str">
        <f>IF(ISBLANK(INDEX('Policy Characteristics'!L:L,MATCH($C67,'Policy Characteristics'!$C:$C,0))),"",INDEX('Policy Characteristics'!L:L,MATCH($C67,'Policy Characteristics'!$C:$C,0)))</f>
        <v>ev-subsidy.html</v>
      </c>
      <c r="S67" s="291" t="s">
        <v>187</v>
      </c>
    </row>
    <row r="68" spans="1:19">
      <c r="A68" s="237" t="str">
        <f>IF(ISBLANK(INDEX('Policy Characteristics'!A:A,MATCH($C68,'Policy Characteristics'!$C:$C,0))),"",INDEX('Policy Characteristics'!A:A,MATCH($C68,'Policy Characteristics'!$C:$C,0)))</f>
        <v>Transportation</v>
      </c>
      <c r="B68" s="386" t="str">
        <f>IF(ISBLANK(INDEX('Policy Characteristics'!B:B,MATCH($C68,'Policy Characteristics'!$C:$C,0))),"",INDEX('Policy Characteristics'!B:B,MATCH($C68,'Policy Characteristics'!$C:$C,0)))</f>
        <v>Passenger Vehicle Subsidy</v>
      </c>
      <c r="C68" s="237" t="str">
        <f t="shared" si="3"/>
        <v>Additional Passenger Vehicle Subsidy</v>
      </c>
      <c r="D68" s="335" t="s">
        <v>37</v>
      </c>
      <c r="E68" s="291" t="s">
        <v>2503</v>
      </c>
      <c r="F68" s="291" t="s">
        <v>3274</v>
      </c>
      <c r="G68" s="291" t="s">
        <v>2503</v>
      </c>
      <c r="H68" s="17">
        <v>596</v>
      </c>
      <c r="I68" s="389" t="s">
        <v>44</v>
      </c>
      <c r="J68" s="388" t="str">
        <f>IF(ISBLANK(INDEX('Policy Characteristics'!D:D,MATCH($C68,'Policy Characteristics'!$C:$C,0))),"",INDEX('Policy Characteristics'!D:D,MATCH($C68,'Policy Characteristics'!$C:$C,0)))</f>
        <v>Vehicle Subsidy</v>
      </c>
      <c r="K68" s="237" t="str">
        <f>IF(ISBLANK(INDEX('Policy Characteristics'!E:E,MATCH($C68,'Policy Characteristics'!$C:$C,0))),"",INDEX('Policy Characteristics'!E:E,MATCH($C68,'Policy Characteristics'!$C:$C,0)))</f>
        <v>trans psgr subsidy</v>
      </c>
      <c r="L68" s="238">
        <f>IF(ISBLANK(INDEX('Policy Characteristics'!F:F,MATCH($C68,'Policy Characteristics'!$C:$C,0))),"",INDEX('Policy Characteristics'!F:F,MATCH($C68,'Policy Characteristics'!$C:$C,0)))</f>
        <v>-45000</v>
      </c>
      <c r="M68" s="238">
        <f>IF(ISBLANK(INDEX('Policy Characteristics'!G:G,MATCH($C68,'Policy Characteristics'!$C:$C,0))),"",INDEX('Policy Characteristics'!G:G,MATCH($C68,'Policy Characteristics'!$C:$C,0)))</f>
        <v>50000</v>
      </c>
      <c r="N68" s="238">
        <f>IF(ISBLANK(INDEX('Policy Characteristics'!H:H,MATCH($C68,'Policy Characteristics'!$C:$C,0))),"",INDEX('Policy Characteristics'!H:H,MATCH($C68,'Policy Characteristics'!$C:$C,0)))</f>
        <v>100</v>
      </c>
      <c r="O68" s="237" t="str">
        <f>IF(ISBLANK(INDEX('Policy Characteristics'!I:I,MATCH($C68,'Policy Characteristics'!$C:$C,0))),"",INDEX('Policy Characteristics'!I:I,MATCH($C68,'Policy Characteristics'!$C:$C,0)))</f>
        <v>$ / vehicle</v>
      </c>
      <c r="P68" s="237"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37" t="str">
        <f>IF(ISBLANK(INDEX('Policy Characteristics'!K:K,MATCH($C68,'Policy Characteristics'!$C:$C,0))),"",INDEX('Policy Characteristics'!K:K,MATCH($C68,'Policy Characteristics'!$C:$C,0)))</f>
        <v>transportation-sector-main.html#ev-subsidy</v>
      </c>
      <c r="R68" s="237" t="str">
        <f>IF(ISBLANK(INDEX('Policy Characteristics'!L:L,MATCH($C68,'Policy Characteristics'!$C:$C,0))),"",INDEX('Policy Characteristics'!L:L,MATCH($C68,'Policy Characteristics'!$C:$C,0)))</f>
        <v>ev-subsidy.html</v>
      </c>
      <c r="S68" s="291" t="s">
        <v>187</v>
      </c>
    </row>
    <row r="69" spans="1:19">
      <c r="A69" s="237" t="str">
        <f>IF(ISBLANK(INDEX('Policy Characteristics'!A:A,MATCH($C69,'Policy Characteristics'!$C:$C,0))),"",INDEX('Policy Characteristics'!A:A,MATCH($C69,'Policy Characteristics'!$C:$C,0)))</f>
        <v>Transportation</v>
      </c>
      <c r="B69" s="386" t="str">
        <f>IF(ISBLANK(INDEX('Policy Characteristics'!B:B,MATCH($C69,'Policy Characteristics'!$C:$C,0))),"",INDEX('Policy Characteristics'!B:B,MATCH($C69,'Policy Characteristics'!$C:$C,0)))</f>
        <v>Passenger Vehicle Subsidy</v>
      </c>
      <c r="C69" s="237" t="str">
        <f t="shared" si="3"/>
        <v>Additional Passenger Vehicle Subsidy</v>
      </c>
      <c r="D69" s="335" t="s">
        <v>37</v>
      </c>
      <c r="E69" s="291" t="s">
        <v>2502</v>
      </c>
      <c r="F69" s="291" t="s">
        <v>3274</v>
      </c>
      <c r="G69" s="291" t="s">
        <v>3426</v>
      </c>
      <c r="H69" s="17">
        <v>597</v>
      </c>
      <c r="I69" s="387" t="s">
        <v>43</v>
      </c>
      <c r="J69" s="388" t="str">
        <f>IF(ISBLANK(INDEX('Policy Characteristics'!D:D,MATCH($C69,'Policy Characteristics'!$C:$C,0))),"",INDEX('Policy Characteristics'!D:D,MATCH($C69,'Policy Characteristics'!$C:$C,0)))</f>
        <v>Vehicle Subsidy</v>
      </c>
      <c r="K69" s="237" t="str">
        <f>IF(ISBLANK(INDEX('Policy Characteristics'!E:E,MATCH($C69,'Policy Characteristics'!$C:$C,0))),"",INDEX('Policy Characteristics'!E:E,MATCH($C69,'Policy Characteristics'!$C:$C,0)))</f>
        <v>trans psgr subsidy</v>
      </c>
      <c r="L69" s="238">
        <f>IF(ISBLANK(INDEX('Policy Characteristics'!F:F,MATCH($C69,'Policy Characteristics'!$C:$C,0))),"",INDEX('Policy Characteristics'!F:F,MATCH($C69,'Policy Characteristics'!$C:$C,0)))</f>
        <v>-45000</v>
      </c>
      <c r="M69" s="238">
        <f>IF(ISBLANK(INDEX('Policy Characteristics'!G:G,MATCH($C69,'Policy Characteristics'!$C:$C,0))),"",INDEX('Policy Characteristics'!G:G,MATCH($C69,'Policy Characteristics'!$C:$C,0)))</f>
        <v>50000</v>
      </c>
      <c r="N69" s="238">
        <f>IF(ISBLANK(INDEX('Policy Characteristics'!H:H,MATCH($C69,'Policy Characteristics'!$C:$C,0))),"",INDEX('Policy Characteristics'!H:H,MATCH($C69,'Policy Characteristics'!$C:$C,0)))</f>
        <v>100</v>
      </c>
      <c r="O69" s="237" t="str">
        <f>IF(ISBLANK(INDEX('Policy Characteristics'!I:I,MATCH($C69,'Policy Characteristics'!$C:$C,0))),"",INDEX('Policy Characteristics'!I:I,MATCH($C69,'Policy Characteristics'!$C:$C,0)))</f>
        <v>$ / vehicle</v>
      </c>
      <c r="P69" s="237"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37" t="str">
        <f>IF(ISBLANK(INDEX('Policy Characteristics'!K:K,MATCH($C69,'Policy Characteristics'!$C:$C,0))),"",INDEX('Policy Characteristics'!K:K,MATCH($C69,'Policy Characteristics'!$C:$C,0)))</f>
        <v>transportation-sector-main.html#ev-subsidy</v>
      </c>
      <c r="R69" s="237" t="str">
        <f>IF(ISBLANK(INDEX('Policy Characteristics'!L:L,MATCH($C69,'Policy Characteristics'!$C:$C,0))),"",INDEX('Policy Characteristics'!L:L,MATCH($C69,'Policy Characteristics'!$C:$C,0)))</f>
        <v>ev-subsidy.html</v>
      </c>
      <c r="S69" s="291" t="s">
        <v>187</v>
      </c>
    </row>
    <row r="70" spans="1:19">
      <c r="A70" s="237" t="str">
        <f>IF(ISBLANK(INDEX('Policy Characteristics'!A:A,MATCH($C70,'Policy Characteristics'!$C:$C,0))),"",INDEX('Policy Characteristics'!A:A,MATCH($C70,'Policy Characteristics'!$C:$C,0)))</f>
        <v>Transportation</v>
      </c>
      <c r="B70" s="386" t="str">
        <f>IF(ISBLANK(INDEX('Policy Characteristics'!B:B,MATCH($C70,'Policy Characteristics'!$C:$C,0))),"",INDEX('Policy Characteristics'!B:B,MATCH($C70,'Policy Characteristics'!$C:$C,0)))</f>
        <v>Passenger Vehicle Subsidy</v>
      </c>
      <c r="C70" s="237" t="str">
        <f t="shared" si="3"/>
        <v>Additional Passenger Vehicle Subsidy</v>
      </c>
      <c r="D70" s="335" t="s">
        <v>38</v>
      </c>
      <c r="E70" s="335" t="s">
        <v>2243</v>
      </c>
      <c r="F70" s="291" t="s">
        <v>2341</v>
      </c>
      <c r="G70" s="335" t="s">
        <v>3421</v>
      </c>
      <c r="H70" s="17">
        <v>598</v>
      </c>
      <c r="I70" s="387" t="s">
        <v>43</v>
      </c>
      <c r="J70" s="388" t="str">
        <f>IF(ISBLANK(INDEX('Policy Characteristics'!D:D,MATCH($C70,'Policy Characteristics'!$C:$C,0))),"",INDEX('Policy Characteristics'!D:D,MATCH($C70,'Policy Characteristics'!$C:$C,0)))</f>
        <v>Vehicle Subsidy</v>
      </c>
      <c r="K70" s="237" t="str">
        <f>IF(ISBLANK(INDEX('Policy Characteristics'!E:E,MATCH($C70,'Policy Characteristics'!$C:$C,0))),"",INDEX('Policy Characteristics'!E:E,MATCH($C70,'Policy Characteristics'!$C:$C,0)))</f>
        <v>trans psgr subsidy</v>
      </c>
      <c r="L70" s="238">
        <f>IF(ISBLANK(INDEX('Policy Characteristics'!F:F,MATCH($C70,'Policy Characteristics'!$C:$C,0))),"",INDEX('Policy Characteristics'!F:F,MATCH($C70,'Policy Characteristics'!$C:$C,0)))</f>
        <v>-45000</v>
      </c>
      <c r="M70" s="238">
        <f>IF(ISBLANK(INDEX('Policy Characteristics'!G:G,MATCH($C70,'Policy Characteristics'!$C:$C,0))),"",INDEX('Policy Characteristics'!G:G,MATCH($C70,'Policy Characteristics'!$C:$C,0)))</f>
        <v>50000</v>
      </c>
      <c r="N70" s="238">
        <f>IF(ISBLANK(INDEX('Policy Characteristics'!H:H,MATCH($C70,'Policy Characteristics'!$C:$C,0))),"",INDEX('Policy Characteristics'!H:H,MATCH($C70,'Policy Characteristics'!$C:$C,0)))</f>
        <v>100</v>
      </c>
      <c r="O70" s="237" t="str">
        <f>IF(ISBLANK(INDEX('Policy Characteristics'!I:I,MATCH($C70,'Policy Characteristics'!$C:$C,0))),"",INDEX('Policy Characteristics'!I:I,MATCH($C70,'Policy Characteristics'!$C:$C,0)))</f>
        <v>$ / vehicle</v>
      </c>
      <c r="P70" s="237"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37" t="str">
        <f>IF(ISBLANK(INDEX('Policy Characteristics'!K:K,MATCH($C70,'Policy Characteristics'!$C:$C,0))),"",INDEX('Policy Characteristics'!K:K,MATCH($C70,'Policy Characteristics'!$C:$C,0)))</f>
        <v>transportation-sector-main.html#ev-subsidy</v>
      </c>
      <c r="R70" s="237" t="str">
        <f>IF(ISBLANK(INDEX('Policy Characteristics'!L:L,MATCH($C70,'Policy Characteristics'!$C:$C,0))),"",INDEX('Policy Characteristics'!L:L,MATCH($C70,'Policy Characteristics'!$C:$C,0)))</f>
        <v>ev-subsidy.html</v>
      </c>
      <c r="S70" s="291" t="s">
        <v>187</v>
      </c>
    </row>
    <row r="71" spans="1:19">
      <c r="A71" s="237" t="str">
        <f>IF(ISBLANK(INDEX('Policy Characteristics'!A:A,MATCH($C71,'Policy Characteristics'!$C:$C,0))),"",INDEX('Policy Characteristics'!A:A,MATCH($C71,'Policy Characteristics'!$C:$C,0)))</f>
        <v>Transportation</v>
      </c>
      <c r="B71" s="386" t="str">
        <f>IF(ISBLANK(INDEX('Policy Characteristics'!B:B,MATCH($C71,'Policy Characteristics'!$C:$C,0))),"",INDEX('Policy Characteristics'!B:B,MATCH($C71,'Policy Characteristics'!$C:$C,0)))</f>
        <v>Passenger Vehicle Subsidy</v>
      </c>
      <c r="C71" s="237" t="str">
        <f t="shared" si="3"/>
        <v>Additional Passenger Vehicle Subsidy</v>
      </c>
      <c r="D71" s="335" t="s">
        <v>38</v>
      </c>
      <c r="E71" s="291" t="s">
        <v>2244</v>
      </c>
      <c r="F71" s="291" t="s">
        <v>2341</v>
      </c>
      <c r="G71" s="291" t="s">
        <v>3422</v>
      </c>
      <c r="H71" s="17">
        <v>599</v>
      </c>
      <c r="I71" s="389" t="s">
        <v>44</v>
      </c>
      <c r="J71" s="388" t="str">
        <f>IF(ISBLANK(INDEX('Policy Characteristics'!D:D,MATCH($C71,'Policy Characteristics'!$C:$C,0))),"",INDEX('Policy Characteristics'!D:D,MATCH($C71,'Policy Characteristics'!$C:$C,0)))</f>
        <v>Vehicle Subsidy</v>
      </c>
      <c r="K71" s="237" t="str">
        <f>IF(ISBLANK(INDEX('Policy Characteristics'!E:E,MATCH($C71,'Policy Characteristics'!$C:$C,0))),"",INDEX('Policy Characteristics'!E:E,MATCH($C71,'Policy Characteristics'!$C:$C,0)))</f>
        <v>trans psgr subsidy</v>
      </c>
      <c r="L71" s="238">
        <f>IF(ISBLANK(INDEX('Policy Characteristics'!F:F,MATCH($C71,'Policy Characteristics'!$C:$C,0))),"",INDEX('Policy Characteristics'!F:F,MATCH($C71,'Policy Characteristics'!$C:$C,0)))</f>
        <v>-45000</v>
      </c>
      <c r="M71" s="238">
        <f>IF(ISBLANK(INDEX('Policy Characteristics'!G:G,MATCH($C71,'Policy Characteristics'!$C:$C,0))),"",INDEX('Policy Characteristics'!G:G,MATCH($C71,'Policy Characteristics'!$C:$C,0)))</f>
        <v>50000</v>
      </c>
      <c r="N71" s="238">
        <f>IF(ISBLANK(INDEX('Policy Characteristics'!H:H,MATCH($C71,'Policy Characteristics'!$C:$C,0))),"",INDEX('Policy Characteristics'!H:H,MATCH($C71,'Policy Characteristics'!$C:$C,0)))</f>
        <v>100</v>
      </c>
      <c r="O71" s="237" t="str">
        <f>IF(ISBLANK(INDEX('Policy Characteristics'!I:I,MATCH($C71,'Policy Characteristics'!$C:$C,0))),"",INDEX('Policy Characteristics'!I:I,MATCH($C71,'Policy Characteristics'!$C:$C,0)))</f>
        <v>$ / vehicle</v>
      </c>
      <c r="P71" s="237"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37" t="str">
        <f>IF(ISBLANK(INDEX('Policy Characteristics'!K:K,MATCH($C71,'Policy Characteristics'!$C:$C,0))),"",INDEX('Policy Characteristics'!K:K,MATCH($C71,'Policy Characteristics'!$C:$C,0)))</f>
        <v>transportation-sector-main.html#ev-subsidy</v>
      </c>
      <c r="R71" s="237" t="str">
        <f>IF(ISBLANK(INDEX('Policy Characteristics'!L:L,MATCH($C71,'Policy Characteristics'!$C:$C,0))),"",INDEX('Policy Characteristics'!L:L,MATCH($C71,'Policy Characteristics'!$C:$C,0)))</f>
        <v>ev-subsidy.html</v>
      </c>
      <c r="S71" s="291" t="s">
        <v>187</v>
      </c>
    </row>
    <row r="72" spans="1:19">
      <c r="A72" s="237" t="str">
        <f>IF(ISBLANK(INDEX('Policy Characteristics'!A:A,MATCH($C72,'Policy Characteristics'!$C:$C,0))),"",INDEX('Policy Characteristics'!A:A,MATCH($C72,'Policy Characteristics'!$C:$C,0)))</f>
        <v>Transportation</v>
      </c>
      <c r="B72" s="386" t="str">
        <f>IF(ISBLANK(INDEX('Policy Characteristics'!B:B,MATCH($C72,'Policy Characteristics'!$C:$C,0))),"",INDEX('Policy Characteristics'!B:B,MATCH($C72,'Policy Characteristics'!$C:$C,0)))</f>
        <v>Passenger Vehicle Subsidy</v>
      </c>
      <c r="C72" s="237" t="str">
        <f t="shared" si="3"/>
        <v>Additional Passenger Vehicle Subsidy</v>
      </c>
      <c r="D72" s="335" t="s">
        <v>38</v>
      </c>
      <c r="E72" s="291" t="s">
        <v>2245</v>
      </c>
      <c r="F72" s="291" t="s">
        <v>2341</v>
      </c>
      <c r="G72" s="291" t="s">
        <v>3423</v>
      </c>
      <c r="H72" s="17">
        <v>600</v>
      </c>
      <c r="I72" s="389" t="s">
        <v>44</v>
      </c>
      <c r="J72" s="388" t="str">
        <f>IF(ISBLANK(INDEX('Policy Characteristics'!D:D,MATCH($C72,'Policy Characteristics'!$C:$C,0))),"",INDEX('Policy Characteristics'!D:D,MATCH($C72,'Policy Characteristics'!$C:$C,0)))</f>
        <v>Vehicle Subsidy</v>
      </c>
      <c r="K72" s="237" t="str">
        <f>IF(ISBLANK(INDEX('Policy Characteristics'!E:E,MATCH($C72,'Policy Characteristics'!$C:$C,0))),"",INDEX('Policy Characteristics'!E:E,MATCH($C72,'Policy Characteristics'!$C:$C,0)))</f>
        <v>trans psgr subsidy</v>
      </c>
      <c r="L72" s="238">
        <f>IF(ISBLANK(INDEX('Policy Characteristics'!F:F,MATCH($C72,'Policy Characteristics'!$C:$C,0))),"",INDEX('Policy Characteristics'!F:F,MATCH($C72,'Policy Characteristics'!$C:$C,0)))</f>
        <v>-45000</v>
      </c>
      <c r="M72" s="238">
        <f>IF(ISBLANK(INDEX('Policy Characteristics'!G:G,MATCH($C72,'Policy Characteristics'!$C:$C,0))),"",INDEX('Policy Characteristics'!G:G,MATCH($C72,'Policy Characteristics'!$C:$C,0)))</f>
        <v>50000</v>
      </c>
      <c r="N72" s="238">
        <f>IF(ISBLANK(INDEX('Policy Characteristics'!H:H,MATCH($C72,'Policy Characteristics'!$C:$C,0))),"",INDEX('Policy Characteristics'!H:H,MATCH($C72,'Policy Characteristics'!$C:$C,0)))</f>
        <v>100</v>
      </c>
      <c r="O72" s="237" t="str">
        <f>IF(ISBLANK(INDEX('Policy Characteristics'!I:I,MATCH($C72,'Policy Characteristics'!$C:$C,0))),"",INDEX('Policy Characteristics'!I:I,MATCH($C72,'Policy Characteristics'!$C:$C,0)))</f>
        <v>$ / vehicle</v>
      </c>
      <c r="P72" s="237"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37" t="str">
        <f>IF(ISBLANK(INDEX('Policy Characteristics'!K:K,MATCH($C72,'Policy Characteristics'!$C:$C,0))),"",INDEX('Policy Characteristics'!K:K,MATCH($C72,'Policy Characteristics'!$C:$C,0)))</f>
        <v>transportation-sector-main.html#ev-subsidy</v>
      </c>
      <c r="R72" s="237" t="str">
        <f>IF(ISBLANK(INDEX('Policy Characteristics'!L:L,MATCH($C72,'Policy Characteristics'!$C:$C,0))),"",INDEX('Policy Characteristics'!L:L,MATCH($C72,'Policy Characteristics'!$C:$C,0)))</f>
        <v>ev-subsidy.html</v>
      </c>
      <c r="S72" s="291" t="s">
        <v>187</v>
      </c>
    </row>
    <row r="73" spans="1:19">
      <c r="A73" s="237" t="str">
        <f>IF(ISBLANK(INDEX('Policy Characteristics'!A:A,MATCH($C73,'Policy Characteristics'!$C:$C,0))),"",INDEX('Policy Characteristics'!A:A,MATCH($C73,'Policy Characteristics'!$C:$C,0)))</f>
        <v>Transportation</v>
      </c>
      <c r="B73" s="386" t="str">
        <f>IF(ISBLANK(INDEX('Policy Characteristics'!B:B,MATCH($C73,'Policy Characteristics'!$C:$C,0))),"",INDEX('Policy Characteristics'!B:B,MATCH($C73,'Policy Characteristics'!$C:$C,0)))</f>
        <v>Passenger Vehicle Subsidy</v>
      </c>
      <c r="C73" s="237" t="str">
        <f t="shared" si="3"/>
        <v>Additional Passenger Vehicle Subsidy</v>
      </c>
      <c r="D73" s="335" t="s">
        <v>38</v>
      </c>
      <c r="E73" s="291" t="s">
        <v>2246</v>
      </c>
      <c r="F73" s="291" t="s">
        <v>2341</v>
      </c>
      <c r="G73" s="291" t="s">
        <v>3424</v>
      </c>
      <c r="H73" s="17">
        <v>601</v>
      </c>
      <c r="I73" s="389" t="s">
        <v>44</v>
      </c>
      <c r="J73" s="388" t="str">
        <f>IF(ISBLANK(INDEX('Policy Characteristics'!D:D,MATCH($C73,'Policy Characteristics'!$C:$C,0))),"",INDEX('Policy Characteristics'!D:D,MATCH($C73,'Policy Characteristics'!$C:$C,0)))</f>
        <v>Vehicle Subsidy</v>
      </c>
      <c r="K73" s="237" t="str">
        <f>IF(ISBLANK(INDEX('Policy Characteristics'!E:E,MATCH($C73,'Policy Characteristics'!$C:$C,0))),"",INDEX('Policy Characteristics'!E:E,MATCH($C73,'Policy Characteristics'!$C:$C,0)))</f>
        <v>trans psgr subsidy</v>
      </c>
      <c r="L73" s="238">
        <f>IF(ISBLANK(INDEX('Policy Characteristics'!F:F,MATCH($C73,'Policy Characteristics'!$C:$C,0))),"",INDEX('Policy Characteristics'!F:F,MATCH($C73,'Policy Characteristics'!$C:$C,0)))</f>
        <v>-45000</v>
      </c>
      <c r="M73" s="238">
        <f>IF(ISBLANK(INDEX('Policy Characteristics'!G:G,MATCH($C73,'Policy Characteristics'!$C:$C,0))),"",INDEX('Policy Characteristics'!G:G,MATCH($C73,'Policy Characteristics'!$C:$C,0)))</f>
        <v>50000</v>
      </c>
      <c r="N73" s="238">
        <f>IF(ISBLANK(INDEX('Policy Characteristics'!H:H,MATCH($C73,'Policy Characteristics'!$C:$C,0))),"",INDEX('Policy Characteristics'!H:H,MATCH($C73,'Policy Characteristics'!$C:$C,0)))</f>
        <v>100</v>
      </c>
      <c r="O73" s="237" t="str">
        <f>IF(ISBLANK(INDEX('Policy Characteristics'!I:I,MATCH($C73,'Policy Characteristics'!$C:$C,0))),"",INDEX('Policy Characteristics'!I:I,MATCH($C73,'Policy Characteristics'!$C:$C,0)))</f>
        <v>$ / vehicle</v>
      </c>
      <c r="P73" s="237"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37" t="str">
        <f>IF(ISBLANK(INDEX('Policy Characteristics'!K:K,MATCH($C73,'Policy Characteristics'!$C:$C,0))),"",INDEX('Policy Characteristics'!K:K,MATCH($C73,'Policy Characteristics'!$C:$C,0)))</f>
        <v>transportation-sector-main.html#ev-subsidy</v>
      </c>
      <c r="R73" s="237" t="str">
        <f>IF(ISBLANK(INDEX('Policy Characteristics'!L:L,MATCH($C73,'Policy Characteristics'!$C:$C,0))),"",INDEX('Policy Characteristics'!L:L,MATCH($C73,'Policy Characteristics'!$C:$C,0)))</f>
        <v>ev-subsidy.html</v>
      </c>
      <c r="S73" s="291" t="s">
        <v>187</v>
      </c>
    </row>
    <row r="74" spans="1:19">
      <c r="A74" s="237" t="str">
        <f>IF(ISBLANK(INDEX('Policy Characteristics'!A:A,MATCH($C74,'Policy Characteristics'!$C:$C,0))),"",INDEX('Policy Characteristics'!A:A,MATCH($C74,'Policy Characteristics'!$C:$C,0)))</f>
        <v>Transportation</v>
      </c>
      <c r="B74" s="386" t="str">
        <f>IF(ISBLANK(INDEX('Policy Characteristics'!B:B,MATCH($C74,'Policy Characteristics'!$C:$C,0))),"",INDEX('Policy Characteristics'!B:B,MATCH($C74,'Policy Characteristics'!$C:$C,0)))</f>
        <v>Passenger Vehicle Subsidy</v>
      </c>
      <c r="C74" s="237" t="str">
        <f t="shared" si="3"/>
        <v>Additional Passenger Vehicle Subsidy</v>
      </c>
      <c r="D74" s="335" t="s">
        <v>38</v>
      </c>
      <c r="E74" s="291" t="s">
        <v>2247</v>
      </c>
      <c r="F74" s="291" t="s">
        <v>2341</v>
      </c>
      <c r="G74" s="291" t="s">
        <v>3425</v>
      </c>
      <c r="H74" s="17">
        <v>602</v>
      </c>
      <c r="I74" s="387" t="s">
        <v>43</v>
      </c>
      <c r="J74" s="388" t="str">
        <f>IF(ISBLANK(INDEX('Policy Characteristics'!D:D,MATCH($C74,'Policy Characteristics'!$C:$C,0))),"",INDEX('Policy Characteristics'!D:D,MATCH($C74,'Policy Characteristics'!$C:$C,0)))</f>
        <v>Vehicle Subsidy</v>
      </c>
      <c r="K74" s="237" t="str">
        <f>IF(ISBLANK(INDEX('Policy Characteristics'!E:E,MATCH($C74,'Policy Characteristics'!$C:$C,0))),"",INDEX('Policy Characteristics'!E:E,MATCH($C74,'Policy Characteristics'!$C:$C,0)))</f>
        <v>trans psgr subsidy</v>
      </c>
      <c r="L74" s="238">
        <f>IF(ISBLANK(INDEX('Policy Characteristics'!F:F,MATCH($C74,'Policy Characteristics'!$C:$C,0))),"",INDEX('Policy Characteristics'!F:F,MATCH($C74,'Policy Characteristics'!$C:$C,0)))</f>
        <v>-45000</v>
      </c>
      <c r="M74" s="238">
        <f>IF(ISBLANK(INDEX('Policy Characteristics'!G:G,MATCH($C74,'Policy Characteristics'!$C:$C,0))),"",INDEX('Policy Characteristics'!G:G,MATCH($C74,'Policy Characteristics'!$C:$C,0)))</f>
        <v>50000</v>
      </c>
      <c r="N74" s="238">
        <f>IF(ISBLANK(INDEX('Policy Characteristics'!H:H,MATCH($C74,'Policy Characteristics'!$C:$C,0))),"",INDEX('Policy Characteristics'!H:H,MATCH($C74,'Policy Characteristics'!$C:$C,0)))</f>
        <v>100</v>
      </c>
      <c r="O74" s="237" t="str">
        <f>IF(ISBLANK(INDEX('Policy Characteristics'!I:I,MATCH($C74,'Policy Characteristics'!$C:$C,0))),"",INDEX('Policy Characteristics'!I:I,MATCH($C74,'Policy Characteristics'!$C:$C,0)))</f>
        <v>$ / vehicle</v>
      </c>
      <c r="P74" s="237"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37" t="str">
        <f>IF(ISBLANK(INDEX('Policy Characteristics'!K:K,MATCH($C74,'Policy Characteristics'!$C:$C,0))),"",INDEX('Policy Characteristics'!K:K,MATCH($C74,'Policy Characteristics'!$C:$C,0)))</f>
        <v>transportation-sector-main.html#ev-subsidy</v>
      </c>
      <c r="R74" s="237" t="str">
        <f>IF(ISBLANK(INDEX('Policy Characteristics'!L:L,MATCH($C74,'Policy Characteristics'!$C:$C,0))),"",INDEX('Policy Characteristics'!L:L,MATCH($C74,'Policy Characteristics'!$C:$C,0)))</f>
        <v>ev-subsidy.html</v>
      </c>
      <c r="S74" s="291" t="s">
        <v>187</v>
      </c>
    </row>
    <row r="75" spans="1:19">
      <c r="A75" s="237" t="str">
        <f>IF(ISBLANK(INDEX('Policy Characteristics'!A:A,MATCH($C75,'Policy Characteristics'!$C:$C,0))),"",INDEX('Policy Characteristics'!A:A,MATCH($C75,'Policy Characteristics'!$C:$C,0)))</f>
        <v>Transportation</v>
      </c>
      <c r="B75" s="386" t="str">
        <f>IF(ISBLANK(INDEX('Policy Characteristics'!B:B,MATCH($C75,'Policy Characteristics'!$C:$C,0))),"",INDEX('Policy Characteristics'!B:B,MATCH($C75,'Policy Characteristics'!$C:$C,0)))</f>
        <v>Passenger Vehicle Subsidy</v>
      </c>
      <c r="C75" s="237" t="str">
        <f t="shared" si="3"/>
        <v>Additional Passenger Vehicle Subsidy</v>
      </c>
      <c r="D75" s="335" t="s">
        <v>38</v>
      </c>
      <c r="E75" s="291" t="s">
        <v>2503</v>
      </c>
      <c r="F75" s="291" t="s">
        <v>2341</v>
      </c>
      <c r="G75" s="291" t="s">
        <v>2503</v>
      </c>
      <c r="H75" s="17">
        <v>1656</v>
      </c>
      <c r="I75" s="389" t="s">
        <v>44</v>
      </c>
      <c r="J75" s="388" t="str">
        <f>IF(ISBLANK(INDEX('Policy Characteristics'!D:D,MATCH($C75,'Policy Characteristics'!$C:$C,0))),"",INDEX('Policy Characteristics'!D:D,MATCH($C75,'Policy Characteristics'!$C:$C,0)))</f>
        <v>Vehicle Subsidy</v>
      </c>
      <c r="K75" s="237" t="str">
        <f>IF(ISBLANK(INDEX('Policy Characteristics'!E:E,MATCH($C75,'Policy Characteristics'!$C:$C,0))),"",INDEX('Policy Characteristics'!E:E,MATCH($C75,'Policy Characteristics'!$C:$C,0)))</f>
        <v>trans psgr subsidy</v>
      </c>
      <c r="L75" s="238">
        <f>IF(ISBLANK(INDEX('Policy Characteristics'!F:F,MATCH($C75,'Policy Characteristics'!$C:$C,0))),"",INDEX('Policy Characteristics'!F:F,MATCH($C75,'Policy Characteristics'!$C:$C,0)))</f>
        <v>-45000</v>
      </c>
      <c r="M75" s="238">
        <f>IF(ISBLANK(INDEX('Policy Characteristics'!G:G,MATCH($C75,'Policy Characteristics'!$C:$C,0))),"",INDEX('Policy Characteristics'!G:G,MATCH($C75,'Policy Characteristics'!$C:$C,0)))</f>
        <v>50000</v>
      </c>
      <c r="N75" s="238">
        <f>IF(ISBLANK(INDEX('Policy Characteristics'!H:H,MATCH($C75,'Policy Characteristics'!$C:$C,0))),"",INDEX('Policy Characteristics'!H:H,MATCH($C75,'Policy Characteristics'!$C:$C,0)))</f>
        <v>100</v>
      </c>
      <c r="O75" s="237" t="str">
        <f>IF(ISBLANK(INDEX('Policy Characteristics'!I:I,MATCH($C75,'Policy Characteristics'!$C:$C,0))),"",INDEX('Policy Characteristics'!I:I,MATCH($C75,'Policy Characteristics'!$C:$C,0)))</f>
        <v>$ / vehicle</v>
      </c>
      <c r="P75" s="237"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37" t="str">
        <f>IF(ISBLANK(INDEX('Policy Characteristics'!K:K,MATCH($C75,'Policy Characteristics'!$C:$C,0))),"",INDEX('Policy Characteristics'!K:K,MATCH($C75,'Policy Characteristics'!$C:$C,0)))</f>
        <v>transportation-sector-main.html#ev-subsidy</v>
      </c>
      <c r="R75" s="237" t="str">
        <f>IF(ISBLANK(INDEX('Policy Characteristics'!L:L,MATCH($C75,'Policy Characteristics'!$C:$C,0))),"",INDEX('Policy Characteristics'!L:L,MATCH($C75,'Policy Characteristics'!$C:$C,0)))</f>
        <v>ev-subsidy.html</v>
      </c>
      <c r="S75" s="291" t="s">
        <v>187</v>
      </c>
    </row>
    <row r="76" spans="1:19">
      <c r="A76" s="237" t="str">
        <f>IF(ISBLANK(INDEX('Policy Characteristics'!A:A,MATCH($C76,'Policy Characteristics'!$C:$C,0))),"",INDEX('Policy Characteristics'!A:A,MATCH($C76,'Policy Characteristics'!$C:$C,0)))</f>
        <v>Transportation</v>
      </c>
      <c r="B76" s="386" t="str">
        <f>IF(ISBLANK(INDEX('Policy Characteristics'!B:B,MATCH($C76,'Policy Characteristics'!$C:$C,0))),"",INDEX('Policy Characteristics'!B:B,MATCH($C76,'Policy Characteristics'!$C:$C,0)))</f>
        <v>Passenger Vehicle Subsidy</v>
      </c>
      <c r="C76" s="237" t="str">
        <f t="shared" si="3"/>
        <v>Additional Passenger Vehicle Subsidy</v>
      </c>
      <c r="D76" s="335" t="s">
        <v>38</v>
      </c>
      <c r="E76" s="291" t="s">
        <v>2502</v>
      </c>
      <c r="F76" s="291" t="s">
        <v>2341</v>
      </c>
      <c r="G76" s="291" t="s">
        <v>3426</v>
      </c>
      <c r="H76" s="17">
        <v>1657</v>
      </c>
      <c r="I76" s="387" t="s">
        <v>43</v>
      </c>
      <c r="J76" s="388" t="str">
        <f>IF(ISBLANK(INDEX('Policy Characteristics'!D:D,MATCH($C76,'Policy Characteristics'!$C:$C,0))),"",INDEX('Policy Characteristics'!D:D,MATCH($C76,'Policy Characteristics'!$C:$C,0)))</f>
        <v>Vehicle Subsidy</v>
      </c>
      <c r="K76" s="237" t="str">
        <f>IF(ISBLANK(INDEX('Policy Characteristics'!E:E,MATCH($C76,'Policy Characteristics'!$C:$C,0))),"",INDEX('Policy Characteristics'!E:E,MATCH($C76,'Policy Characteristics'!$C:$C,0)))</f>
        <v>trans psgr subsidy</v>
      </c>
      <c r="L76" s="238">
        <f>IF(ISBLANK(INDEX('Policy Characteristics'!F:F,MATCH($C76,'Policy Characteristics'!$C:$C,0))),"",INDEX('Policy Characteristics'!F:F,MATCH($C76,'Policy Characteristics'!$C:$C,0)))</f>
        <v>-45000</v>
      </c>
      <c r="M76" s="238">
        <f>IF(ISBLANK(INDEX('Policy Characteristics'!G:G,MATCH($C76,'Policy Characteristics'!$C:$C,0))),"",INDEX('Policy Characteristics'!G:G,MATCH($C76,'Policy Characteristics'!$C:$C,0)))</f>
        <v>50000</v>
      </c>
      <c r="N76" s="238">
        <f>IF(ISBLANK(INDEX('Policy Characteristics'!H:H,MATCH($C76,'Policy Characteristics'!$C:$C,0))),"",INDEX('Policy Characteristics'!H:H,MATCH($C76,'Policy Characteristics'!$C:$C,0)))</f>
        <v>100</v>
      </c>
      <c r="O76" s="237" t="str">
        <f>IF(ISBLANK(INDEX('Policy Characteristics'!I:I,MATCH($C76,'Policy Characteristics'!$C:$C,0))),"",INDEX('Policy Characteristics'!I:I,MATCH($C76,'Policy Characteristics'!$C:$C,0)))</f>
        <v>$ / vehicle</v>
      </c>
      <c r="P76" s="237"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37" t="str">
        <f>IF(ISBLANK(INDEX('Policy Characteristics'!K:K,MATCH($C76,'Policy Characteristics'!$C:$C,0))),"",INDEX('Policy Characteristics'!K:K,MATCH($C76,'Policy Characteristics'!$C:$C,0)))</f>
        <v>transportation-sector-main.html#ev-subsidy</v>
      </c>
      <c r="R76" s="237" t="str">
        <f>IF(ISBLANK(INDEX('Policy Characteristics'!L:L,MATCH($C76,'Policy Characteristics'!$C:$C,0))),"",INDEX('Policy Characteristics'!L:L,MATCH($C76,'Policy Characteristics'!$C:$C,0)))</f>
        <v>ev-subsidy.html</v>
      </c>
      <c r="S76" s="291" t="s">
        <v>187</v>
      </c>
    </row>
    <row r="77" spans="1:19">
      <c r="A77" s="237" t="str">
        <f>IF(ISBLANK(INDEX('Policy Characteristics'!A:A,MATCH($C77,'Policy Characteristics'!$C:$C,0))),"",INDEX('Policy Characteristics'!A:A,MATCH($C77,'Policy Characteristics'!$C:$C,0)))</f>
        <v>Transportation</v>
      </c>
      <c r="B77" s="386" t="str">
        <f>IF(ISBLANK(INDEX('Policy Characteristics'!B:B,MATCH($C77,'Policy Characteristics'!$C:$C,0))),"",INDEX('Policy Characteristics'!B:B,MATCH($C77,'Policy Characteristics'!$C:$C,0)))</f>
        <v>Passenger Vehicle Subsidy</v>
      </c>
      <c r="C77" s="237" t="str">
        <f t="shared" si="3"/>
        <v>Additional Passenger Vehicle Subsidy</v>
      </c>
      <c r="D77" s="291" t="s">
        <v>39</v>
      </c>
      <c r="E77" s="335" t="s">
        <v>2243</v>
      </c>
      <c r="F77" s="291" t="s">
        <v>3271</v>
      </c>
      <c r="G77" s="335" t="s">
        <v>3421</v>
      </c>
      <c r="H77" s="17">
        <v>1658</v>
      </c>
      <c r="I77" s="389" t="s">
        <v>44</v>
      </c>
      <c r="J77" s="388" t="str">
        <f>IF(ISBLANK(INDEX('Policy Characteristics'!D:D,MATCH($C77,'Policy Characteristics'!$C:$C,0))),"",INDEX('Policy Characteristics'!D:D,MATCH($C77,'Policy Characteristics'!$C:$C,0)))</f>
        <v>Vehicle Subsidy</v>
      </c>
      <c r="K77" s="237" t="str">
        <f>IF(ISBLANK(INDEX('Policy Characteristics'!E:E,MATCH($C77,'Policy Characteristics'!$C:$C,0))),"",INDEX('Policy Characteristics'!E:E,MATCH($C77,'Policy Characteristics'!$C:$C,0)))</f>
        <v>trans psgr subsidy</v>
      </c>
      <c r="L77" s="238">
        <f>IF(ISBLANK(INDEX('Policy Characteristics'!F:F,MATCH($C77,'Policy Characteristics'!$C:$C,0))),"",INDEX('Policy Characteristics'!F:F,MATCH($C77,'Policy Characteristics'!$C:$C,0)))</f>
        <v>-45000</v>
      </c>
      <c r="M77" s="238">
        <f>IF(ISBLANK(INDEX('Policy Characteristics'!G:G,MATCH($C77,'Policy Characteristics'!$C:$C,0))),"",INDEX('Policy Characteristics'!G:G,MATCH($C77,'Policy Characteristics'!$C:$C,0)))</f>
        <v>50000</v>
      </c>
      <c r="N77" s="238">
        <f>IF(ISBLANK(INDEX('Policy Characteristics'!H:H,MATCH($C77,'Policy Characteristics'!$C:$C,0))),"",INDEX('Policy Characteristics'!H:H,MATCH($C77,'Policy Characteristics'!$C:$C,0)))</f>
        <v>100</v>
      </c>
      <c r="O77" s="237" t="str">
        <f>IF(ISBLANK(INDEX('Policy Characteristics'!I:I,MATCH($C77,'Policy Characteristics'!$C:$C,0))),"",INDEX('Policy Characteristics'!I:I,MATCH($C77,'Policy Characteristics'!$C:$C,0)))</f>
        <v>$ / vehicle</v>
      </c>
      <c r="P77" s="237"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37" t="str">
        <f>IF(ISBLANK(INDEX('Policy Characteristics'!K:K,MATCH($C77,'Policy Characteristics'!$C:$C,0))),"",INDEX('Policy Characteristics'!K:K,MATCH($C77,'Policy Characteristics'!$C:$C,0)))</f>
        <v>transportation-sector-main.html#ev-subsidy</v>
      </c>
      <c r="R77" s="237" t="str">
        <f>IF(ISBLANK(INDEX('Policy Characteristics'!L:L,MATCH($C77,'Policy Characteristics'!$C:$C,0))),"",INDEX('Policy Characteristics'!L:L,MATCH($C77,'Policy Characteristics'!$C:$C,0)))</f>
        <v>ev-subsidy.html</v>
      </c>
      <c r="S77" s="291" t="s">
        <v>187</v>
      </c>
    </row>
    <row r="78" spans="1:19">
      <c r="A78" s="237" t="str">
        <f>IF(ISBLANK(INDEX('Policy Characteristics'!A:A,MATCH($C78,'Policy Characteristics'!$C:$C,0))),"",INDEX('Policy Characteristics'!A:A,MATCH($C78,'Policy Characteristics'!$C:$C,0)))</f>
        <v>Transportation</v>
      </c>
      <c r="B78" s="386" t="str">
        <f>IF(ISBLANK(INDEX('Policy Characteristics'!B:B,MATCH($C78,'Policy Characteristics'!$C:$C,0))),"",INDEX('Policy Characteristics'!B:B,MATCH($C78,'Policy Characteristics'!$C:$C,0)))</f>
        <v>Passenger Vehicle Subsidy</v>
      </c>
      <c r="C78" s="237" t="str">
        <f t="shared" si="3"/>
        <v>Additional Passenger Vehicle Subsidy</v>
      </c>
      <c r="D78" s="291" t="s">
        <v>39</v>
      </c>
      <c r="E78" s="291" t="s">
        <v>2244</v>
      </c>
      <c r="F78" s="291" t="s">
        <v>3271</v>
      </c>
      <c r="G78" s="291" t="s">
        <v>3422</v>
      </c>
      <c r="H78" s="17">
        <v>1659</v>
      </c>
      <c r="I78" s="389" t="s">
        <v>44</v>
      </c>
      <c r="J78" s="388" t="str">
        <f>IF(ISBLANK(INDEX('Policy Characteristics'!D:D,MATCH($C78,'Policy Characteristics'!$C:$C,0))),"",INDEX('Policy Characteristics'!D:D,MATCH($C78,'Policy Characteristics'!$C:$C,0)))</f>
        <v>Vehicle Subsidy</v>
      </c>
      <c r="K78" s="237" t="str">
        <f>IF(ISBLANK(INDEX('Policy Characteristics'!E:E,MATCH($C78,'Policy Characteristics'!$C:$C,0))),"",INDEX('Policy Characteristics'!E:E,MATCH($C78,'Policy Characteristics'!$C:$C,0)))</f>
        <v>trans psgr subsidy</v>
      </c>
      <c r="L78" s="238">
        <f>IF(ISBLANK(INDEX('Policy Characteristics'!F:F,MATCH($C78,'Policy Characteristics'!$C:$C,0))),"",INDEX('Policy Characteristics'!F:F,MATCH($C78,'Policy Characteristics'!$C:$C,0)))</f>
        <v>-45000</v>
      </c>
      <c r="M78" s="238">
        <f>IF(ISBLANK(INDEX('Policy Characteristics'!G:G,MATCH($C78,'Policy Characteristics'!$C:$C,0))),"",INDEX('Policy Characteristics'!G:G,MATCH($C78,'Policy Characteristics'!$C:$C,0)))</f>
        <v>50000</v>
      </c>
      <c r="N78" s="238">
        <f>IF(ISBLANK(INDEX('Policy Characteristics'!H:H,MATCH($C78,'Policy Characteristics'!$C:$C,0))),"",INDEX('Policy Characteristics'!H:H,MATCH($C78,'Policy Characteristics'!$C:$C,0)))</f>
        <v>100</v>
      </c>
      <c r="O78" s="237" t="str">
        <f>IF(ISBLANK(INDEX('Policy Characteristics'!I:I,MATCH($C78,'Policy Characteristics'!$C:$C,0))),"",INDEX('Policy Characteristics'!I:I,MATCH($C78,'Policy Characteristics'!$C:$C,0)))</f>
        <v>$ / vehicle</v>
      </c>
      <c r="P78" s="237"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37" t="str">
        <f>IF(ISBLANK(INDEX('Policy Characteristics'!K:K,MATCH($C78,'Policy Characteristics'!$C:$C,0))),"",INDEX('Policy Characteristics'!K:K,MATCH($C78,'Policy Characteristics'!$C:$C,0)))</f>
        <v>transportation-sector-main.html#ev-subsidy</v>
      </c>
      <c r="R78" s="237" t="str">
        <f>IF(ISBLANK(INDEX('Policy Characteristics'!L:L,MATCH($C78,'Policy Characteristics'!$C:$C,0))),"",INDEX('Policy Characteristics'!L:L,MATCH($C78,'Policy Characteristics'!$C:$C,0)))</f>
        <v>ev-subsidy.html</v>
      </c>
      <c r="S78" s="291" t="s">
        <v>187</v>
      </c>
    </row>
    <row r="79" spans="1:19">
      <c r="A79" s="237" t="str">
        <f>IF(ISBLANK(INDEX('Policy Characteristics'!A:A,MATCH($C79,'Policy Characteristics'!$C:$C,0))),"",INDEX('Policy Characteristics'!A:A,MATCH($C79,'Policy Characteristics'!$C:$C,0)))</f>
        <v>Transportation</v>
      </c>
      <c r="B79" s="386" t="str">
        <f>IF(ISBLANK(INDEX('Policy Characteristics'!B:B,MATCH($C79,'Policy Characteristics'!$C:$C,0))),"",INDEX('Policy Characteristics'!B:B,MATCH($C79,'Policy Characteristics'!$C:$C,0)))</f>
        <v>Passenger Vehicle Subsidy</v>
      </c>
      <c r="C79" s="237" t="str">
        <f t="shared" si="3"/>
        <v>Additional Passenger Vehicle Subsidy</v>
      </c>
      <c r="D79" s="291" t="s">
        <v>39</v>
      </c>
      <c r="E79" s="291" t="s">
        <v>2245</v>
      </c>
      <c r="F79" s="291" t="s">
        <v>3271</v>
      </c>
      <c r="G79" s="291" t="s">
        <v>3423</v>
      </c>
      <c r="H79" s="17">
        <v>1660</v>
      </c>
      <c r="I79" s="389" t="s">
        <v>44</v>
      </c>
      <c r="J79" s="388" t="str">
        <f>IF(ISBLANK(INDEX('Policy Characteristics'!D:D,MATCH($C79,'Policy Characteristics'!$C:$C,0))),"",INDEX('Policy Characteristics'!D:D,MATCH($C79,'Policy Characteristics'!$C:$C,0)))</f>
        <v>Vehicle Subsidy</v>
      </c>
      <c r="K79" s="237" t="str">
        <f>IF(ISBLANK(INDEX('Policy Characteristics'!E:E,MATCH($C79,'Policy Characteristics'!$C:$C,0))),"",INDEX('Policy Characteristics'!E:E,MATCH($C79,'Policy Characteristics'!$C:$C,0)))</f>
        <v>trans psgr subsidy</v>
      </c>
      <c r="L79" s="238">
        <f>IF(ISBLANK(INDEX('Policy Characteristics'!F:F,MATCH($C79,'Policy Characteristics'!$C:$C,0))),"",INDEX('Policy Characteristics'!F:F,MATCH($C79,'Policy Characteristics'!$C:$C,0)))</f>
        <v>-45000</v>
      </c>
      <c r="M79" s="238">
        <f>IF(ISBLANK(INDEX('Policy Characteristics'!G:G,MATCH($C79,'Policy Characteristics'!$C:$C,0))),"",INDEX('Policy Characteristics'!G:G,MATCH($C79,'Policy Characteristics'!$C:$C,0)))</f>
        <v>50000</v>
      </c>
      <c r="N79" s="238">
        <f>IF(ISBLANK(INDEX('Policy Characteristics'!H:H,MATCH($C79,'Policy Characteristics'!$C:$C,0))),"",INDEX('Policy Characteristics'!H:H,MATCH($C79,'Policy Characteristics'!$C:$C,0)))</f>
        <v>100</v>
      </c>
      <c r="O79" s="237" t="str">
        <f>IF(ISBLANK(INDEX('Policy Characteristics'!I:I,MATCH($C79,'Policy Characteristics'!$C:$C,0))),"",INDEX('Policy Characteristics'!I:I,MATCH($C79,'Policy Characteristics'!$C:$C,0)))</f>
        <v>$ / vehicle</v>
      </c>
      <c r="P79" s="237"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37" t="str">
        <f>IF(ISBLANK(INDEX('Policy Characteristics'!K:K,MATCH($C79,'Policy Characteristics'!$C:$C,0))),"",INDEX('Policy Characteristics'!K:K,MATCH($C79,'Policy Characteristics'!$C:$C,0)))</f>
        <v>transportation-sector-main.html#ev-subsidy</v>
      </c>
      <c r="R79" s="237" t="str">
        <f>IF(ISBLANK(INDEX('Policy Characteristics'!L:L,MATCH($C79,'Policy Characteristics'!$C:$C,0))),"",INDEX('Policy Characteristics'!L:L,MATCH($C79,'Policy Characteristics'!$C:$C,0)))</f>
        <v>ev-subsidy.html</v>
      </c>
      <c r="S79" s="291" t="s">
        <v>187</v>
      </c>
    </row>
    <row r="80" spans="1:19">
      <c r="A80" s="237" t="str">
        <f>IF(ISBLANK(INDEX('Policy Characteristics'!A:A,MATCH($C80,'Policy Characteristics'!$C:$C,0))),"",INDEX('Policy Characteristics'!A:A,MATCH($C80,'Policy Characteristics'!$C:$C,0)))</f>
        <v>Transportation</v>
      </c>
      <c r="B80" s="386" t="str">
        <f>IF(ISBLANK(INDEX('Policy Characteristics'!B:B,MATCH($C80,'Policy Characteristics'!$C:$C,0))),"",INDEX('Policy Characteristics'!B:B,MATCH($C80,'Policy Characteristics'!$C:$C,0)))</f>
        <v>Passenger Vehicle Subsidy</v>
      </c>
      <c r="C80" s="237" t="str">
        <f t="shared" si="3"/>
        <v>Additional Passenger Vehicle Subsidy</v>
      </c>
      <c r="D80" s="291" t="s">
        <v>39</v>
      </c>
      <c r="E80" s="291" t="s">
        <v>2246</v>
      </c>
      <c r="F80" s="291" t="s">
        <v>3271</v>
      </c>
      <c r="G80" s="291" t="s">
        <v>3424</v>
      </c>
      <c r="H80" s="17">
        <v>1661</v>
      </c>
      <c r="I80" s="389" t="s">
        <v>44</v>
      </c>
      <c r="J80" s="388" t="str">
        <f>IF(ISBLANK(INDEX('Policy Characteristics'!D:D,MATCH($C80,'Policy Characteristics'!$C:$C,0))),"",INDEX('Policy Characteristics'!D:D,MATCH($C80,'Policy Characteristics'!$C:$C,0)))</f>
        <v>Vehicle Subsidy</v>
      </c>
      <c r="K80" s="237" t="str">
        <f>IF(ISBLANK(INDEX('Policy Characteristics'!E:E,MATCH($C80,'Policy Characteristics'!$C:$C,0))),"",INDEX('Policy Characteristics'!E:E,MATCH($C80,'Policy Characteristics'!$C:$C,0)))</f>
        <v>trans psgr subsidy</v>
      </c>
      <c r="L80" s="238">
        <f>IF(ISBLANK(INDEX('Policy Characteristics'!F:F,MATCH($C80,'Policy Characteristics'!$C:$C,0))),"",INDEX('Policy Characteristics'!F:F,MATCH($C80,'Policy Characteristics'!$C:$C,0)))</f>
        <v>-45000</v>
      </c>
      <c r="M80" s="238">
        <f>IF(ISBLANK(INDEX('Policy Characteristics'!G:G,MATCH($C80,'Policy Characteristics'!$C:$C,0))),"",INDEX('Policy Characteristics'!G:G,MATCH($C80,'Policy Characteristics'!$C:$C,0)))</f>
        <v>50000</v>
      </c>
      <c r="N80" s="238">
        <f>IF(ISBLANK(INDEX('Policy Characteristics'!H:H,MATCH($C80,'Policy Characteristics'!$C:$C,0))),"",INDEX('Policy Characteristics'!H:H,MATCH($C80,'Policy Characteristics'!$C:$C,0)))</f>
        <v>100</v>
      </c>
      <c r="O80" s="237" t="str">
        <f>IF(ISBLANK(INDEX('Policy Characteristics'!I:I,MATCH($C80,'Policy Characteristics'!$C:$C,0))),"",INDEX('Policy Characteristics'!I:I,MATCH($C80,'Policy Characteristics'!$C:$C,0)))</f>
        <v>$ / vehicle</v>
      </c>
      <c r="P80" s="237"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37" t="str">
        <f>IF(ISBLANK(INDEX('Policy Characteristics'!K:K,MATCH($C80,'Policy Characteristics'!$C:$C,0))),"",INDEX('Policy Characteristics'!K:K,MATCH($C80,'Policy Characteristics'!$C:$C,0)))</f>
        <v>transportation-sector-main.html#ev-subsidy</v>
      </c>
      <c r="R80" s="237" t="str">
        <f>IF(ISBLANK(INDEX('Policy Characteristics'!L:L,MATCH($C80,'Policy Characteristics'!$C:$C,0))),"",INDEX('Policy Characteristics'!L:L,MATCH($C80,'Policy Characteristics'!$C:$C,0)))</f>
        <v>ev-subsidy.html</v>
      </c>
      <c r="S80" s="291" t="s">
        <v>187</v>
      </c>
    </row>
    <row r="81" spans="1:19">
      <c r="A81" s="237" t="str">
        <f>IF(ISBLANK(INDEX('Policy Characteristics'!A:A,MATCH($C81,'Policy Characteristics'!$C:$C,0))),"",INDEX('Policy Characteristics'!A:A,MATCH($C81,'Policy Characteristics'!$C:$C,0)))</f>
        <v>Transportation</v>
      </c>
      <c r="B81" s="386" t="str">
        <f>IF(ISBLANK(INDEX('Policy Characteristics'!B:B,MATCH($C81,'Policy Characteristics'!$C:$C,0))),"",INDEX('Policy Characteristics'!B:B,MATCH($C81,'Policy Characteristics'!$C:$C,0)))</f>
        <v>Passenger Vehicle Subsidy</v>
      </c>
      <c r="C81" s="237" t="str">
        <f t="shared" si="3"/>
        <v>Additional Passenger Vehicle Subsidy</v>
      </c>
      <c r="D81" s="291" t="s">
        <v>39</v>
      </c>
      <c r="E81" s="291" t="s">
        <v>2247</v>
      </c>
      <c r="F81" s="291" t="s">
        <v>3271</v>
      </c>
      <c r="G81" s="291" t="s">
        <v>3425</v>
      </c>
      <c r="H81" s="17">
        <v>1662</v>
      </c>
      <c r="I81" s="389" t="s">
        <v>44</v>
      </c>
      <c r="J81" s="388" t="str">
        <f>IF(ISBLANK(INDEX('Policy Characteristics'!D:D,MATCH($C81,'Policy Characteristics'!$C:$C,0))),"",INDEX('Policy Characteristics'!D:D,MATCH($C81,'Policy Characteristics'!$C:$C,0)))</f>
        <v>Vehicle Subsidy</v>
      </c>
      <c r="K81" s="237" t="str">
        <f>IF(ISBLANK(INDEX('Policy Characteristics'!E:E,MATCH($C81,'Policy Characteristics'!$C:$C,0))),"",INDEX('Policy Characteristics'!E:E,MATCH($C81,'Policy Characteristics'!$C:$C,0)))</f>
        <v>trans psgr subsidy</v>
      </c>
      <c r="L81" s="238">
        <f>IF(ISBLANK(INDEX('Policy Characteristics'!F:F,MATCH($C81,'Policy Characteristics'!$C:$C,0))),"",INDEX('Policy Characteristics'!F:F,MATCH($C81,'Policy Characteristics'!$C:$C,0)))</f>
        <v>-45000</v>
      </c>
      <c r="M81" s="238">
        <f>IF(ISBLANK(INDEX('Policy Characteristics'!G:G,MATCH($C81,'Policy Characteristics'!$C:$C,0))),"",INDEX('Policy Characteristics'!G:G,MATCH($C81,'Policy Characteristics'!$C:$C,0)))</f>
        <v>50000</v>
      </c>
      <c r="N81" s="238">
        <f>IF(ISBLANK(INDEX('Policy Characteristics'!H:H,MATCH($C81,'Policy Characteristics'!$C:$C,0))),"",INDEX('Policy Characteristics'!H:H,MATCH($C81,'Policy Characteristics'!$C:$C,0)))</f>
        <v>100</v>
      </c>
      <c r="O81" s="237" t="str">
        <f>IF(ISBLANK(INDEX('Policy Characteristics'!I:I,MATCH($C81,'Policy Characteristics'!$C:$C,0))),"",INDEX('Policy Characteristics'!I:I,MATCH($C81,'Policy Characteristics'!$C:$C,0)))</f>
        <v>$ / vehicle</v>
      </c>
      <c r="P81" s="237"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37" t="str">
        <f>IF(ISBLANK(INDEX('Policy Characteristics'!K:K,MATCH($C81,'Policy Characteristics'!$C:$C,0))),"",INDEX('Policy Characteristics'!K:K,MATCH($C81,'Policy Characteristics'!$C:$C,0)))</f>
        <v>transportation-sector-main.html#ev-subsidy</v>
      </c>
      <c r="R81" s="237" t="str">
        <f>IF(ISBLANK(INDEX('Policy Characteristics'!L:L,MATCH($C81,'Policy Characteristics'!$C:$C,0))),"",INDEX('Policy Characteristics'!L:L,MATCH($C81,'Policy Characteristics'!$C:$C,0)))</f>
        <v>ev-subsidy.html</v>
      </c>
      <c r="S81" s="291" t="s">
        <v>187</v>
      </c>
    </row>
    <row r="82" spans="1:19">
      <c r="A82" s="237" t="str">
        <f>IF(ISBLANK(INDEX('Policy Characteristics'!A:A,MATCH($C82,'Policy Characteristics'!$C:$C,0))),"",INDEX('Policy Characteristics'!A:A,MATCH($C82,'Policy Characteristics'!$C:$C,0)))</f>
        <v>Transportation</v>
      </c>
      <c r="B82" s="386" t="str">
        <f>IF(ISBLANK(INDEX('Policy Characteristics'!B:B,MATCH($C82,'Policy Characteristics'!$C:$C,0))),"",INDEX('Policy Characteristics'!B:B,MATCH($C82,'Policy Characteristics'!$C:$C,0)))</f>
        <v>Passenger Vehicle Subsidy</v>
      </c>
      <c r="C82" s="237" t="str">
        <f t="shared" si="3"/>
        <v>Additional Passenger Vehicle Subsidy</v>
      </c>
      <c r="D82" s="291" t="s">
        <v>39</v>
      </c>
      <c r="E82" s="291" t="s">
        <v>2503</v>
      </c>
      <c r="F82" s="291" t="s">
        <v>3271</v>
      </c>
      <c r="G82" s="291" t="s">
        <v>2503</v>
      </c>
      <c r="H82" s="17">
        <v>1663</v>
      </c>
      <c r="I82" s="389" t="s">
        <v>44</v>
      </c>
      <c r="J82" s="388" t="str">
        <f>IF(ISBLANK(INDEX('Policy Characteristics'!D:D,MATCH($C82,'Policy Characteristics'!$C:$C,0))),"",INDEX('Policy Characteristics'!D:D,MATCH($C82,'Policy Characteristics'!$C:$C,0)))</f>
        <v>Vehicle Subsidy</v>
      </c>
      <c r="K82" s="237" t="str">
        <f>IF(ISBLANK(INDEX('Policy Characteristics'!E:E,MATCH($C82,'Policy Characteristics'!$C:$C,0))),"",INDEX('Policy Characteristics'!E:E,MATCH($C82,'Policy Characteristics'!$C:$C,0)))</f>
        <v>trans psgr subsidy</v>
      </c>
      <c r="L82" s="238">
        <f>IF(ISBLANK(INDEX('Policy Characteristics'!F:F,MATCH($C82,'Policy Characteristics'!$C:$C,0))),"",INDEX('Policy Characteristics'!F:F,MATCH($C82,'Policy Characteristics'!$C:$C,0)))</f>
        <v>-45000</v>
      </c>
      <c r="M82" s="238">
        <f>IF(ISBLANK(INDEX('Policy Characteristics'!G:G,MATCH($C82,'Policy Characteristics'!$C:$C,0))),"",INDEX('Policy Characteristics'!G:G,MATCH($C82,'Policy Characteristics'!$C:$C,0)))</f>
        <v>50000</v>
      </c>
      <c r="N82" s="238">
        <f>IF(ISBLANK(INDEX('Policy Characteristics'!H:H,MATCH($C82,'Policy Characteristics'!$C:$C,0))),"",INDEX('Policy Characteristics'!H:H,MATCH($C82,'Policy Characteristics'!$C:$C,0)))</f>
        <v>100</v>
      </c>
      <c r="O82" s="237" t="str">
        <f>IF(ISBLANK(INDEX('Policy Characteristics'!I:I,MATCH($C82,'Policy Characteristics'!$C:$C,0))),"",INDEX('Policy Characteristics'!I:I,MATCH($C82,'Policy Characteristics'!$C:$C,0)))</f>
        <v>$ / vehicle</v>
      </c>
      <c r="P82" s="237"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37" t="str">
        <f>IF(ISBLANK(INDEX('Policy Characteristics'!K:K,MATCH($C82,'Policy Characteristics'!$C:$C,0))),"",INDEX('Policy Characteristics'!K:K,MATCH($C82,'Policy Characteristics'!$C:$C,0)))</f>
        <v>transportation-sector-main.html#ev-subsidy</v>
      </c>
      <c r="R82" s="237" t="str">
        <f>IF(ISBLANK(INDEX('Policy Characteristics'!L:L,MATCH($C82,'Policy Characteristics'!$C:$C,0))),"",INDEX('Policy Characteristics'!L:L,MATCH($C82,'Policy Characteristics'!$C:$C,0)))</f>
        <v>ev-subsidy.html</v>
      </c>
      <c r="S82" s="291" t="s">
        <v>187</v>
      </c>
    </row>
    <row r="83" spans="1:19">
      <c r="A83" s="237" t="str">
        <f>IF(ISBLANK(INDEX('Policy Characteristics'!A:A,MATCH($C83,'Policy Characteristics'!$C:$C,0))),"",INDEX('Policy Characteristics'!A:A,MATCH($C83,'Policy Characteristics'!$C:$C,0)))</f>
        <v>Transportation</v>
      </c>
      <c r="B83" s="386" t="str">
        <f>IF(ISBLANK(INDEX('Policy Characteristics'!B:B,MATCH($C83,'Policy Characteristics'!$C:$C,0))),"",INDEX('Policy Characteristics'!B:B,MATCH($C83,'Policy Characteristics'!$C:$C,0)))</f>
        <v>Passenger Vehicle Subsidy</v>
      </c>
      <c r="C83" s="237" t="str">
        <f t="shared" si="3"/>
        <v>Additional Passenger Vehicle Subsidy</v>
      </c>
      <c r="D83" s="291" t="s">
        <v>39</v>
      </c>
      <c r="E83" s="291" t="s">
        <v>2502</v>
      </c>
      <c r="F83" s="291" t="s">
        <v>3271</v>
      </c>
      <c r="G83" s="291" t="s">
        <v>3426</v>
      </c>
      <c r="H83" s="17">
        <v>1664</v>
      </c>
      <c r="I83" s="389" t="s">
        <v>44</v>
      </c>
      <c r="J83" s="388" t="str">
        <f>IF(ISBLANK(INDEX('Policy Characteristics'!D:D,MATCH($C83,'Policy Characteristics'!$C:$C,0))),"",INDEX('Policy Characteristics'!D:D,MATCH($C83,'Policy Characteristics'!$C:$C,0)))</f>
        <v>Vehicle Subsidy</v>
      </c>
      <c r="K83" s="237" t="str">
        <f>IF(ISBLANK(INDEX('Policy Characteristics'!E:E,MATCH($C83,'Policy Characteristics'!$C:$C,0))),"",INDEX('Policy Characteristics'!E:E,MATCH($C83,'Policy Characteristics'!$C:$C,0)))</f>
        <v>trans psgr subsidy</v>
      </c>
      <c r="L83" s="238">
        <f>IF(ISBLANK(INDEX('Policy Characteristics'!F:F,MATCH($C83,'Policy Characteristics'!$C:$C,0))),"",INDEX('Policy Characteristics'!F:F,MATCH($C83,'Policy Characteristics'!$C:$C,0)))</f>
        <v>-45000</v>
      </c>
      <c r="M83" s="238">
        <f>IF(ISBLANK(INDEX('Policy Characteristics'!G:G,MATCH($C83,'Policy Characteristics'!$C:$C,0))),"",INDEX('Policy Characteristics'!G:G,MATCH($C83,'Policy Characteristics'!$C:$C,0)))</f>
        <v>50000</v>
      </c>
      <c r="N83" s="238">
        <f>IF(ISBLANK(INDEX('Policy Characteristics'!H:H,MATCH($C83,'Policy Characteristics'!$C:$C,0))),"",INDEX('Policy Characteristics'!H:H,MATCH($C83,'Policy Characteristics'!$C:$C,0)))</f>
        <v>100</v>
      </c>
      <c r="O83" s="237" t="str">
        <f>IF(ISBLANK(INDEX('Policy Characteristics'!I:I,MATCH($C83,'Policy Characteristics'!$C:$C,0))),"",INDEX('Policy Characteristics'!I:I,MATCH($C83,'Policy Characteristics'!$C:$C,0)))</f>
        <v>$ / vehicle</v>
      </c>
      <c r="P83" s="237"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37" t="str">
        <f>IF(ISBLANK(INDEX('Policy Characteristics'!K:K,MATCH($C83,'Policy Characteristics'!$C:$C,0))),"",INDEX('Policy Characteristics'!K:K,MATCH($C83,'Policy Characteristics'!$C:$C,0)))</f>
        <v>transportation-sector-main.html#ev-subsidy</v>
      </c>
      <c r="R83" s="237" t="str">
        <f>IF(ISBLANK(INDEX('Policy Characteristics'!L:L,MATCH($C83,'Policy Characteristics'!$C:$C,0))),"",INDEX('Policy Characteristics'!L:L,MATCH($C83,'Policy Characteristics'!$C:$C,0)))</f>
        <v>ev-subsidy.html</v>
      </c>
      <c r="S83" s="291" t="s">
        <v>187</v>
      </c>
    </row>
    <row r="84" spans="1:19">
      <c r="A84" s="237" t="str">
        <f>IF(ISBLANK(INDEX('Policy Characteristics'!A:A,MATCH($C84,'Policy Characteristics'!$C:$C,0))),"",INDEX('Policy Characteristics'!A:A,MATCH($C84,'Policy Characteristics'!$C:$C,0)))</f>
        <v>Transportation</v>
      </c>
      <c r="B84" s="386" t="str">
        <f>IF(ISBLANK(INDEX('Policy Characteristics'!B:B,MATCH($C84,'Policy Characteristics'!$C:$C,0))),"",INDEX('Policy Characteristics'!B:B,MATCH($C84,'Policy Characteristics'!$C:$C,0)))</f>
        <v>Passenger Vehicle Subsidy</v>
      </c>
      <c r="C84" s="237" t="str">
        <f t="shared" si="3"/>
        <v>Additional Passenger Vehicle Subsidy</v>
      </c>
      <c r="D84" s="335" t="s">
        <v>40</v>
      </c>
      <c r="E84" s="335" t="s">
        <v>2243</v>
      </c>
      <c r="F84" s="291" t="s">
        <v>86</v>
      </c>
      <c r="G84" s="335" t="s">
        <v>3421</v>
      </c>
      <c r="H84" s="17">
        <v>1665</v>
      </c>
      <c r="I84" s="389" t="s">
        <v>44</v>
      </c>
      <c r="J84" s="388" t="str">
        <f>IF(ISBLANK(INDEX('Policy Characteristics'!D:D,MATCH($C84,'Policy Characteristics'!$C:$C,0))),"",INDEX('Policy Characteristics'!D:D,MATCH($C84,'Policy Characteristics'!$C:$C,0)))</f>
        <v>Vehicle Subsidy</v>
      </c>
      <c r="K84" s="237" t="str">
        <f>IF(ISBLANK(INDEX('Policy Characteristics'!E:E,MATCH($C84,'Policy Characteristics'!$C:$C,0))),"",INDEX('Policy Characteristics'!E:E,MATCH($C84,'Policy Characteristics'!$C:$C,0)))</f>
        <v>trans psgr subsidy</v>
      </c>
      <c r="L84" s="238">
        <f>IF(ISBLANK(INDEX('Policy Characteristics'!F:F,MATCH($C84,'Policy Characteristics'!$C:$C,0))),"",INDEX('Policy Characteristics'!F:F,MATCH($C84,'Policy Characteristics'!$C:$C,0)))</f>
        <v>-45000</v>
      </c>
      <c r="M84" s="238">
        <f>IF(ISBLANK(INDEX('Policy Characteristics'!G:G,MATCH($C84,'Policy Characteristics'!$C:$C,0))),"",INDEX('Policy Characteristics'!G:G,MATCH($C84,'Policy Characteristics'!$C:$C,0)))</f>
        <v>50000</v>
      </c>
      <c r="N84" s="238">
        <f>IF(ISBLANK(INDEX('Policy Characteristics'!H:H,MATCH($C84,'Policy Characteristics'!$C:$C,0))),"",INDEX('Policy Characteristics'!H:H,MATCH($C84,'Policy Characteristics'!$C:$C,0)))</f>
        <v>100</v>
      </c>
      <c r="O84" s="237" t="str">
        <f>IF(ISBLANK(INDEX('Policy Characteristics'!I:I,MATCH($C84,'Policy Characteristics'!$C:$C,0))),"",INDEX('Policy Characteristics'!I:I,MATCH($C84,'Policy Characteristics'!$C:$C,0)))</f>
        <v>$ / vehicle</v>
      </c>
      <c r="P84" s="237"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37" t="str">
        <f>IF(ISBLANK(INDEX('Policy Characteristics'!K:K,MATCH($C84,'Policy Characteristics'!$C:$C,0))),"",INDEX('Policy Characteristics'!K:K,MATCH($C84,'Policy Characteristics'!$C:$C,0)))</f>
        <v>transportation-sector-main.html#ev-subsidy</v>
      </c>
      <c r="R84" s="237" t="str">
        <f>IF(ISBLANK(INDEX('Policy Characteristics'!L:L,MATCH($C84,'Policy Characteristics'!$C:$C,0))),"",INDEX('Policy Characteristics'!L:L,MATCH($C84,'Policy Characteristics'!$C:$C,0)))</f>
        <v>ev-subsidy.html</v>
      </c>
      <c r="S84" s="291" t="s">
        <v>187</v>
      </c>
    </row>
    <row r="85" spans="1:19">
      <c r="A85" s="237" t="str">
        <f>IF(ISBLANK(INDEX('Policy Characteristics'!A:A,MATCH($C85,'Policy Characteristics'!$C:$C,0))),"",INDEX('Policy Characteristics'!A:A,MATCH($C85,'Policy Characteristics'!$C:$C,0)))</f>
        <v>Transportation</v>
      </c>
      <c r="B85" s="386" t="str">
        <f>IF(ISBLANK(INDEX('Policy Characteristics'!B:B,MATCH($C85,'Policy Characteristics'!$C:$C,0))),"",INDEX('Policy Characteristics'!B:B,MATCH($C85,'Policy Characteristics'!$C:$C,0)))</f>
        <v>Passenger Vehicle Subsidy</v>
      </c>
      <c r="C85" s="237" t="str">
        <f t="shared" si="3"/>
        <v>Additional Passenger Vehicle Subsidy</v>
      </c>
      <c r="D85" s="335" t="s">
        <v>40</v>
      </c>
      <c r="E85" s="291" t="s">
        <v>2244</v>
      </c>
      <c r="F85" s="291" t="s">
        <v>86</v>
      </c>
      <c r="G85" s="291" t="s">
        <v>3422</v>
      </c>
      <c r="H85" s="17">
        <v>1666</v>
      </c>
      <c r="I85" s="389" t="s">
        <v>44</v>
      </c>
      <c r="J85" s="388" t="str">
        <f>IF(ISBLANK(INDEX('Policy Characteristics'!D:D,MATCH($C85,'Policy Characteristics'!$C:$C,0))),"",INDEX('Policy Characteristics'!D:D,MATCH($C85,'Policy Characteristics'!$C:$C,0)))</f>
        <v>Vehicle Subsidy</v>
      </c>
      <c r="K85" s="237" t="str">
        <f>IF(ISBLANK(INDEX('Policy Characteristics'!E:E,MATCH($C85,'Policy Characteristics'!$C:$C,0))),"",INDEX('Policy Characteristics'!E:E,MATCH($C85,'Policy Characteristics'!$C:$C,0)))</f>
        <v>trans psgr subsidy</v>
      </c>
      <c r="L85" s="238">
        <f>IF(ISBLANK(INDEX('Policy Characteristics'!F:F,MATCH($C85,'Policy Characteristics'!$C:$C,0))),"",INDEX('Policy Characteristics'!F:F,MATCH($C85,'Policy Characteristics'!$C:$C,0)))</f>
        <v>-45000</v>
      </c>
      <c r="M85" s="238">
        <f>IF(ISBLANK(INDEX('Policy Characteristics'!G:G,MATCH($C85,'Policy Characteristics'!$C:$C,0))),"",INDEX('Policy Characteristics'!G:G,MATCH($C85,'Policy Characteristics'!$C:$C,0)))</f>
        <v>50000</v>
      </c>
      <c r="N85" s="238">
        <f>IF(ISBLANK(INDEX('Policy Characteristics'!H:H,MATCH($C85,'Policy Characteristics'!$C:$C,0))),"",INDEX('Policy Characteristics'!H:H,MATCH($C85,'Policy Characteristics'!$C:$C,0)))</f>
        <v>100</v>
      </c>
      <c r="O85" s="237" t="str">
        <f>IF(ISBLANK(INDEX('Policy Characteristics'!I:I,MATCH($C85,'Policy Characteristics'!$C:$C,0))),"",INDEX('Policy Characteristics'!I:I,MATCH($C85,'Policy Characteristics'!$C:$C,0)))</f>
        <v>$ / vehicle</v>
      </c>
      <c r="P85" s="237"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37" t="str">
        <f>IF(ISBLANK(INDEX('Policy Characteristics'!K:K,MATCH($C85,'Policy Characteristics'!$C:$C,0))),"",INDEX('Policy Characteristics'!K:K,MATCH($C85,'Policy Characteristics'!$C:$C,0)))</f>
        <v>transportation-sector-main.html#ev-subsidy</v>
      </c>
      <c r="R85" s="237" t="str">
        <f>IF(ISBLANK(INDEX('Policy Characteristics'!L:L,MATCH($C85,'Policy Characteristics'!$C:$C,0))),"",INDEX('Policy Characteristics'!L:L,MATCH($C85,'Policy Characteristics'!$C:$C,0)))</f>
        <v>ev-subsidy.html</v>
      </c>
      <c r="S85" s="291" t="s">
        <v>187</v>
      </c>
    </row>
    <row r="86" spans="1:19">
      <c r="A86" s="237" t="str">
        <f>IF(ISBLANK(INDEX('Policy Characteristics'!A:A,MATCH($C86,'Policy Characteristics'!$C:$C,0))),"",INDEX('Policy Characteristics'!A:A,MATCH($C86,'Policy Characteristics'!$C:$C,0)))</f>
        <v>Transportation</v>
      </c>
      <c r="B86" s="386" t="str">
        <f>IF(ISBLANK(INDEX('Policy Characteristics'!B:B,MATCH($C86,'Policy Characteristics'!$C:$C,0))),"",INDEX('Policy Characteristics'!B:B,MATCH($C86,'Policy Characteristics'!$C:$C,0)))</f>
        <v>Passenger Vehicle Subsidy</v>
      </c>
      <c r="C86" s="237" t="str">
        <f t="shared" si="3"/>
        <v>Additional Passenger Vehicle Subsidy</v>
      </c>
      <c r="D86" s="335" t="s">
        <v>40</v>
      </c>
      <c r="E86" s="291" t="s">
        <v>2245</v>
      </c>
      <c r="F86" s="291" t="s">
        <v>86</v>
      </c>
      <c r="G86" s="291" t="s">
        <v>3423</v>
      </c>
      <c r="H86" s="17">
        <v>1667</v>
      </c>
      <c r="I86" s="389" t="s">
        <v>44</v>
      </c>
      <c r="J86" s="388" t="str">
        <f>IF(ISBLANK(INDEX('Policy Characteristics'!D:D,MATCH($C86,'Policy Characteristics'!$C:$C,0))),"",INDEX('Policy Characteristics'!D:D,MATCH($C86,'Policy Characteristics'!$C:$C,0)))</f>
        <v>Vehicle Subsidy</v>
      </c>
      <c r="K86" s="237" t="str">
        <f>IF(ISBLANK(INDEX('Policy Characteristics'!E:E,MATCH($C86,'Policy Characteristics'!$C:$C,0))),"",INDEX('Policy Characteristics'!E:E,MATCH($C86,'Policy Characteristics'!$C:$C,0)))</f>
        <v>trans psgr subsidy</v>
      </c>
      <c r="L86" s="238">
        <f>IF(ISBLANK(INDEX('Policy Characteristics'!F:F,MATCH($C86,'Policy Characteristics'!$C:$C,0))),"",INDEX('Policy Characteristics'!F:F,MATCH($C86,'Policy Characteristics'!$C:$C,0)))</f>
        <v>-45000</v>
      </c>
      <c r="M86" s="238">
        <f>IF(ISBLANK(INDEX('Policy Characteristics'!G:G,MATCH($C86,'Policy Characteristics'!$C:$C,0))),"",INDEX('Policy Characteristics'!G:G,MATCH($C86,'Policy Characteristics'!$C:$C,0)))</f>
        <v>50000</v>
      </c>
      <c r="N86" s="238">
        <f>IF(ISBLANK(INDEX('Policy Characteristics'!H:H,MATCH($C86,'Policy Characteristics'!$C:$C,0))),"",INDEX('Policy Characteristics'!H:H,MATCH($C86,'Policy Characteristics'!$C:$C,0)))</f>
        <v>100</v>
      </c>
      <c r="O86" s="237" t="str">
        <f>IF(ISBLANK(INDEX('Policy Characteristics'!I:I,MATCH($C86,'Policy Characteristics'!$C:$C,0))),"",INDEX('Policy Characteristics'!I:I,MATCH($C86,'Policy Characteristics'!$C:$C,0)))</f>
        <v>$ / vehicle</v>
      </c>
      <c r="P86" s="237"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37" t="str">
        <f>IF(ISBLANK(INDEX('Policy Characteristics'!K:K,MATCH($C86,'Policy Characteristics'!$C:$C,0))),"",INDEX('Policy Characteristics'!K:K,MATCH($C86,'Policy Characteristics'!$C:$C,0)))</f>
        <v>transportation-sector-main.html#ev-subsidy</v>
      </c>
      <c r="R86" s="237" t="str">
        <f>IF(ISBLANK(INDEX('Policy Characteristics'!L:L,MATCH($C86,'Policy Characteristics'!$C:$C,0))),"",INDEX('Policy Characteristics'!L:L,MATCH($C86,'Policy Characteristics'!$C:$C,0)))</f>
        <v>ev-subsidy.html</v>
      </c>
      <c r="S86" s="291" t="s">
        <v>187</v>
      </c>
    </row>
    <row r="87" spans="1:19">
      <c r="A87" s="237" t="str">
        <f>IF(ISBLANK(INDEX('Policy Characteristics'!A:A,MATCH($C87,'Policy Characteristics'!$C:$C,0))),"",INDEX('Policy Characteristics'!A:A,MATCH($C87,'Policy Characteristics'!$C:$C,0)))</f>
        <v>Transportation</v>
      </c>
      <c r="B87" s="386" t="str">
        <f>IF(ISBLANK(INDEX('Policy Characteristics'!B:B,MATCH($C87,'Policy Characteristics'!$C:$C,0))),"",INDEX('Policy Characteristics'!B:B,MATCH($C87,'Policy Characteristics'!$C:$C,0)))</f>
        <v>Passenger Vehicle Subsidy</v>
      </c>
      <c r="C87" s="237" t="str">
        <f t="shared" si="3"/>
        <v>Additional Passenger Vehicle Subsidy</v>
      </c>
      <c r="D87" s="335" t="s">
        <v>40</v>
      </c>
      <c r="E87" s="291" t="s">
        <v>2246</v>
      </c>
      <c r="F87" s="291" t="s">
        <v>86</v>
      </c>
      <c r="G87" s="291" t="s">
        <v>3424</v>
      </c>
      <c r="H87" s="17">
        <v>1668</v>
      </c>
      <c r="I87" s="389" t="s">
        <v>44</v>
      </c>
      <c r="J87" s="388" t="str">
        <f>IF(ISBLANK(INDEX('Policy Characteristics'!D:D,MATCH($C87,'Policy Characteristics'!$C:$C,0))),"",INDEX('Policy Characteristics'!D:D,MATCH($C87,'Policy Characteristics'!$C:$C,0)))</f>
        <v>Vehicle Subsidy</v>
      </c>
      <c r="K87" s="237" t="str">
        <f>IF(ISBLANK(INDEX('Policy Characteristics'!E:E,MATCH($C87,'Policy Characteristics'!$C:$C,0))),"",INDEX('Policy Characteristics'!E:E,MATCH($C87,'Policy Characteristics'!$C:$C,0)))</f>
        <v>trans psgr subsidy</v>
      </c>
      <c r="L87" s="238">
        <f>IF(ISBLANK(INDEX('Policy Characteristics'!F:F,MATCH($C87,'Policy Characteristics'!$C:$C,0))),"",INDEX('Policy Characteristics'!F:F,MATCH($C87,'Policy Characteristics'!$C:$C,0)))</f>
        <v>-45000</v>
      </c>
      <c r="M87" s="238">
        <f>IF(ISBLANK(INDEX('Policy Characteristics'!G:G,MATCH($C87,'Policy Characteristics'!$C:$C,0))),"",INDEX('Policy Characteristics'!G:G,MATCH($C87,'Policy Characteristics'!$C:$C,0)))</f>
        <v>50000</v>
      </c>
      <c r="N87" s="238">
        <f>IF(ISBLANK(INDEX('Policy Characteristics'!H:H,MATCH($C87,'Policy Characteristics'!$C:$C,0))),"",INDEX('Policy Characteristics'!H:H,MATCH($C87,'Policy Characteristics'!$C:$C,0)))</f>
        <v>100</v>
      </c>
      <c r="O87" s="237" t="str">
        <f>IF(ISBLANK(INDEX('Policy Characteristics'!I:I,MATCH($C87,'Policy Characteristics'!$C:$C,0))),"",INDEX('Policy Characteristics'!I:I,MATCH($C87,'Policy Characteristics'!$C:$C,0)))</f>
        <v>$ / vehicle</v>
      </c>
      <c r="P87" s="237"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37" t="str">
        <f>IF(ISBLANK(INDEX('Policy Characteristics'!K:K,MATCH($C87,'Policy Characteristics'!$C:$C,0))),"",INDEX('Policy Characteristics'!K:K,MATCH($C87,'Policy Characteristics'!$C:$C,0)))</f>
        <v>transportation-sector-main.html#ev-subsidy</v>
      </c>
      <c r="R87" s="237" t="str">
        <f>IF(ISBLANK(INDEX('Policy Characteristics'!L:L,MATCH($C87,'Policy Characteristics'!$C:$C,0))),"",INDEX('Policy Characteristics'!L:L,MATCH($C87,'Policy Characteristics'!$C:$C,0)))</f>
        <v>ev-subsidy.html</v>
      </c>
      <c r="S87" s="291" t="s">
        <v>187</v>
      </c>
    </row>
    <row r="88" spans="1:19">
      <c r="A88" s="237" t="str">
        <f>IF(ISBLANK(INDEX('Policy Characteristics'!A:A,MATCH($C88,'Policy Characteristics'!$C:$C,0))),"",INDEX('Policy Characteristics'!A:A,MATCH($C88,'Policy Characteristics'!$C:$C,0)))</f>
        <v>Transportation</v>
      </c>
      <c r="B88" s="386" t="str">
        <f>IF(ISBLANK(INDEX('Policy Characteristics'!B:B,MATCH($C88,'Policy Characteristics'!$C:$C,0))),"",INDEX('Policy Characteristics'!B:B,MATCH($C88,'Policy Characteristics'!$C:$C,0)))</f>
        <v>Passenger Vehicle Subsidy</v>
      </c>
      <c r="C88" s="237" t="str">
        <f t="shared" si="3"/>
        <v>Additional Passenger Vehicle Subsidy</v>
      </c>
      <c r="D88" s="335" t="s">
        <v>40</v>
      </c>
      <c r="E88" s="291" t="s">
        <v>2247</v>
      </c>
      <c r="F88" s="291" t="s">
        <v>86</v>
      </c>
      <c r="G88" s="291" t="s">
        <v>3425</v>
      </c>
      <c r="H88" s="17">
        <v>1669</v>
      </c>
      <c r="I88" s="389" t="s">
        <v>44</v>
      </c>
      <c r="J88" s="388" t="str">
        <f>IF(ISBLANK(INDEX('Policy Characteristics'!D:D,MATCH($C88,'Policy Characteristics'!$C:$C,0))),"",INDEX('Policy Characteristics'!D:D,MATCH($C88,'Policy Characteristics'!$C:$C,0)))</f>
        <v>Vehicle Subsidy</v>
      </c>
      <c r="K88" s="237" t="str">
        <f>IF(ISBLANK(INDEX('Policy Characteristics'!E:E,MATCH($C88,'Policy Characteristics'!$C:$C,0))),"",INDEX('Policy Characteristics'!E:E,MATCH($C88,'Policy Characteristics'!$C:$C,0)))</f>
        <v>trans psgr subsidy</v>
      </c>
      <c r="L88" s="238">
        <f>IF(ISBLANK(INDEX('Policy Characteristics'!F:F,MATCH($C88,'Policy Characteristics'!$C:$C,0))),"",INDEX('Policy Characteristics'!F:F,MATCH($C88,'Policy Characteristics'!$C:$C,0)))</f>
        <v>-45000</v>
      </c>
      <c r="M88" s="238">
        <f>IF(ISBLANK(INDEX('Policy Characteristics'!G:G,MATCH($C88,'Policy Characteristics'!$C:$C,0))),"",INDEX('Policy Characteristics'!G:G,MATCH($C88,'Policy Characteristics'!$C:$C,0)))</f>
        <v>50000</v>
      </c>
      <c r="N88" s="238">
        <f>IF(ISBLANK(INDEX('Policy Characteristics'!H:H,MATCH($C88,'Policy Characteristics'!$C:$C,0))),"",INDEX('Policy Characteristics'!H:H,MATCH($C88,'Policy Characteristics'!$C:$C,0)))</f>
        <v>100</v>
      </c>
      <c r="O88" s="237" t="str">
        <f>IF(ISBLANK(INDEX('Policy Characteristics'!I:I,MATCH($C88,'Policy Characteristics'!$C:$C,0))),"",INDEX('Policy Characteristics'!I:I,MATCH($C88,'Policy Characteristics'!$C:$C,0)))</f>
        <v>$ / vehicle</v>
      </c>
      <c r="P88" s="237"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37" t="str">
        <f>IF(ISBLANK(INDEX('Policy Characteristics'!K:K,MATCH($C88,'Policy Characteristics'!$C:$C,0))),"",INDEX('Policy Characteristics'!K:K,MATCH($C88,'Policy Characteristics'!$C:$C,0)))</f>
        <v>transportation-sector-main.html#ev-subsidy</v>
      </c>
      <c r="R88" s="237" t="str">
        <f>IF(ISBLANK(INDEX('Policy Characteristics'!L:L,MATCH($C88,'Policy Characteristics'!$C:$C,0))),"",INDEX('Policy Characteristics'!L:L,MATCH($C88,'Policy Characteristics'!$C:$C,0)))</f>
        <v>ev-subsidy.html</v>
      </c>
      <c r="S88" s="291" t="s">
        <v>187</v>
      </c>
    </row>
    <row r="89" spans="1:19">
      <c r="A89" s="237" t="str">
        <f>IF(ISBLANK(INDEX('Policy Characteristics'!A:A,MATCH($C89,'Policy Characteristics'!$C:$C,0))),"",INDEX('Policy Characteristics'!A:A,MATCH($C89,'Policy Characteristics'!$C:$C,0)))</f>
        <v>Transportation</v>
      </c>
      <c r="B89" s="386" t="str">
        <f>IF(ISBLANK(INDEX('Policy Characteristics'!B:B,MATCH($C89,'Policy Characteristics'!$C:$C,0))),"",INDEX('Policy Characteristics'!B:B,MATCH($C89,'Policy Characteristics'!$C:$C,0)))</f>
        <v>Passenger Vehicle Subsidy</v>
      </c>
      <c r="C89" s="237" t="str">
        <f t="shared" si="3"/>
        <v>Additional Passenger Vehicle Subsidy</v>
      </c>
      <c r="D89" s="335" t="s">
        <v>40</v>
      </c>
      <c r="E89" s="291" t="s">
        <v>2503</v>
      </c>
      <c r="F89" s="291" t="s">
        <v>86</v>
      </c>
      <c r="G89" s="291" t="s">
        <v>2503</v>
      </c>
      <c r="H89" s="17">
        <v>1670</v>
      </c>
      <c r="I89" s="389" t="s">
        <v>44</v>
      </c>
      <c r="J89" s="388" t="str">
        <f>IF(ISBLANK(INDEX('Policy Characteristics'!D:D,MATCH($C89,'Policy Characteristics'!$C:$C,0))),"",INDEX('Policy Characteristics'!D:D,MATCH($C89,'Policy Characteristics'!$C:$C,0)))</f>
        <v>Vehicle Subsidy</v>
      </c>
      <c r="K89" s="237" t="str">
        <f>IF(ISBLANK(INDEX('Policy Characteristics'!E:E,MATCH($C89,'Policy Characteristics'!$C:$C,0))),"",INDEX('Policy Characteristics'!E:E,MATCH($C89,'Policy Characteristics'!$C:$C,0)))</f>
        <v>trans psgr subsidy</v>
      </c>
      <c r="L89" s="238">
        <f>IF(ISBLANK(INDEX('Policy Characteristics'!F:F,MATCH($C89,'Policy Characteristics'!$C:$C,0))),"",INDEX('Policy Characteristics'!F:F,MATCH($C89,'Policy Characteristics'!$C:$C,0)))</f>
        <v>-45000</v>
      </c>
      <c r="M89" s="238">
        <f>IF(ISBLANK(INDEX('Policy Characteristics'!G:G,MATCH($C89,'Policy Characteristics'!$C:$C,0))),"",INDEX('Policy Characteristics'!G:G,MATCH($C89,'Policy Characteristics'!$C:$C,0)))</f>
        <v>50000</v>
      </c>
      <c r="N89" s="238">
        <f>IF(ISBLANK(INDEX('Policy Characteristics'!H:H,MATCH($C89,'Policy Characteristics'!$C:$C,0))),"",INDEX('Policy Characteristics'!H:H,MATCH($C89,'Policy Characteristics'!$C:$C,0)))</f>
        <v>100</v>
      </c>
      <c r="O89" s="237" t="str">
        <f>IF(ISBLANK(INDEX('Policy Characteristics'!I:I,MATCH($C89,'Policy Characteristics'!$C:$C,0))),"",INDEX('Policy Characteristics'!I:I,MATCH($C89,'Policy Characteristics'!$C:$C,0)))</f>
        <v>$ / vehicle</v>
      </c>
      <c r="P89" s="237"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37" t="str">
        <f>IF(ISBLANK(INDEX('Policy Characteristics'!K:K,MATCH($C89,'Policy Characteristics'!$C:$C,0))),"",INDEX('Policy Characteristics'!K:K,MATCH($C89,'Policy Characteristics'!$C:$C,0)))</f>
        <v>transportation-sector-main.html#ev-subsidy</v>
      </c>
      <c r="R89" s="237" t="str">
        <f>IF(ISBLANK(INDEX('Policy Characteristics'!L:L,MATCH($C89,'Policy Characteristics'!$C:$C,0))),"",INDEX('Policy Characteristics'!L:L,MATCH($C89,'Policy Characteristics'!$C:$C,0)))</f>
        <v>ev-subsidy.html</v>
      </c>
      <c r="S89" s="291" t="s">
        <v>187</v>
      </c>
    </row>
    <row r="90" spans="1:19">
      <c r="A90" s="237" t="str">
        <f>IF(ISBLANK(INDEX('Policy Characteristics'!A:A,MATCH($C90,'Policy Characteristics'!$C:$C,0))),"",INDEX('Policy Characteristics'!A:A,MATCH($C90,'Policy Characteristics'!$C:$C,0)))</f>
        <v>Transportation</v>
      </c>
      <c r="B90" s="386" t="str">
        <f>IF(ISBLANK(INDEX('Policy Characteristics'!B:B,MATCH($C90,'Policy Characteristics'!$C:$C,0))),"",INDEX('Policy Characteristics'!B:B,MATCH($C90,'Policy Characteristics'!$C:$C,0)))</f>
        <v>Passenger Vehicle Subsidy</v>
      </c>
      <c r="C90" s="237" t="str">
        <f t="shared" si="3"/>
        <v>Additional Passenger Vehicle Subsidy</v>
      </c>
      <c r="D90" s="335" t="s">
        <v>40</v>
      </c>
      <c r="E90" s="291" t="s">
        <v>2502</v>
      </c>
      <c r="F90" s="291" t="s">
        <v>86</v>
      </c>
      <c r="G90" s="291" t="s">
        <v>3426</v>
      </c>
      <c r="H90" s="17">
        <v>1671</v>
      </c>
      <c r="I90" s="389" t="s">
        <v>44</v>
      </c>
      <c r="J90" s="388" t="str">
        <f>IF(ISBLANK(INDEX('Policy Characteristics'!D:D,MATCH($C90,'Policy Characteristics'!$C:$C,0))),"",INDEX('Policy Characteristics'!D:D,MATCH($C90,'Policy Characteristics'!$C:$C,0)))</f>
        <v>Vehicle Subsidy</v>
      </c>
      <c r="K90" s="237" t="str">
        <f>IF(ISBLANK(INDEX('Policy Characteristics'!E:E,MATCH($C90,'Policy Characteristics'!$C:$C,0))),"",INDEX('Policy Characteristics'!E:E,MATCH($C90,'Policy Characteristics'!$C:$C,0)))</f>
        <v>trans psgr subsidy</v>
      </c>
      <c r="L90" s="238">
        <f>IF(ISBLANK(INDEX('Policy Characteristics'!F:F,MATCH($C90,'Policy Characteristics'!$C:$C,0))),"",INDEX('Policy Characteristics'!F:F,MATCH($C90,'Policy Characteristics'!$C:$C,0)))</f>
        <v>-45000</v>
      </c>
      <c r="M90" s="238">
        <f>IF(ISBLANK(INDEX('Policy Characteristics'!G:G,MATCH($C90,'Policy Characteristics'!$C:$C,0))),"",INDEX('Policy Characteristics'!G:G,MATCH($C90,'Policy Characteristics'!$C:$C,0)))</f>
        <v>50000</v>
      </c>
      <c r="N90" s="238">
        <f>IF(ISBLANK(INDEX('Policy Characteristics'!H:H,MATCH($C90,'Policy Characteristics'!$C:$C,0))),"",INDEX('Policy Characteristics'!H:H,MATCH($C90,'Policy Characteristics'!$C:$C,0)))</f>
        <v>100</v>
      </c>
      <c r="O90" s="237" t="str">
        <f>IF(ISBLANK(INDEX('Policy Characteristics'!I:I,MATCH($C90,'Policy Characteristics'!$C:$C,0))),"",INDEX('Policy Characteristics'!I:I,MATCH($C90,'Policy Characteristics'!$C:$C,0)))</f>
        <v>$ / vehicle</v>
      </c>
      <c r="P90" s="237"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37" t="str">
        <f>IF(ISBLANK(INDEX('Policy Characteristics'!K:K,MATCH($C90,'Policy Characteristics'!$C:$C,0))),"",INDEX('Policy Characteristics'!K:K,MATCH($C90,'Policy Characteristics'!$C:$C,0)))</f>
        <v>transportation-sector-main.html#ev-subsidy</v>
      </c>
      <c r="R90" s="237" t="str">
        <f>IF(ISBLANK(INDEX('Policy Characteristics'!L:L,MATCH($C90,'Policy Characteristics'!$C:$C,0))),"",INDEX('Policy Characteristics'!L:L,MATCH($C90,'Policy Characteristics'!$C:$C,0)))</f>
        <v>ev-subsidy.html</v>
      </c>
      <c r="S90" s="291" t="s">
        <v>187</v>
      </c>
    </row>
    <row r="91" spans="1:19">
      <c r="A91" s="237" t="str">
        <f>IF(ISBLANK(INDEX('Policy Characteristics'!A:A,MATCH($C91,'Policy Characteristics'!$C:$C,0))),"",INDEX('Policy Characteristics'!A:A,MATCH($C91,'Policy Characteristics'!$C:$C,0)))</f>
        <v>Transportation</v>
      </c>
      <c r="B91" s="386" t="str">
        <f>IF(ISBLANK(INDEX('Policy Characteristics'!B:B,MATCH($C91,'Policy Characteristics'!$C:$C,0))),"",INDEX('Policy Characteristics'!B:B,MATCH($C91,'Policy Characteristics'!$C:$C,0)))</f>
        <v>Passenger Vehicle Subsidy</v>
      </c>
      <c r="C91" s="237" t="str">
        <f t="shared" si="3"/>
        <v>Additional Passenger Vehicle Subsidy</v>
      </c>
      <c r="D91" s="335" t="s">
        <v>41</v>
      </c>
      <c r="E91" s="335" t="s">
        <v>2243</v>
      </c>
      <c r="F91" s="291" t="s">
        <v>3272</v>
      </c>
      <c r="G91" s="335" t="s">
        <v>3421</v>
      </c>
      <c r="H91" s="17">
        <v>1672</v>
      </c>
      <c r="I91" s="389" t="s">
        <v>44</v>
      </c>
      <c r="J91" s="388" t="str">
        <f>IF(ISBLANK(INDEX('Policy Characteristics'!D:D,MATCH($C91,'Policy Characteristics'!$C:$C,0))),"",INDEX('Policy Characteristics'!D:D,MATCH($C91,'Policy Characteristics'!$C:$C,0)))</f>
        <v>Vehicle Subsidy</v>
      </c>
      <c r="K91" s="237" t="str">
        <f>IF(ISBLANK(INDEX('Policy Characteristics'!E:E,MATCH($C91,'Policy Characteristics'!$C:$C,0))),"",INDEX('Policy Characteristics'!E:E,MATCH($C91,'Policy Characteristics'!$C:$C,0)))</f>
        <v>trans psgr subsidy</v>
      </c>
      <c r="L91" s="238">
        <f>IF(ISBLANK(INDEX('Policy Characteristics'!F:F,MATCH($C91,'Policy Characteristics'!$C:$C,0))),"",INDEX('Policy Characteristics'!F:F,MATCH($C91,'Policy Characteristics'!$C:$C,0)))</f>
        <v>-45000</v>
      </c>
      <c r="M91" s="238">
        <f>IF(ISBLANK(INDEX('Policy Characteristics'!G:G,MATCH($C91,'Policy Characteristics'!$C:$C,0))),"",INDEX('Policy Characteristics'!G:G,MATCH($C91,'Policy Characteristics'!$C:$C,0)))</f>
        <v>50000</v>
      </c>
      <c r="N91" s="238">
        <f>IF(ISBLANK(INDEX('Policy Characteristics'!H:H,MATCH($C91,'Policy Characteristics'!$C:$C,0))),"",INDEX('Policy Characteristics'!H:H,MATCH($C91,'Policy Characteristics'!$C:$C,0)))</f>
        <v>100</v>
      </c>
      <c r="O91" s="237" t="str">
        <f>IF(ISBLANK(INDEX('Policy Characteristics'!I:I,MATCH($C91,'Policy Characteristics'!$C:$C,0))),"",INDEX('Policy Characteristics'!I:I,MATCH($C91,'Policy Characteristics'!$C:$C,0)))</f>
        <v>$ / vehicle</v>
      </c>
      <c r="P91" s="237"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37" t="str">
        <f>IF(ISBLANK(INDEX('Policy Characteristics'!K:K,MATCH($C91,'Policy Characteristics'!$C:$C,0))),"",INDEX('Policy Characteristics'!K:K,MATCH($C91,'Policy Characteristics'!$C:$C,0)))</f>
        <v>transportation-sector-main.html#ev-subsidy</v>
      </c>
      <c r="R91" s="237" t="str">
        <f>IF(ISBLANK(INDEX('Policy Characteristics'!L:L,MATCH($C91,'Policy Characteristics'!$C:$C,0))),"",INDEX('Policy Characteristics'!L:L,MATCH($C91,'Policy Characteristics'!$C:$C,0)))</f>
        <v>ev-subsidy.html</v>
      </c>
      <c r="S91" s="291" t="s">
        <v>187</v>
      </c>
    </row>
    <row r="92" spans="1:19">
      <c r="A92" s="237" t="str">
        <f>IF(ISBLANK(INDEX('Policy Characteristics'!A:A,MATCH($C92,'Policy Characteristics'!$C:$C,0))),"",INDEX('Policy Characteristics'!A:A,MATCH($C92,'Policy Characteristics'!$C:$C,0)))</f>
        <v>Transportation</v>
      </c>
      <c r="B92" s="386" t="str">
        <f>IF(ISBLANK(INDEX('Policy Characteristics'!B:B,MATCH($C92,'Policy Characteristics'!$C:$C,0))),"",INDEX('Policy Characteristics'!B:B,MATCH($C92,'Policy Characteristics'!$C:$C,0)))</f>
        <v>Passenger Vehicle Subsidy</v>
      </c>
      <c r="C92" s="237" t="str">
        <f t="shared" si="3"/>
        <v>Additional Passenger Vehicle Subsidy</v>
      </c>
      <c r="D92" s="335" t="s">
        <v>41</v>
      </c>
      <c r="E92" s="291" t="s">
        <v>2244</v>
      </c>
      <c r="F92" s="291" t="s">
        <v>3272</v>
      </c>
      <c r="G92" s="291" t="s">
        <v>3422</v>
      </c>
      <c r="H92" s="17">
        <v>1673</v>
      </c>
      <c r="I92" s="389" t="s">
        <v>44</v>
      </c>
      <c r="J92" s="388" t="str">
        <f>IF(ISBLANK(INDEX('Policy Characteristics'!D:D,MATCH($C92,'Policy Characteristics'!$C:$C,0))),"",INDEX('Policy Characteristics'!D:D,MATCH($C92,'Policy Characteristics'!$C:$C,0)))</f>
        <v>Vehicle Subsidy</v>
      </c>
      <c r="K92" s="237" t="str">
        <f>IF(ISBLANK(INDEX('Policy Characteristics'!E:E,MATCH($C92,'Policy Characteristics'!$C:$C,0))),"",INDEX('Policy Characteristics'!E:E,MATCH($C92,'Policy Characteristics'!$C:$C,0)))</f>
        <v>trans psgr subsidy</v>
      </c>
      <c r="L92" s="238">
        <f>IF(ISBLANK(INDEX('Policy Characteristics'!F:F,MATCH($C92,'Policy Characteristics'!$C:$C,0))),"",INDEX('Policy Characteristics'!F:F,MATCH($C92,'Policy Characteristics'!$C:$C,0)))</f>
        <v>-45000</v>
      </c>
      <c r="M92" s="238">
        <f>IF(ISBLANK(INDEX('Policy Characteristics'!G:G,MATCH($C92,'Policy Characteristics'!$C:$C,0))),"",INDEX('Policy Characteristics'!G:G,MATCH($C92,'Policy Characteristics'!$C:$C,0)))</f>
        <v>50000</v>
      </c>
      <c r="N92" s="238">
        <f>IF(ISBLANK(INDEX('Policy Characteristics'!H:H,MATCH($C92,'Policy Characteristics'!$C:$C,0))),"",INDEX('Policy Characteristics'!H:H,MATCH($C92,'Policy Characteristics'!$C:$C,0)))</f>
        <v>100</v>
      </c>
      <c r="O92" s="237" t="str">
        <f>IF(ISBLANK(INDEX('Policy Characteristics'!I:I,MATCH($C92,'Policy Characteristics'!$C:$C,0))),"",INDEX('Policy Characteristics'!I:I,MATCH($C92,'Policy Characteristics'!$C:$C,0)))</f>
        <v>$ / vehicle</v>
      </c>
      <c r="P92" s="237"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37" t="str">
        <f>IF(ISBLANK(INDEX('Policy Characteristics'!K:K,MATCH($C92,'Policy Characteristics'!$C:$C,0))),"",INDEX('Policy Characteristics'!K:K,MATCH($C92,'Policy Characteristics'!$C:$C,0)))</f>
        <v>transportation-sector-main.html#ev-subsidy</v>
      </c>
      <c r="R92" s="237" t="str">
        <f>IF(ISBLANK(INDEX('Policy Characteristics'!L:L,MATCH($C92,'Policy Characteristics'!$C:$C,0))),"",INDEX('Policy Characteristics'!L:L,MATCH($C92,'Policy Characteristics'!$C:$C,0)))</f>
        <v>ev-subsidy.html</v>
      </c>
      <c r="S92" s="291" t="s">
        <v>187</v>
      </c>
    </row>
    <row r="93" spans="1:19">
      <c r="A93" s="237" t="str">
        <f>IF(ISBLANK(INDEX('Policy Characteristics'!A:A,MATCH($C93,'Policy Characteristics'!$C:$C,0))),"",INDEX('Policy Characteristics'!A:A,MATCH($C93,'Policy Characteristics'!$C:$C,0)))</f>
        <v>Transportation</v>
      </c>
      <c r="B93" s="386" t="str">
        <f>IF(ISBLANK(INDEX('Policy Characteristics'!B:B,MATCH($C93,'Policy Characteristics'!$C:$C,0))),"",INDEX('Policy Characteristics'!B:B,MATCH($C93,'Policy Characteristics'!$C:$C,0)))</f>
        <v>Passenger Vehicle Subsidy</v>
      </c>
      <c r="C93" s="237" t="str">
        <f t="shared" si="3"/>
        <v>Additional Passenger Vehicle Subsidy</v>
      </c>
      <c r="D93" s="335" t="s">
        <v>41</v>
      </c>
      <c r="E93" s="291" t="s">
        <v>2245</v>
      </c>
      <c r="F93" s="291" t="s">
        <v>3272</v>
      </c>
      <c r="G93" s="291" t="s">
        <v>3423</v>
      </c>
      <c r="H93" s="17">
        <v>1674</v>
      </c>
      <c r="I93" s="389" t="s">
        <v>44</v>
      </c>
      <c r="J93" s="388" t="str">
        <f>IF(ISBLANK(INDEX('Policy Characteristics'!D:D,MATCH($C93,'Policy Characteristics'!$C:$C,0))),"",INDEX('Policy Characteristics'!D:D,MATCH($C93,'Policy Characteristics'!$C:$C,0)))</f>
        <v>Vehicle Subsidy</v>
      </c>
      <c r="K93" s="237" t="str">
        <f>IF(ISBLANK(INDEX('Policy Characteristics'!E:E,MATCH($C93,'Policy Characteristics'!$C:$C,0))),"",INDEX('Policy Characteristics'!E:E,MATCH($C93,'Policy Characteristics'!$C:$C,0)))</f>
        <v>trans psgr subsidy</v>
      </c>
      <c r="L93" s="238">
        <f>IF(ISBLANK(INDEX('Policy Characteristics'!F:F,MATCH($C93,'Policy Characteristics'!$C:$C,0))),"",INDEX('Policy Characteristics'!F:F,MATCH($C93,'Policy Characteristics'!$C:$C,0)))</f>
        <v>-45000</v>
      </c>
      <c r="M93" s="238">
        <f>IF(ISBLANK(INDEX('Policy Characteristics'!G:G,MATCH($C93,'Policy Characteristics'!$C:$C,0))),"",INDEX('Policy Characteristics'!G:G,MATCH($C93,'Policy Characteristics'!$C:$C,0)))</f>
        <v>50000</v>
      </c>
      <c r="N93" s="238">
        <f>IF(ISBLANK(INDEX('Policy Characteristics'!H:H,MATCH($C93,'Policy Characteristics'!$C:$C,0))),"",INDEX('Policy Characteristics'!H:H,MATCH($C93,'Policy Characteristics'!$C:$C,0)))</f>
        <v>100</v>
      </c>
      <c r="O93" s="237" t="str">
        <f>IF(ISBLANK(INDEX('Policy Characteristics'!I:I,MATCH($C93,'Policy Characteristics'!$C:$C,0))),"",INDEX('Policy Characteristics'!I:I,MATCH($C93,'Policy Characteristics'!$C:$C,0)))</f>
        <v>$ / vehicle</v>
      </c>
      <c r="P93" s="237"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37" t="str">
        <f>IF(ISBLANK(INDEX('Policy Characteristics'!K:K,MATCH($C93,'Policy Characteristics'!$C:$C,0))),"",INDEX('Policy Characteristics'!K:K,MATCH($C93,'Policy Characteristics'!$C:$C,0)))</f>
        <v>transportation-sector-main.html#ev-subsidy</v>
      </c>
      <c r="R93" s="237" t="str">
        <f>IF(ISBLANK(INDEX('Policy Characteristics'!L:L,MATCH($C93,'Policy Characteristics'!$C:$C,0))),"",INDEX('Policy Characteristics'!L:L,MATCH($C93,'Policy Characteristics'!$C:$C,0)))</f>
        <v>ev-subsidy.html</v>
      </c>
      <c r="S93" s="291" t="s">
        <v>187</v>
      </c>
    </row>
    <row r="94" spans="1:19">
      <c r="A94" s="237" t="str">
        <f>IF(ISBLANK(INDEX('Policy Characteristics'!A:A,MATCH($C94,'Policy Characteristics'!$C:$C,0))),"",INDEX('Policy Characteristics'!A:A,MATCH($C94,'Policy Characteristics'!$C:$C,0)))</f>
        <v>Transportation</v>
      </c>
      <c r="B94" s="386" t="str">
        <f>IF(ISBLANK(INDEX('Policy Characteristics'!B:B,MATCH($C94,'Policy Characteristics'!$C:$C,0))),"",INDEX('Policy Characteristics'!B:B,MATCH($C94,'Policy Characteristics'!$C:$C,0)))</f>
        <v>Passenger Vehicle Subsidy</v>
      </c>
      <c r="C94" s="237" t="str">
        <f t="shared" si="3"/>
        <v>Additional Passenger Vehicle Subsidy</v>
      </c>
      <c r="D94" s="335" t="s">
        <v>41</v>
      </c>
      <c r="E94" s="291" t="s">
        <v>2246</v>
      </c>
      <c r="F94" s="291" t="s">
        <v>3272</v>
      </c>
      <c r="G94" s="291" t="s">
        <v>3424</v>
      </c>
      <c r="H94" s="17">
        <v>1675</v>
      </c>
      <c r="I94" s="389" t="s">
        <v>44</v>
      </c>
      <c r="J94" s="388" t="str">
        <f>IF(ISBLANK(INDEX('Policy Characteristics'!D:D,MATCH($C94,'Policy Characteristics'!$C:$C,0))),"",INDEX('Policy Characteristics'!D:D,MATCH($C94,'Policy Characteristics'!$C:$C,0)))</f>
        <v>Vehicle Subsidy</v>
      </c>
      <c r="K94" s="237" t="str">
        <f>IF(ISBLANK(INDEX('Policy Characteristics'!E:E,MATCH($C94,'Policy Characteristics'!$C:$C,0))),"",INDEX('Policy Characteristics'!E:E,MATCH($C94,'Policy Characteristics'!$C:$C,0)))</f>
        <v>trans psgr subsidy</v>
      </c>
      <c r="L94" s="238">
        <f>IF(ISBLANK(INDEX('Policy Characteristics'!F:F,MATCH($C94,'Policy Characteristics'!$C:$C,0))),"",INDEX('Policy Characteristics'!F:F,MATCH($C94,'Policy Characteristics'!$C:$C,0)))</f>
        <v>-45000</v>
      </c>
      <c r="M94" s="238">
        <f>IF(ISBLANK(INDEX('Policy Characteristics'!G:G,MATCH($C94,'Policy Characteristics'!$C:$C,0))),"",INDEX('Policy Characteristics'!G:G,MATCH($C94,'Policy Characteristics'!$C:$C,0)))</f>
        <v>50000</v>
      </c>
      <c r="N94" s="238">
        <f>IF(ISBLANK(INDEX('Policy Characteristics'!H:H,MATCH($C94,'Policy Characteristics'!$C:$C,0))),"",INDEX('Policy Characteristics'!H:H,MATCH($C94,'Policy Characteristics'!$C:$C,0)))</f>
        <v>100</v>
      </c>
      <c r="O94" s="237" t="str">
        <f>IF(ISBLANK(INDEX('Policy Characteristics'!I:I,MATCH($C94,'Policy Characteristics'!$C:$C,0))),"",INDEX('Policy Characteristics'!I:I,MATCH($C94,'Policy Characteristics'!$C:$C,0)))</f>
        <v>$ / vehicle</v>
      </c>
      <c r="P94" s="237"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37" t="str">
        <f>IF(ISBLANK(INDEX('Policy Characteristics'!K:K,MATCH($C94,'Policy Characteristics'!$C:$C,0))),"",INDEX('Policy Characteristics'!K:K,MATCH($C94,'Policy Characteristics'!$C:$C,0)))</f>
        <v>transportation-sector-main.html#ev-subsidy</v>
      </c>
      <c r="R94" s="237" t="str">
        <f>IF(ISBLANK(INDEX('Policy Characteristics'!L:L,MATCH($C94,'Policy Characteristics'!$C:$C,0))),"",INDEX('Policy Characteristics'!L:L,MATCH($C94,'Policy Characteristics'!$C:$C,0)))</f>
        <v>ev-subsidy.html</v>
      </c>
      <c r="S94" s="291" t="s">
        <v>187</v>
      </c>
    </row>
    <row r="95" spans="1:19">
      <c r="A95" s="237" t="str">
        <f>IF(ISBLANK(INDEX('Policy Characteristics'!A:A,MATCH($C95,'Policy Characteristics'!$C:$C,0))),"",INDEX('Policy Characteristics'!A:A,MATCH($C95,'Policy Characteristics'!$C:$C,0)))</f>
        <v>Transportation</v>
      </c>
      <c r="B95" s="386" t="str">
        <f>IF(ISBLANK(INDEX('Policy Characteristics'!B:B,MATCH($C95,'Policy Characteristics'!$C:$C,0))),"",INDEX('Policy Characteristics'!B:B,MATCH($C95,'Policy Characteristics'!$C:$C,0)))</f>
        <v>Passenger Vehicle Subsidy</v>
      </c>
      <c r="C95" s="237" t="str">
        <f t="shared" si="3"/>
        <v>Additional Passenger Vehicle Subsidy</v>
      </c>
      <c r="D95" s="335" t="s">
        <v>41</v>
      </c>
      <c r="E95" s="291" t="s">
        <v>2247</v>
      </c>
      <c r="F95" s="291" t="s">
        <v>3272</v>
      </c>
      <c r="G95" s="291" t="s">
        <v>3425</v>
      </c>
      <c r="H95" s="17">
        <v>1676</v>
      </c>
      <c r="I95" s="389" t="s">
        <v>44</v>
      </c>
      <c r="J95" s="388" t="str">
        <f>IF(ISBLANK(INDEX('Policy Characteristics'!D:D,MATCH($C95,'Policy Characteristics'!$C:$C,0))),"",INDEX('Policy Characteristics'!D:D,MATCH($C95,'Policy Characteristics'!$C:$C,0)))</f>
        <v>Vehicle Subsidy</v>
      </c>
      <c r="K95" s="237" t="str">
        <f>IF(ISBLANK(INDEX('Policy Characteristics'!E:E,MATCH($C95,'Policy Characteristics'!$C:$C,0))),"",INDEX('Policy Characteristics'!E:E,MATCH($C95,'Policy Characteristics'!$C:$C,0)))</f>
        <v>trans psgr subsidy</v>
      </c>
      <c r="L95" s="238">
        <f>IF(ISBLANK(INDEX('Policy Characteristics'!F:F,MATCH($C95,'Policy Characteristics'!$C:$C,0))),"",INDEX('Policy Characteristics'!F:F,MATCH($C95,'Policy Characteristics'!$C:$C,0)))</f>
        <v>-45000</v>
      </c>
      <c r="M95" s="238">
        <f>IF(ISBLANK(INDEX('Policy Characteristics'!G:G,MATCH($C95,'Policy Characteristics'!$C:$C,0))),"",INDEX('Policy Characteristics'!G:G,MATCH($C95,'Policy Characteristics'!$C:$C,0)))</f>
        <v>50000</v>
      </c>
      <c r="N95" s="238">
        <f>IF(ISBLANK(INDEX('Policy Characteristics'!H:H,MATCH($C95,'Policy Characteristics'!$C:$C,0))),"",INDEX('Policy Characteristics'!H:H,MATCH($C95,'Policy Characteristics'!$C:$C,0)))</f>
        <v>100</v>
      </c>
      <c r="O95" s="237" t="str">
        <f>IF(ISBLANK(INDEX('Policy Characteristics'!I:I,MATCH($C95,'Policy Characteristics'!$C:$C,0))),"",INDEX('Policy Characteristics'!I:I,MATCH($C95,'Policy Characteristics'!$C:$C,0)))</f>
        <v>$ / vehicle</v>
      </c>
      <c r="P95" s="237"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37" t="str">
        <f>IF(ISBLANK(INDEX('Policy Characteristics'!K:K,MATCH($C95,'Policy Characteristics'!$C:$C,0))),"",INDEX('Policy Characteristics'!K:K,MATCH($C95,'Policy Characteristics'!$C:$C,0)))</f>
        <v>transportation-sector-main.html#ev-subsidy</v>
      </c>
      <c r="R95" s="237" t="str">
        <f>IF(ISBLANK(INDEX('Policy Characteristics'!L:L,MATCH($C95,'Policy Characteristics'!$C:$C,0))),"",INDEX('Policy Characteristics'!L:L,MATCH($C95,'Policy Characteristics'!$C:$C,0)))</f>
        <v>ev-subsidy.html</v>
      </c>
      <c r="S95" s="291" t="s">
        <v>187</v>
      </c>
    </row>
    <row r="96" spans="1:19">
      <c r="A96" s="237" t="str">
        <f>IF(ISBLANK(INDEX('Policy Characteristics'!A:A,MATCH($C96,'Policy Characteristics'!$C:$C,0))),"",INDEX('Policy Characteristics'!A:A,MATCH($C96,'Policy Characteristics'!$C:$C,0)))</f>
        <v>Transportation</v>
      </c>
      <c r="B96" s="386" t="str">
        <f>IF(ISBLANK(INDEX('Policy Characteristics'!B:B,MATCH($C96,'Policy Characteristics'!$C:$C,0))),"",INDEX('Policy Characteristics'!B:B,MATCH($C96,'Policy Characteristics'!$C:$C,0)))</f>
        <v>Passenger Vehicle Subsidy</v>
      </c>
      <c r="C96" s="237" t="str">
        <f t="shared" si="3"/>
        <v>Additional Passenger Vehicle Subsidy</v>
      </c>
      <c r="D96" s="335" t="s">
        <v>41</v>
      </c>
      <c r="E96" s="291" t="s">
        <v>2503</v>
      </c>
      <c r="F96" s="291" t="s">
        <v>3272</v>
      </c>
      <c r="G96" s="291" t="s">
        <v>2503</v>
      </c>
      <c r="H96" s="17">
        <v>1677</v>
      </c>
      <c r="I96" s="389" t="s">
        <v>44</v>
      </c>
      <c r="J96" s="388" t="str">
        <f>IF(ISBLANK(INDEX('Policy Characteristics'!D:D,MATCH($C96,'Policy Characteristics'!$C:$C,0))),"",INDEX('Policy Characteristics'!D:D,MATCH($C96,'Policy Characteristics'!$C:$C,0)))</f>
        <v>Vehicle Subsidy</v>
      </c>
      <c r="K96" s="237" t="str">
        <f>IF(ISBLANK(INDEX('Policy Characteristics'!E:E,MATCH($C96,'Policy Characteristics'!$C:$C,0))),"",INDEX('Policy Characteristics'!E:E,MATCH($C96,'Policy Characteristics'!$C:$C,0)))</f>
        <v>trans psgr subsidy</v>
      </c>
      <c r="L96" s="238">
        <f>IF(ISBLANK(INDEX('Policy Characteristics'!F:F,MATCH($C96,'Policy Characteristics'!$C:$C,0))),"",INDEX('Policy Characteristics'!F:F,MATCH($C96,'Policy Characteristics'!$C:$C,0)))</f>
        <v>-45000</v>
      </c>
      <c r="M96" s="238">
        <f>IF(ISBLANK(INDEX('Policy Characteristics'!G:G,MATCH($C96,'Policy Characteristics'!$C:$C,0))),"",INDEX('Policy Characteristics'!G:G,MATCH($C96,'Policy Characteristics'!$C:$C,0)))</f>
        <v>50000</v>
      </c>
      <c r="N96" s="238">
        <f>IF(ISBLANK(INDEX('Policy Characteristics'!H:H,MATCH($C96,'Policy Characteristics'!$C:$C,0))),"",INDEX('Policy Characteristics'!H:H,MATCH($C96,'Policy Characteristics'!$C:$C,0)))</f>
        <v>100</v>
      </c>
      <c r="O96" s="237" t="str">
        <f>IF(ISBLANK(INDEX('Policy Characteristics'!I:I,MATCH($C96,'Policy Characteristics'!$C:$C,0))),"",INDEX('Policy Characteristics'!I:I,MATCH($C96,'Policy Characteristics'!$C:$C,0)))</f>
        <v>$ / vehicle</v>
      </c>
      <c r="P96" s="237"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37" t="str">
        <f>IF(ISBLANK(INDEX('Policy Characteristics'!K:K,MATCH($C96,'Policy Characteristics'!$C:$C,0))),"",INDEX('Policy Characteristics'!K:K,MATCH($C96,'Policy Characteristics'!$C:$C,0)))</f>
        <v>transportation-sector-main.html#ev-subsidy</v>
      </c>
      <c r="R96" s="237" t="str">
        <f>IF(ISBLANK(INDEX('Policy Characteristics'!L:L,MATCH($C96,'Policy Characteristics'!$C:$C,0))),"",INDEX('Policy Characteristics'!L:L,MATCH($C96,'Policy Characteristics'!$C:$C,0)))</f>
        <v>ev-subsidy.html</v>
      </c>
      <c r="S96" s="291" t="s">
        <v>187</v>
      </c>
    </row>
    <row r="97" spans="1:19">
      <c r="A97" s="237" t="str">
        <f>IF(ISBLANK(INDEX('Policy Characteristics'!A:A,MATCH($C97,'Policy Characteristics'!$C:$C,0))),"",INDEX('Policy Characteristics'!A:A,MATCH($C97,'Policy Characteristics'!$C:$C,0)))</f>
        <v>Transportation</v>
      </c>
      <c r="B97" s="386" t="str">
        <f>IF(ISBLANK(INDEX('Policy Characteristics'!B:B,MATCH($C97,'Policy Characteristics'!$C:$C,0))),"",INDEX('Policy Characteristics'!B:B,MATCH($C97,'Policy Characteristics'!$C:$C,0)))</f>
        <v>Passenger Vehicle Subsidy</v>
      </c>
      <c r="C97" s="237" t="str">
        <f t="shared" si="3"/>
        <v>Additional Passenger Vehicle Subsidy</v>
      </c>
      <c r="D97" s="335" t="s">
        <v>41</v>
      </c>
      <c r="E97" s="291" t="s">
        <v>2502</v>
      </c>
      <c r="F97" s="291" t="s">
        <v>3272</v>
      </c>
      <c r="G97" s="291" t="s">
        <v>3426</v>
      </c>
      <c r="H97" s="17">
        <v>1678</v>
      </c>
      <c r="I97" s="389" t="s">
        <v>44</v>
      </c>
      <c r="J97" s="388" t="str">
        <f>IF(ISBLANK(INDEX('Policy Characteristics'!D:D,MATCH($C97,'Policy Characteristics'!$C:$C,0))),"",INDEX('Policy Characteristics'!D:D,MATCH($C97,'Policy Characteristics'!$C:$C,0)))</f>
        <v>Vehicle Subsidy</v>
      </c>
      <c r="K97" s="237" t="str">
        <f>IF(ISBLANK(INDEX('Policy Characteristics'!E:E,MATCH($C97,'Policy Characteristics'!$C:$C,0))),"",INDEX('Policy Characteristics'!E:E,MATCH($C97,'Policy Characteristics'!$C:$C,0)))</f>
        <v>trans psgr subsidy</v>
      </c>
      <c r="L97" s="238">
        <f>IF(ISBLANK(INDEX('Policy Characteristics'!F:F,MATCH($C97,'Policy Characteristics'!$C:$C,0))),"",INDEX('Policy Characteristics'!F:F,MATCH($C97,'Policy Characteristics'!$C:$C,0)))</f>
        <v>-45000</v>
      </c>
      <c r="M97" s="238">
        <f>IF(ISBLANK(INDEX('Policy Characteristics'!G:G,MATCH($C97,'Policy Characteristics'!$C:$C,0))),"",INDEX('Policy Characteristics'!G:G,MATCH($C97,'Policy Characteristics'!$C:$C,0)))</f>
        <v>50000</v>
      </c>
      <c r="N97" s="238">
        <f>IF(ISBLANK(INDEX('Policy Characteristics'!H:H,MATCH($C97,'Policy Characteristics'!$C:$C,0))),"",INDEX('Policy Characteristics'!H:H,MATCH($C97,'Policy Characteristics'!$C:$C,0)))</f>
        <v>100</v>
      </c>
      <c r="O97" s="237" t="str">
        <f>IF(ISBLANK(INDEX('Policy Characteristics'!I:I,MATCH($C97,'Policy Characteristics'!$C:$C,0))),"",INDEX('Policy Characteristics'!I:I,MATCH($C97,'Policy Characteristics'!$C:$C,0)))</f>
        <v>$ / vehicle</v>
      </c>
      <c r="P97" s="237"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37" t="str">
        <f>IF(ISBLANK(INDEX('Policy Characteristics'!K:K,MATCH($C97,'Policy Characteristics'!$C:$C,0))),"",INDEX('Policy Characteristics'!K:K,MATCH($C97,'Policy Characteristics'!$C:$C,0)))</f>
        <v>transportation-sector-main.html#ev-subsidy</v>
      </c>
      <c r="R97" s="237" t="str">
        <f>IF(ISBLANK(INDEX('Policy Characteristics'!L:L,MATCH($C97,'Policy Characteristics'!$C:$C,0))),"",INDEX('Policy Characteristics'!L:L,MATCH($C97,'Policy Characteristics'!$C:$C,0)))</f>
        <v>ev-subsidy.html</v>
      </c>
      <c r="S97" s="291" t="s">
        <v>187</v>
      </c>
    </row>
    <row r="98" spans="1:19">
      <c r="A98" s="237" t="str">
        <f>IF(ISBLANK(INDEX('Policy Characteristics'!A:A,MATCH($C98,'Policy Characteristics'!$C:$C,0))),"",INDEX('Policy Characteristics'!A:A,MATCH($C98,'Policy Characteristics'!$C:$C,0)))</f>
        <v>Transportation</v>
      </c>
      <c r="B98" s="386" t="str">
        <f>IF(ISBLANK(INDEX('Policy Characteristics'!B:B,MATCH($C98,'Policy Characteristics'!$C:$C,0))),"",INDEX('Policy Characteristics'!B:B,MATCH($C98,'Policy Characteristics'!$C:$C,0)))</f>
        <v>Passenger Vehicle Subsidy</v>
      </c>
      <c r="C98" s="237" t="str">
        <f t="shared" si="3"/>
        <v>Additional Passenger Vehicle Subsidy</v>
      </c>
      <c r="D98" s="335" t="s">
        <v>112</v>
      </c>
      <c r="E98" s="335" t="s">
        <v>2243</v>
      </c>
      <c r="F98" s="291" t="s">
        <v>142</v>
      </c>
      <c r="G98" s="335" t="s">
        <v>3421</v>
      </c>
      <c r="H98" s="17">
        <v>1679</v>
      </c>
      <c r="I98" s="387" t="s">
        <v>43</v>
      </c>
      <c r="J98" s="388" t="str">
        <f>IF(ISBLANK(INDEX('Policy Characteristics'!D:D,MATCH($C98,'Policy Characteristics'!$C:$C,0))),"",INDEX('Policy Characteristics'!D:D,MATCH($C98,'Policy Characteristics'!$C:$C,0)))</f>
        <v>Vehicle Subsidy</v>
      </c>
      <c r="K98" s="237" t="str">
        <f>IF(ISBLANK(INDEX('Policy Characteristics'!E:E,MATCH($C98,'Policy Characteristics'!$C:$C,0))),"",INDEX('Policy Characteristics'!E:E,MATCH($C98,'Policy Characteristics'!$C:$C,0)))</f>
        <v>trans psgr subsidy</v>
      </c>
      <c r="L98" s="238">
        <f>IF(ISBLANK(INDEX('Policy Characteristics'!F:F,MATCH($C98,'Policy Characteristics'!$C:$C,0))),"",INDEX('Policy Characteristics'!F:F,MATCH($C98,'Policy Characteristics'!$C:$C,0)))</f>
        <v>-45000</v>
      </c>
      <c r="M98" s="238">
        <f>IF(ISBLANK(INDEX('Policy Characteristics'!G:G,MATCH($C98,'Policy Characteristics'!$C:$C,0))),"",INDEX('Policy Characteristics'!G:G,MATCH($C98,'Policy Characteristics'!$C:$C,0)))</f>
        <v>50000</v>
      </c>
      <c r="N98" s="238">
        <f>IF(ISBLANK(INDEX('Policy Characteristics'!H:H,MATCH($C98,'Policy Characteristics'!$C:$C,0))),"",INDEX('Policy Characteristics'!H:H,MATCH($C98,'Policy Characteristics'!$C:$C,0)))</f>
        <v>100</v>
      </c>
      <c r="O98" s="237" t="str">
        <f>IF(ISBLANK(INDEX('Policy Characteristics'!I:I,MATCH($C98,'Policy Characteristics'!$C:$C,0))),"",INDEX('Policy Characteristics'!I:I,MATCH($C98,'Policy Characteristics'!$C:$C,0)))</f>
        <v>$ / vehicle</v>
      </c>
      <c r="P98" s="237"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37" t="str">
        <f>IF(ISBLANK(INDEX('Policy Characteristics'!K:K,MATCH($C98,'Policy Characteristics'!$C:$C,0))),"",INDEX('Policy Characteristics'!K:K,MATCH($C98,'Policy Characteristics'!$C:$C,0)))</f>
        <v>transportation-sector-main.html#ev-subsidy</v>
      </c>
      <c r="R98" s="237" t="str">
        <f>IF(ISBLANK(INDEX('Policy Characteristics'!L:L,MATCH($C98,'Policy Characteristics'!$C:$C,0))),"",INDEX('Policy Characteristics'!L:L,MATCH($C98,'Policy Characteristics'!$C:$C,0)))</f>
        <v>ev-subsidy.html</v>
      </c>
      <c r="S98" s="291" t="s">
        <v>187</v>
      </c>
    </row>
    <row r="99" spans="1:19">
      <c r="A99" s="237" t="str">
        <f>IF(ISBLANK(INDEX('Policy Characteristics'!A:A,MATCH($C99,'Policy Characteristics'!$C:$C,0))),"",INDEX('Policy Characteristics'!A:A,MATCH($C99,'Policy Characteristics'!$C:$C,0)))</f>
        <v>Transportation</v>
      </c>
      <c r="B99" s="386" t="str">
        <f>IF(ISBLANK(INDEX('Policy Characteristics'!B:B,MATCH($C99,'Policy Characteristics'!$C:$C,0))),"",INDEX('Policy Characteristics'!B:B,MATCH($C99,'Policy Characteristics'!$C:$C,0)))</f>
        <v>Passenger Vehicle Subsidy</v>
      </c>
      <c r="C99" s="237" t="str">
        <f t="shared" si="3"/>
        <v>Additional Passenger Vehicle Subsidy</v>
      </c>
      <c r="D99" s="335" t="s">
        <v>112</v>
      </c>
      <c r="E99" s="291" t="s">
        <v>2244</v>
      </c>
      <c r="F99" s="291" t="s">
        <v>142</v>
      </c>
      <c r="G99" s="291" t="s">
        <v>3422</v>
      </c>
      <c r="H99" s="17">
        <v>1680</v>
      </c>
      <c r="I99" s="389" t="s">
        <v>44</v>
      </c>
      <c r="J99" s="388" t="str">
        <f>IF(ISBLANK(INDEX('Policy Characteristics'!D:D,MATCH($C99,'Policy Characteristics'!$C:$C,0))),"",INDEX('Policy Characteristics'!D:D,MATCH($C99,'Policy Characteristics'!$C:$C,0)))</f>
        <v>Vehicle Subsidy</v>
      </c>
      <c r="K99" s="237" t="str">
        <f>IF(ISBLANK(INDEX('Policy Characteristics'!E:E,MATCH($C99,'Policy Characteristics'!$C:$C,0))),"",INDEX('Policy Characteristics'!E:E,MATCH($C99,'Policy Characteristics'!$C:$C,0)))</f>
        <v>trans psgr subsidy</v>
      </c>
      <c r="L99" s="238">
        <f>IF(ISBLANK(INDEX('Policy Characteristics'!F:F,MATCH($C99,'Policy Characteristics'!$C:$C,0))),"",INDEX('Policy Characteristics'!F:F,MATCH($C99,'Policy Characteristics'!$C:$C,0)))</f>
        <v>-45000</v>
      </c>
      <c r="M99" s="238">
        <f>IF(ISBLANK(INDEX('Policy Characteristics'!G:G,MATCH($C99,'Policy Characteristics'!$C:$C,0))),"",INDEX('Policy Characteristics'!G:G,MATCH($C99,'Policy Characteristics'!$C:$C,0)))</f>
        <v>50000</v>
      </c>
      <c r="N99" s="238">
        <f>IF(ISBLANK(INDEX('Policy Characteristics'!H:H,MATCH($C99,'Policy Characteristics'!$C:$C,0))),"",INDEX('Policy Characteristics'!H:H,MATCH($C99,'Policy Characteristics'!$C:$C,0)))</f>
        <v>100</v>
      </c>
      <c r="O99" s="237" t="str">
        <f>IF(ISBLANK(INDEX('Policy Characteristics'!I:I,MATCH($C99,'Policy Characteristics'!$C:$C,0))),"",INDEX('Policy Characteristics'!I:I,MATCH($C99,'Policy Characteristics'!$C:$C,0)))</f>
        <v>$ / vehicle</v>
      </c>
      <c r="P99" s="237"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37" t="str">
        <f>IF(ISBLANK(INDEX('Policy Characteristics'!K:K,MATCH($C99,'Policy Characteristics'!$C:$C,0))),"",INDEX('Policy Characteristics'!K:K,MATCH($C99,'Policy Characteristics'!$C:$C,0)))</f>
        <v>transportation-sector-main.html#ev-subsidy</v>
      </c>
      <c r="R99" s="237" t="str">
        <f>IF(ISBLANK(INDEX('Policy Characteristics'!L:L,MATCH($C99,'Policy Characteristics'!$C:$C,0))),"",INDEX('Policy Characteristics'!L:L,MATCH($C99,'Policy Characteristics'!$C:$C,0)))</f>
        <v>ev-subsidy.html</v>
      </c>
      <c r="S99" s="291" t="s">
        <v>187</v>
      </c>
    </row>
    <row r="100" spans="1:19">
      <c r="A100" s="237" t="str">
        <f>IF(ISBLANK(INDEX('Policy Characteristics'!A:A,MATCH($C100,'Policy Characteristics'!$C:$C,0))),"",INDEX('Policy Characteristics'!A:A,MATCH($C100,'Policy Characteristics'!$C:$C,0)))</f>
        <v>Transportation</v>
      </c>
      <c r="B100" s="386" t="str">
        <f>IF(ISBLANK(INDEX('Policy Characteristics'!B:B,MATCH($C100,'Policy Characteristics'!$C:$C,0))),"",INDEX('Policy Characteristics'!B:B,MATCH($C100,'Policy Characteristics'!$C:$C,0)))</f>
        <v>Passenger Vehicle Subsidy</v>
      </c>
      <c r="C100" s="237" t="str">
        <f t="shared" si="3"/>
        <v>Additional Passenger Vehicle Subsidy</v>
      </c>
      <c r="D100" s="335" t="s">
        <v>112</v>
      </c>
      <c r="E100" s="291" t="s">
        <v>2245</v>
      </c>
      <c r="F100" s="291" t="s">
        <v>142</v>
      </c>
      <c r="G100" s="291" t="s">
        <v>3423</v>
      </c>
      <c r="H100" s="17">
        <v>1681</v>
      </c>
      <c r="I100" s="389" t="s">
        <v>44</v>
      </c>
      <c r="J100" s="388" t="str">
        <f>IF(ISBLANK(INDEX('Policy Characteristics'!D:D,MATCH($C100,'Policy Characteristics'!$C:$C,0))),"",INDEX('Policy Characteristics'!D:D,MATCH($C100,'Policy Characteristics'!$C:$C,0)))</f>
        <v>Vehicle Subsidy</v>
      </c>
      <c r="K100" s="237" t="str">
        <f>IF(ISBLANK(INDEX('Policy Characteristics'!E:E,MATCH($C100,'Policy Characteristics'!$C:$C,0))),"",INDEX('Policy Characteristics'!E:E,MATCH($C100,'Policy Characteristics'!$C:$C,0)))</f>
        <v>trans psgr subsidy</v>
      </c>
      <c r="L100" s="238">
        <f>IF(ISBLANK(INDEX('Policy Characteristics'!F:F,MATCH($C100,'Policy Characteristics'!$C:$C,0))),"",INDEX('Policy Characteristics'!F:F,MATCH($C100,'Policy Characteristics'!$C:$C,0)))</f>
        <v>-45000</v>
      </c>
      <c r="M100" s="238">
        <f>IF(ISBLANK(INDEX('Policy Characteristics'!G:G,MATCH($C100,'Policy Characteristics'!$C:$C,0))),"",INDEX('Policy Characteristics'!G:G,MATCH($C100,'Policy Characteristics'!$C:$C,0)))</f>
        <v>50000</v>
      </c>
      <c r="N100" s="238">
        <f>IF(ISBLANK(INDEX('Policy Characteristics'!H:H,MATCH($C100,'Policy Characteristics'!$C:$C,0))),"",INDEX('Policy Characteristics'!H:H,MATCH($C100,'Policy Characteristics'!$C:$C,0)))</f>
        <v>100</v>
      </c>
      <c r="O100" s="237" t="str">
        <f>IF(ISBLANK(INDEX('Policy Characteristics'!I:I,MATCH($C100,'Policy Characteristics'!$C:$C,0))),"",INDEX('Policy Characteristics'!I:I,MATCH($C100,'Policy Characteristics'!$C:$C,0)))</f>
        <v>$ / vehicle</v>
      </c>
      <c r="P100" s="237"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37" t="str">
        <f>IF(ISBLANK(INDEX('Policy Characteristics'!K:K,MATCH($C100,'Policy Characteristics'!$C:$C,0))),"",INDEX('Policy Characteristics'!K:K,MATCH($C100,'Policy Characteristics'!$C:$C,0)))</f>
        <v>transportation-sector-main.html#ev-subsidy</v>
      </c>
      <c r="R100" s="237" t="str">
        <f>IF(ISBLANK(INDEX('Policy Characteristics'!L:L,MATCH($C100,'Policy Characteristics'!$C:$C,0))),"",INDEX('Policy Characteristics'!L:L,MATCH($C100,'Policy Characteristics'!$C:$C,0)))</f>
        <v>ev-subsidy.html</v>
      </c>
      <c r="S100" s="291" t="s">
        <v>187</v>
      </c>
    </row>
    <row r="101" spans="1:19">
      <c r="A101" s="237" t="str">
        <f>IF(ISBLANK(INDEX('Policy Characteristics'!A:A,MATCH($C101,'Policy Characteristics'!$C:$C,0))),"",INDEX('Policy Characteristics'!A:A,MATCH($C101,'Policy Characteristics'!$C:$C,0)))</f>
        <v>Transportation</v>
      </c>
      <c r="B101" s="386" t="str">
        <f>IF(ISBLANK(INDEX('Policy Characteristics'!B:B,MATCH($C101,'Policy Characteristics'!$C:$C,0))),"",INDEX('Policy Characteristics'!B:B,MATCH($C101,'Policy Characteristics'!$C:$C,0)))</f>
        <v>Passenger Vehicle Subsidy</v>
      </c>
      <c r="C101" s="237" t="str">
        <f t="shared" si="3"/>
        <v>Additional Passenger Vehicle Subsidy</v>
      </c>
      <c r="D101" s="335" t="s">
        <v>112</v>
      </c>
      <c r="E101" s="291" t="s">
        <v>2246</v>
      </c>
      <c r="F101" s="291" t="s">
        <v>142</v>
      </c>
      <c r="G101" s="291" t="s">
        <v>3424</v>
      </c>
      <c r="H101" s="17">
        <v>1682</v>
      </c>
      <c r="I101" s="389" t="s">
        <v>44</v>
      </c>
      <c r="J101" s="388" t="str">
        <f>IF(ISBLANK(INDEX('Policy Characteristics'!D:D,MATCH($C101,'Policy Characteristics'!$C:$C,0))),"",INDEX('Policy Characteristics'!D:D,MATCH($C101,'Policy Characteristics'!$C:$C,0)))</f>
        <v>Vehicle Subsidy</v>
      </c>
      <c r="K101" s="237" t="str">
        <f>IF(ISBLANK(INDEX('Policy Characteristics'!E:E,MATCH($C101,'Policy Characteristics'!$C:$C,0))),"",INDEX('Policy Characteristics'!E:E,MATCH($C101,'Policy Characteristics'!$C:$C,0)))</f>
        <v>trans psgr subsidy</v>
      </c>
      <c r="L101" s="238">
        <f>IF(ISBLANK(INDEX('Policy Characteristics'!F:F,MATCH($C101,'Policy Characteristics'!$C:$C,0))),"",INDEX('Policy Characteristics'!F:F,MATCH($C101,'Policy Characteristics'!$C:$C,0)))</f>
        <v>-45000</v>
      </c>
      <c r="M101" s="238">
        <f>IF(ISBLANK(INDEX('Policy Characteristics'!G:G,MATCH($C101,'Policy Characteristics'!$C:$C,0))),"",INDEX('Policy Characteristics'!G:G,MATCH($C101,'Policy Characteristics'!$C:$C,0)))</f>
        <v>50000</v>
      </c>
      <c r="N101" s="238">
        <f>IF(ISBLANK(INDEX('Policy Characteristics'!H:H,MATCH($C101,'Policy Characteristics'!$C:$C,0))),"",INDEX('Policy Characteristics'!H:H,MATCH($C101,'Policy Characteristics'!$C:$C,0)))</f>
        <v>100</v>
      </c>
      <c r="O101" s="237" t="str">
        <f>IF(ISBLANK(INDEX('Policy Characteristics'!I:I,MATCH($C101,'Policy Characteristics'!$C:$C,0))),"",INDEX('Policy Characteristics'!I:I,MATCH($C101,'Policy Characteristics'!$C:$C,0)))</f>
        <v>$ / vehicle</v>
      </c>
      <c r="P101" s="237"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37" t="str">
        <f>IF(ISBLANK(INDEX('Policy Characteristics'!K:K,MATCH($C101,'Policy Characteristics'!$C:$C,0))),"",INDEX('Policy Characteristics'!K:K,MATCH($C101,'Policy Characteristics'!$C:$C,0)))</f>
        <v>transportation-sector-main.html#ev-subsidy</v>
      </c>
      <c r="R101" s="237" t="str">
        <f>IF(ISBLANK(INDEX('Policy Characteristics'!L:L,MATCH($C101,'Policy Characteristics'!$C:$C,0))),"",INDEX('Policy Characteristics'!L:L,MATCH($C101,'Policy Characteristics'!$C:$C,0)))</f>
        <v>ev-subsidy.html</v>
      </c>
      <c r="S101" s="291" t="s">
        <v>187</v>
      </c>
    </row>
    <row r="102" spans="1:19">
      <c r="A102" s="237" t="str">
        <f>IF(ISBLANK(INDEX('Policy Characteristics'!A:A,MATCH($C102,'Policy Characteristics'!$C:$C,0))),"",INDEX('Policy Characteristics'!A:A,MATCH($C102,'Policy Characteristics'!$C:$C,0)))</f>
        <v>Transportation</v>
      </c>
      <c r="B102" s="386" t="str">
        <f>IF(ISBLANK(INDEX('Policy Characteristics'!B:B,MATCH($C102,'Policy Characteristics'!$C:$C,0))),"",INDEX('Policy Characteristics'!B:B,MATCH($C102,'Policy Characteristics'!$C:$C,0)))</f>
        <v>Passenger Vehicle Subsidy</v>
      </c>
      <c r="C102" s="237" t="str">
        <f t="shared" si="3"/>
        <v>Additional Passenger Vehicle Subsidy</v>
      </c>
      <c r="D102" s="335" t="s">
        <v>112</v>
      </c>
      <c r="E102" s="291" t="s">
        <v>2247</v>
      </c>
      <c r="F102" s="291" t="s">
        <v>142</v>
      </c>
      <c r="G102" s="291" t="s">
        <v>3425</v>
      </c>
      <c r="H102" s="17">
        <v>1683</v>
      </c>
      <c r="I102" s="387" t="s">
        <v>43</v>
      </c>
      <c r="J102" s="388" t="str">
        <f>IF(ISBLANK(INDEX('Policy Characteristics'!D:D,MATCH($C102,'Policy Characteristics'!$C:$C,0))),"",INDEX('Policy Characteristics'!D:D,MATCH($C102,'Policy Characteristics'!$C:$C,0)))</f>
        <v>Vehicle Subsidy</v>
      </c>
      <c r="K102" s="237" t="str">
        <f>IF(ISBLANK(INDEX('Policy Characteristics'!E:E,MATCH($C102,'Policy Characteristics'!$C:$C,0))),"",INDEX('Policy Characteristics'!E:E,MATCH($C102,'Policy Characteristics'!$C:$C,0)))</f>
        <v>trans psgr subsidy</v>
      </c>
      <c r="L102" s="238">
        <f>IF(ISBLANK(INDEX('Policy Characteristics'!F:F,MATCH($C102,'Policy Characteristics'!$C:$C,0))),"",INDEX('Policy Characteristics'!F:F,MATCH($C102,'Policy Characteristics'!$C:$C,0)))</f>
        <v>-45000</v>
      </c>
      <c r="M102" s="238">
        <f>IF(ISBLANK(INDEX('Policy Characteristics'!G:G,MATCH($C102,'Policy Characteristics'!$C:$C,0))),"",INDEX('Policy Characteristics'!G:G,MATCH($C102,'Policy Characteristics'!$C:$C,0)))</f>
        <v>50000</v>
      </c>
      <c r="N102" s="238">
        <f>IF(ISBLANK(INDEX('Policy Characteristics'!H:H,MATCH($C102,'Policy Characteristics'!$C:$C,0))),"",INDEX('Policy Characteristics'!H:H,MATCH($C102,'Policy Characteristics'!$C:$C,0)))</f>
        <v>100</v>
      </c>
      <c r="O102" s="237" t="str">
        <f>IF(ISBLANK(INDEX('Policy Characteristics'!I:I,MATCH($C102,'Policy Characteristics'!$C:$C,0))),"",INDEX('Policy Characteristics'!I:I,MATCH($C102,'Policy Characteristics'!$C:$C,0)))</f>
        <v>$ / vehicle</v>
      </c>
      <c r="P102" s="237"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37" t="str">
        <f>IF(ISBLANK(INDEX('Policy Characteristics'!K:K,MATCH($C102,'Policy Characteristics'!$C:$C,0))),"",INDEX('Policy Characteristics'!K:K,MATCH($C102,'Policy Characteristics'!$C:$C,0)))</f>
        <v>transportation-sector-main.html#ev-subsidy</v>
      </c>
      <c r="R102" s="237" t="str">
        <f>IF(ISBLANK(INDEX('Policy Characteristics'!L:L,MATCH($C102,'Policy Characteristics'!$C:$C,0))),"",INDEX('Policy Characteristics'!L:L,MATCH($C102,'Policy Characteristics'!$C:$C,0)))</f>
        <v>ev-subsidy.html</v>
      </c>
      <c r="S102" s="291" t="s">
        <v>187</v>
      </c>
    </row>
    <row r="103" spans="1:19">
      <c r="A103" s="237" t="str">
        <f>IF(ISBLANK(INDEX('Policy Characteristics'!A:A,MATCH($C103,'Policy Characteristics'!$C:$C,0))),"",INDEX('Policy Characteristics'!A:A,MATCH($C103,'Policy Characteristics'!$C:$C,0)))</f>
        <v>Transportation</v>
      </c>
      <c r="B103" s="386" t="str">
        <f>IF(ISBLANK(INDEX('Policy Characteristics'!B:B,MATCH($C103,'Policy Characteristics'!$C:$C,0))),"",INDEX('Policy Characteristics'!B:B,MATCH($C103,'Policy Characteristics'!$C:$C,0)))</f>
        <v>Passenger Vehicle Subsidy</v>
      </c>
      <c r="C103" s="237" t="str">
        <f t="shared" si="3"/>
        <v>Additional Passenger Vehicle Subsidy</v>
      </c>
      <c r="D103" s="335" t="s">
        <v>112</v>
      </c>
      <c r="E103" s="291" t="s">
        <v>2503</v>
      </c>
      <c r="F103" s="291" t="s">
        <v>142</v>
      </c>
      <c r="G103" s="291" t="s">
        <v>2503</v>
      </c>
      <c r="H103" s="17">
        <v>1684</v>
      </c>
      <c r="I103" s="389" t="s">
        <v>44</v>
      </c>
      <c r="J103" s="388" t="str">
        <f>IF(ISBLANK(INDEX('Policy Characteristics'!D:D,MATCH($C103,'Policy Characteristics'!$C:$C,0))),"",INDEX('Policy Characteristics'!D:D,MATCH($C103,'Policy Characteristics'!$C:$C,0)))</f>
        <v>Vehicle Subsidy</v>
      </c>
      <c r="K103" s="237" t="str">
        <f>IF(ISBLANK(INDEX('Policy Characteristics'!E:E,MATCH($C103,'Policy Characteristics'!$C:$C,0))),"",INDEX('Policy Characteristics'!E:E,MATCH($C103,'Policy Characteristics'!$C:$C,0)))</f>
        <v>trans psgr subsidy</v>
      </c>
      <c r="L103" s="238">
        <f>IF(ISBLANK(INDEX('Policy Characteristics'!F:F,MATCH($C103,'Policy Characteristics'!$C:$C,0))),"",INDEX('Policy Characteristics'!F:F,MATCH($C103,'Policy Characteristics'!$C:$C,0)))</f>
        <v>-45000</v>
      </c>
      <c r="M103" s="238">
        <f>IF(ISBLANK(INDEX('Policy Characteristics'!G:G,MATCH($C103,'Policy Characteristics'!$C:$C,0))),"",INDEX('Policy Characteristics'!G:G,MATCH($C103,'Policy Characteristics'!$C:$C,0)))</f>
        <v>50000</v>
      </c>
      <c r="N103" s="238">
        <f>IF(ISBLANK(INDEX('Policy Characteristics'!H:H,MATCH($C103,'Policy Characteristics'!$C:$C,0))),"",INDEX('Policy Characteristics'!H:H,MATCH($C103,'Policy Characteristics'!$C:$C,0)))</f>
        <v>100</v>
      </c>
      <c r="O103" s="237" t="str">
        <f>IF(ISBLANK(INDEX('Policy Characteristics'!I:I,MATCH($C103,'Policy Characteristics'!$C:$C,0))),"",INDEX('Policy Characteristics'!I:I,MATCH($C103,'Policy Characteristics'!$C:$C,0)))</f>
        <v>$ / vehicle</v>
      </c>
      <c r="P103" s="237"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37" t="str">
        <f>IF(ISBLANK(INDEX('Policy Characteristics'!K:K,MATCH($C103,'Policy Characteristics'!$C:$C,0))),"",INDEX('Policy Characteristics'!K:K,MATCH($C103,'Policy Characteristics'!$C:$C,0)))</f>
        <v>transportation-sector-main.html#ev-subsidy</v>
      </c>
      <c r="R103" s="237" t="str">
        <f>IF(ISBLANK(INDEX('Policy Characteristics'!L:L,MATCH($C103,'Policy Characteristics'!$C:$C,0))),"",INDEX('Policy Characteristics'!L:L,MATCH($C103,'Policy Characteristics'!$C:$C,0)))</f>
        <v>ev-subsidy.html</v>
      </c>
      <c r="S103" s="291" t="s">
        <v>187</v>
      </c>
    </row>
    <row r="104" spans="1:19">
      <c r="A104" s="237" t="str">
        <f>IF(ISBLANK(INDEX('Policy Characteristics'!A:A,MATCH($C104,'Policy Characteristics'!$C:$C,0))),"",INDEX('Policy Characteristics'!A:A,MATCH($C104,'Policy Characteristics'!$C:$C,0)))</f>
        <v>Transportation</v>
      </c>
      <c r="B104" s="386" t="str">
        <f>IF(ISBLANK(INDEX('Policy Characteristics'!B:B,MATCH($C104,'Policy Characteristics'!$C:$C,0))),"",INDEX('Policy Characteristics'!B:B,MATCH($C104,'Policy Characteristics'!$C:$C,0)))</f>
        <v>Passenger Vehicle Subsidy</v>
      </c>
      <c r="C104" s="237" t="str">
        <f t="shared" si="3"/>
        <v>Additional Passenger Vehicle Subsidy</v>
      </c>
      <c r="D104" s="335" t="s">
        <v>112</v>
      </c>
      <c r="E104" s="291" t="s">
        <v>2502</v>
      </c>
      <c r="F104" s="291" t="s">
        <v>142</v>
      </c>
      <c r="G104" s="291" t="s">
        <v>3426</v>
      </c>
      <c r="H104" s="17">
        <v>1685</v>
      </c>
      <c r="I104" s="387" t="s">
        <v>43</v>
      </c>
      <c r="J104" s="388" t="str">
        <f>IF(ISBLANK(INDEX('Policy Characteristics'!D:D,MATCH($C104,'Policy Characteristics'!$C:$C,0))),"",INDEX('Policy Characteristics'!D:D,MATCH($C104,'Policy Characteristics'!$C:$C,0)))</f>
        <v>Vehicle Subsidy</v>
      </c>
      <c r="K104" s="237" t="str">
        <f>IF(ISBLANK(INDEX('Policy Characteristics'!E:E,MATCH($C104,'Policy Characteristics'!$C:$C,0))),"",INDEX('Policy Characteristics'!E:E,MATCH($C104,'Policy Characteristics'!$C:$C,0)))</f>
        <v>trans psgr subsidy</v>
      </c>
      <c r="L104" s="238">
        <f>IF(ISBLANK(INDEX('Policy Characteristics'!F:F,MATCH($C104,'Policy Characteristics'!$C:$C,0))),"",INDEX('Policy Characteristics'!F:F,MATCH($C104,'Policy Characteristics'!$C:$C,0)))</f>
        <v>-45000</v>
      </c>
      <c r="M104" s="238">
        <f>IF(ISBLANK(INDEX('Policy Characteristics'!G:G,MATCH($C104,'Policy Characteristics'!$C:$C,0))),"",INDEX('Policy Characteristics'!G:G,MATCH($C104,'Policy Characteristics'!$C:$C,0)))</f>
        <v>50000</v>
      </c>
      <c r="N104" s="238">
        <f>IF(ISBLANK(INDEX('Policy Characteristics'!H:H,MATCH($C104,'Policy Characteristics'!$C:$C,0))),"",INDEX('Policy Characteristics'!H:H,MATCH($C104,'Policy Characteristics'!$C:$C,0)))</f>
        <v>100</v>
      </c>
      <c r="O104" s="237" t="str">
        <f>IF(ISBLANK(INDEX('Policy Characteristics'!I:I,MATCH($C104,'Policy Characteristics'!$C:$C,0))),"",INDEX('Policy Characteristics'!I:I,MATCH($C104,'Policy Characteristics'!$C:$C,0)))</f>
        <v>$ / vehicle</v>
      </c>
      <c r="P104" s="237"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37" t="str">
        <f>IF(ISBLANK(INDEX('Policy Characteristics'!K:K,MATCH($C104,'Policy Characteristics'!$C:$C,0))),"",INDEX('Policy Characteristics'!K:K,MATCH($C104,'Policy Characteristics'!$C:$C,0)))</f>
        <v>transportation-sector-main.html#ev-subsidy</v>
      </c>
      <c r="R104" s="237" t="str">
        <f>IF(ISBLANK(INDEX('Policy Characteristics'!L:L,MATCH($C104,'Policy Characteristics'!$C:$C,0))),"",INDEX('Policy Characteristics'!L:L,MATCH($C104,'Policy Characteristics'!$C:$C,0)))</f>
        <v>ev-subsidy.html</v>
      </c>
      <c r="S104" s="291" t="s">
        <v>187</v>
      </c>
    </row>
    <row r="105" spans="1:19" s="291" customFormat="1">
      <c r="A105" s="237" t="str">
        <f>IF(ISBLANK(INDEX('Policy Characteristics'!A:A,MATCH($C105,'Policy Characteristics'!$C:$C,0))),"",INDEX('Policy Characteristics'!A:A,MATCH($C105,'Policy Characteristics'!$C:$C,0)))</f>
        <v>Transportation</v>
      </c>
      <c r="B105" s="386" t="str">
        <f>IF(ISBLANK(INDEX('Policy Characteristics'!B:B,MATCH($C105,'Policy Characteristics'!$C:$C,0))),"",INDEX('Policy Characteristics'!B:B,MATCH($C105,'Policy Characteristics'!$C:$C,0)))</f>
        <v>Freight Vehicle Subsidy</v>
      </c>
      <c r="C105" t="s">
        <v>3416</v>
      </c>
      <c r="D105" s="335" t="s">
        <v>37</v>
      </c>
      <c r="E105" s="335" t="s">
        <v>2243</v>
      </c>
      <c r="F105" s="291" t="s">
        <v>3432</v>
      </c>
      <c r="G105" s="335" t="s">
        <v>3421</v>
      </c>
      <c r="H105" s="17">
        <v>1686</v>
      </c>
      <c r="I105" s="387" t="s">
        <v>43</v>
      </c>
      <c r="J105" s="388" t="str">
        <f>IF(ISBLANK(INDEX('Policy Characteristics'!D:D,MATCH($C105,'Policy Characteristics'!$C:$C,0))),"",INDEX('Policy Characteristics'!D:D,MATCH($C105,'Policy Characteristics'!$C:$C,0)))</f>
        <v>Vehicle Subsidy</v>
      </c>
      <c r="K105" s="237" t="str">
        <f>IF(ISBLANK(INDEX('Policy Characteristics'!E:E,MATCH($C105,'Policy Characteristics'!$C:$C,0))),"",INDEX('Policy Characteristics'!E:E,MATCH($C105,'Policy Characteristics'!$C:$C,0)))</f>
        <v>trans frgt subsidy</v>
      </c>
      <c r="L105" s="238">
        <f>IF(ISBLANK(INDEX('Policy Characteristics'!F:F,MATCH($C105,'Policy Characteristics'!$C:$C,0))),"",INDEX('Policy Characteristics'!F:F,MATCH($C105,'Policy Characteristics'!$C:$C,0)))</f>
        <v>-45000</v>
      </c>
      <c r="M105" s="238">
        <f>IF(ISBLANK(INDEX('Policy Characteristics'!G:G,MATCH($C105,'Policy Characteristics'!$C:$C,0))),"",INDEX('Policy Characteristics'!G:G,MATCH($C105,'Policy Characteristics'!$C:$C,0)))</f>
        <v>50000</v>
      </c>
      <c r="N105" s="238">
        <f>IF(ISBLANK(INDEX('Policy Characteristics'!H:H,MATCH($C105,'Policy Characteristics'!$C:$C,0))),"",INDEX('Policy Characteristics'!H:H,MATCH($C105,'Policy Characteristics'!$C:$C,0)))</f>
        <v>100</v>
      </c>
      <c r="O105" s="237" t="str">
        <f>IF(ISBLANK(INDEX('Policy Characteristics'!I:I,MATCH($C105,'Policy Characteristics'!$C:$C,0))),"",INDEX('Policy Characteristics'!I:I,MATCH($C105,'Policy Characteristics'!$C:$C,0)))</f>
        <v>$ / vehicle</v>
      </c>
      <c r="P105" s="237"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7" t="str">
        <f>IF(ISBLANK(INDEX('Policy Characteristics'!K:K,MATCH($C105,'Policy Characteristics'!$C:$C,0))),"",INDEX('Policy Characteristics'!K:K,MATCH($C105,'Policy Characteristics'!$C:$C,0)))</f>
        <v>transportation-sector-main.html#ev-subsidy</v>
      </c>
      <c r="R105" s="237" t="str">
        <f>IF(ISBLANK(INDEX('Policy Characteristics'!L:L,MATCH($C105,'Policy Characteristics'!$C:$C,0))),"",INDEX('Policy Characteristics'!L:L,MATCH($C105,'Policy Characteristics'!$C:$C,0)))</f>
        <v>ev-subsidy.html</v>
      </c>
      <c r="S105" s="291" t="s">
        <v>3877</v>
      </c>
    </row>
    <row r="106" spans="1:19" ht="14.5" customHeight="1">
      <c r="A106" s="237" t="str">
        <f>IF(ISBLANK(INDEX('Policy Characteristics'!A:A,MATCH($C106,'Policy Characteristics'!$C:$C,0))),"",INDEX('Policy Characteristics'!A:A,MATCH($C106,'Policy Characteristics'!$C:$C,0)))</f>
        <v>Transportation</v>
      </c>
      <c r="B106" s="386" t="str">
        <f>IF(ISBLANK(INDEX('Policy Characteristics'!B:B,MATCH($C106,'Policy Characteristics'!$C:$C,0))),"",INDEX('Policy Characteristics'!B:B,MATCH($C106,'Policy Characteristics'!$C:$C,0)))</f>
        <v>Freight Vehicle Subsidy</v>
      </c>
      <c r="C106" s="237" t="str">
        <f>C$105</f>
        <v>Additional Freight Vehicle Subsidy</v>
      </c>
      <c r="D106" s="335" t="s">
        <v>37</v>
      </c>
      <c r="E106" s="291" t="s">
        <v>2244</v>
      </c>
      <c r="F106" s="291" t="s">
        <v>3432</v>
      </c>
      <c r="G106" s="291" t="s">
        <v>3422</v>
      </c>
      <c r="H106" s="17">
        <v>1687</v>
      </c>
      <c r="I106" s="387" t="s">
        <v>43</v>
      </c>
      <c r="J106" s="388" t="str">
        <f>IF(ISBLANK(INDEX('Policy Characteristics'!D:D,MATCH($C106,'Policy Characteristics'!$C:$C,0))),"",INDEX('Policy Characteristics'!D:D,MATCH($C106,'Policy Characteristics'!$C:$C,0)))</f>
        <v>Vehicle Subsidy</v>
      </c>
      <c r="K106" s="237" t="str">
        <f>IF(ISBLANK(INDEX('Policy Characteristics'!E:E,MATCH($C106,'Policy Characteristics'!$C:$C,0))),"",INDEX('Policy Characteristics'!E:E,MATCH($C106,'Policy Characteristics'!$C:$C,0)))</f>
        <v>trans frgt subsidy</v>
      </c>
      <c r="L106" s="238">
        <f>IF(ISBLANK(INDEX('Policy Characteristics'!F:F,MATCH($C106,'Policy Characteristics'!$C:$C,0))),"",INDEX('Policy Characteristics'!F:F,MATCH($C106,'Policy Characteristics'!$C:$C,0)))</f>
        <v>-45000</v>
      </c>
      <c r="M106" s="238">
        <f>IF(ISBLANK(INDEX('Policy Characteristics'!G:G,MATCH($C106,'Policy Characteristics'!$C:$C,0))),"",INDEX('Policy Characteristics'!G:G,MATCH($C106,'Policy Characteristics'!$C:$C,0)))</f>
        <v>50000</v>
      </c>
      <c r="N106" s="238">
        <f>IF(ISBLANK(INDEX('Policy Characteristics'!H:H,MATCH($C106,'Policy Characteristics'!$C:$C,0))),"",INDEX('Policy Characteristics'!H:H,MATCH($C106,'Policy Characteristics'!$C:$C,0)))</f>
        <v>100</v>
      </c>
      <c r="O106" s="237" t="str">
        <f>IF(ISBLANK(INDEX('Policy Characteristics'!I:I,MATCH($C106,'Policy Characteristics'!$C:$C,0))),"",INDEX('Policy Characteristics'!I:I,MATCH($C106,'Policy Characteristics'!$C:$C,0)))</f>
        <v>$ / vehicle</v>
      </c>
      <c r="P106" s="237"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7" t="str">
        <f>IF(ISBLANK(INDEX('Policy Characteristics'!K:K,MATCH($C106,'Policy Characteristics'!$C:$C,0))),"",INDEX('Policy Characteristics'!K:K,MATCH($C106,'Policy Characteristics'!$C:$C,0)))</f>
        <v>transportation-sector-main.html#ev-subsidy</v>
      </c>
      <c r="R106" s="237" t="str">
        <f>IF(ISBLANK(INDEX('Policy Characteristics'!L:L,MATCH($C106,'Policy Characteristics'!$C:$C,0))),"",INDEX('Policy Characteristics'!L:L,MATCH($C106,'Policy Characteristics'!$C:$C,0)))</f>
        <v>ev-subsidy.html</v>
      </c>
      <c r="S106" s="291" t="s">
        <v>187</v>
      </c>
    </row>
    <row r="107" spans="1:19">
      <c r="A107" s="237" t="str">
        <f>IF(ISBLANK(INDEX('Policy Characteristics'!A:A,MATCH($C107,'Policy Characteristics'!$C:$C,0))),"",INDEX('Policy Characteristics'!A:A,MATCH($C107,'Policy Characteristics'!$C:$C,0)))</f>
        <v>Transportation</v>
      </c>
      <c r="B107" s="386" t="str">
        <f>IF(ISBLANK(INDEX('Policy Characteristics'!B:B,MATCH($C107,'Policy Characteristics'!$C:$C,0))),"",INDEX('Policy Characteristics'!B:B,MATCH($C107,'Policy Characteristics'!$C:$C,0)))</f>
        <v>Freight Vehicle Subsidy</v>
      </c>
      <c r="C107" s="237" t="str">
        <f t="shared" ref="C107:C146" si="4">C$105</f>
        <v>Additional Freight Vehicle Subsidy</v>
      </c>
      <c r="D107" s="335" t="s">
        <v>37</v>
      </c>
      <c r="E107" s="291" t="s">
        <v>2245</v>
      </c>
      <c r="F107" s="291" t="s">
        <v>3432</v>
      </c>
      <c r="G107" s="291" t="s">
        <v>3423</v>
      </c>
      <c r="H107" s="17">
        <v>1688</v>
      </c>
      <c r="I107" s="389" t="s">
        <v>44</v>
      </c>
      <c r="J107" s="388" t="str">
        <f>IF(ISBLANK(INDEX('Policy Characteristics'!D:D,MATCH($C107,'Policy Characteristics'!$C:$C,0))),"",INDEX('Policy Characteristics'!D:D,MATCH($C107,'Policy Characteristics'!$C:$C,0)))</f>
        <v>Vehicle Subsidy</v>
      </c>
      <c r="K107" s="237" t="str">
        <f>IF(ISBLANK(INDEX('Policy Characteristics'!E:E,MATCH($C107,'Policy Characteristics'!$C:$C,0))),"",INDEX('Policy Characteristics'!E:E,MATCH($C107,'Policy Characteristics'!$C:$C,0)))</f>
        <v>trans frgt subsidy</v>
      </c>
      <c r="L107" s="238">
        <f>IF(ISBLANK(INDEX('Policy Characteristics'!F:F,MATCH($C107,'Policy Characteristics'!$C:$C,0))),"",INDEX('Policy Characteristics'!F:F,MATCH($C107,'Policy Characteristics'!$C:$C,0)))</f>
        <v>-45000</v>
      </c>
      <c r="M107" s="238">
        <f>IF(ISBLANK(INDEX('Policy Characteristics'!G:G,MATCH($C107,'Policy Characteristics'!$C:$C,0))),"",INDEX('Policy Characteristics'!G:G,MATCH($C107,'Policy Characteristics'!$C:$C,0)))</f>
        <v>50000</v>
      </c>
      <c r="N107" s="238">
        <f>IF(ISBLANK(INDEX('Policy Characteristics'!H:H,MATCH($C107,'Policy Characteristics'!$C:$C,0))),"",INDEX('Policy Characteristics'!H:H,MATCH($C107,'Policy Characteristics'!$C:$C,0)))</f>
        <v>100</v>
      </c>
      <c r="O107" s="237" t="str">
        <f>IF(ISBLANK(INDEX('Policy Characteristics'!I:I,MATCH($C107,'Policy Characteristics'!$C:$C,0))),"",INDEX('Policy Characteristics'!I:I,MATCH($C107,'Policy Characteristics'!$C:$C,0)))</f>
        <v>$ / vehicle</v>
      </c>
      <c r="P107" s="237"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7" t="str">
        <f>IF(ISBLANK(INDEX('Policy Characteristics'!K:K,MATCH($C107,'Policy Characteristics'!$C:$C,0))),"",INDEX('Policy Characteristics'!K:K,MATCH($C107,'Policy Characteristics'!$C:$C,0)))</f>
        <v>transportation-sector-main.html#ev-subsidy</v>
      </c>
      <c r="R107" s="237" t="str">
        <f>IF(ISBLANK(INDEX('Policy Characteristics'!L:L,MATCH($C107,'Policy Characteristics'!$C:$C,0))),"",INDEX('Policy Characteristics'!L:L,MATCH($C107,'Policy Characteristics'!$C:$C,0)))</f>
        <v>ev-subsidy.html</v>
      </c>
      <c r="S107" s="291" t="s">
        <v>187</v>
      </c>
    </row>
    <row r="108" spans="1:19">
      <c r="A108" s="237" t="str">
        <f>IF(ISBLANK(INDEX('Policy Characteristics'!A:A,MATCH($C108,'Policy Characteristics'!$C:$C,0))),"",INDEX('Policy Characteristics'!A:A,MATCH($C108,'Policy Characteristics'!$C:$C,0)))</f>
        <v>Transportation</v>
      </c>
      <c r="B108" s="386" t="str">
        <f>IF(ISBLANK(INDEX('Policy Characteristics'!B:B,MATCH($C108,'Policy Characteristics'!$C:$C,0))),"",INDEX('Policy Characteristics'!B:B,MATCH($C108,'Policy Characteristics'!$C:$C,0)))</f>
        <v>Freight Vehicle Subsidy</v>
      </c>
      <c r="C108" s="237" t="str">
        <f t="shared" si="4"/>
        <v>Additional Freight Vehicle Subsidy</v>
      </c>
      <c r="D108" s="335" t="s">
        <v>37</v>
      </c>
      <c r="E108" s="291" t="s">
        <v>2246</v>
      </c>
      <c r="F108" s="291" t="s">
        <v>3432</v>
      </c>
      <c r="G108" s="291" t="s">
        <v>3424</v>
      </c>
      <c r="H108" s="17">
        <v>1689</v>
      </c>
      <c r="I108" s="389" t="s">
        <v>44</v>
      </c>
      <c r="J108" s="388" t="str">
        <f>IF(ISBLANK(INDEX('Policy Characteristics'!D:D,MATCH($C108,'Policy Characteristics'!$C:$C,0))),"",INDEX('Policy Characteristics'!D:D,MATCH($C108,'Policy Characteristics'!$C:$C,0)))</f>
        <v>Vehicle Subsidy</v>
      </c>
      <c r="K108" s="237" t="str">
        <f>IF(ISBLANK(INDEX('Policy Characteristics'!E:E,MATCH($C108,'Policy Characteristics'!$C:$C,0))),"",INDEX('Policy Characteristics'!E:E,MATCH($C108,'Policy Characteristics'!$C:$C,0)))</f>
        <v>trans frgt subsidy</v>
      </c>
      <c r="L108" s="238">
        <f>IF(ISBLANK(INDEX('Policy Characteristics'!F:F,MATCH($C108,'Policy Characteristics'!$C:$C,0))),"",INDEX('Policy Characteristics'!F:F,MATCH($C108,'Policy Characteristics'!$C:$C,0)))</f>
        <v>-45000</v>
      </c>
      <c r="M108" s="238">
        <f>IF(ISBLANK(INDEX('Policy Characteristics'!G:G,MATCH($C108,'Policy Characteristics'!$C:$C,0))),"",INDEX('Policy Characteristics'!G:G,MATCH($C108,'Policy Characteristics'!$C:$C,0)))</f>
        <v>50000</v>
      </c>
      <c r="N108" s="238">
        <f>IF(ISBLANK(INDEX('Policy Characteristics'!H:H,MATCH($C108,'Policy Characteristics'!$C:$C,0))),"",INDEX('Policy Characteristics'!H:H,MATCH($C108,'Policy Characteristics'!$C:$C,0)))</f>
        <v>100</v>
      </c>
      <c r="O108" s="237" t="str">
        <f>IF(ISBLANK(INDEX('Policy Characteristics'!I:I,MATCH($C108,'Policy Characteristics'!$C:$C,0))),"",INDEX('Policy Characteristics'!I:I,MATCH($C108,'Policy Characteristics'!$C:$C,0)))</f>
        <v>$ / vehicle</v>
      </c>
      <c r="P108" s="237"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7" t="str">
        <f>IF(ISBLANK(INDEX('Policy Characteristics'!K:K,MATCH($C108,'Policy Characteristics'!$C:$C,0))),"",INDEX('Policy Characteristics'!K:K,MATCH($C108,'Policy Characteristics'!$C:$C,0)))</f>
        <v>transportation-sector-main.html#ev-subsidy</v>
      </c>
      <c r="R108" s="237" t="str">
        <f>IF(ISBLANK(INDEX('Policy Characteristics'!L:L,MATCH($C108,'Policy Characteristics'!$C:$C,0))),"",INDEX('Policy Characteristics'!L:L,MATCH($C108,'Policy Characteristics'!$C:$C,0)))</f>
        <v>ev-subsidy.html</v>
      </c>
      <c r="S108" s="291" t="s">
        <v>187</v>
      </c>
    </row>
    <row r="109" spans="1:19">
      <c r="A109" s="237" t="str">
        <f>IF(ISBLANK(INDEX('Policy Characteristics'!A:A,MATCH($C109,'Policy Characteristics'!$C:$C,0))),"",INDEX('Policy Characteristics'!A:A,MATCH($C109,'Policy Characteristics'!$C:$C,0)))</f>
        <v>Transportation</v>
      </c>
      <c r="B109" s="386" t="str">
        <f>IF(ISBLANK(INDEX('Policy Characteristics'!B:B,MATCH($C109,'Policy Characteristics'!$C:$C,0))),"",INDEX('Policy Characteristics'!B:B,MATCH($C109,'Policy Characteristics'!$C:$C,0)))</f>
        <v>Freight Vehicle Subsidy</v>
      </c>
      <c r="C109" s="237" t="str">
        <f t="shared" si="4"/>
        <v>Additional Freight Vehicle Subsidy</v>
      </c>
      <c r="D109" s="335" t="s">
        <v>37</v>
      </c>
      <c r="E109" s="291" t="s">
        <v>2247</v>
      </c>
      <c r="F109" s="291" t="s">
        <v>3432</v>
      </c>
      <c r="G109" s="291" t="s">
        <v>3425</v>
      </c>
      <c r="H109" s="17">
        <v>1690</v>
      </c>
      <c r="I109" s="389" t="s">
        <v>43</v>
      </c>
      <c r="J109" s="388" t="str">
        <f>IF(ISBLANK(INDEX('Policy Characteristics'!D:D,MATCH($C109,'Policy Characteristics'!$C:$C,0))),"",INDEX('Policy Characteristics'!D:D,MATCH($C109,'Policy Characteristics'!$C:$C,0)))</f>
        <v>Vehicle Subsidy</v>
      </c>
      <c r="K109" s="237" t="str">
        <f>IF(ISBLANK(INDEX('Policy Characteristics'!E:E,MATCH($C109,'Policy Characteristics'!$C:$C,0))),"",INDEX('Policy Characteristics'!E:E,MATCH($C109,'Policy Characteristics'!$C:$C,0)))</f>
        <v>trans frgt subsidy</v>
      </c>
      <c r="L109" s="238">
        <f>IF(ISBLANK(INDEX('Policy Characteristics'!F:F,MATCH($C109,'Policy Characteristics'!$C:$C,0))),"",INDEX('Policy Characteristics'!F:F,MATCH($C109,'Policy Characteristics'!$C:$C,0)))</f>
        <v>-45000</v>
      </c>
      <c r="M109" s="238">
        <f>IF(ISBLANK(INDEX('Policy Characteristics'!G:G,MATCH($C109,'Policy Characteristics'!$C:$C,0))),"",INDEX('Policy Characteristics'!G:G,MATCH($C109,'Policy Characteristics'!$C:$C,0)))</f>
        <v>50000</v>
      </c>
      <c r="N109" s="238">
        <f>IF(ISBLANK(INDEX('Policy Characteristics'!H:H,MATCH($C109,'Policy Characteristics'!$C:$C,0))),"",INDEX('Policy Characteristics'!H:H,MATCH($C109,'Policy Characteristics'!$C:$C,0)))</f>
        <v>100</v>
      </c>
      <c r="O109" s="237" t="str">
        <f>IF(ISBLANK(INDEX('Policy Characteristics'!I:I,MATCH($C109,'Policy Characteristics'!$C:$C,0))),"",INDEX('Policy Characteristics'!I:I,MATCH($C109,'Policy Characteristics'!$C:$C,0)))</f>
        <v>$ / vehicle</v>
      </c>
      <c r="P109" s="237"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7" t="str">
        <f>IF(ISBLANK(INDEX('Policy Characteristics'!K:K,MATCH($C109,'Policy Characteristics'!$C:$C,0))),"",INDEX('Policy Characteristics'!K:K,MATCH($C109,'Policy Characteristics'!$C:$C,0)))</f>
        <v>transportation-sector-main.html#ev-subsidy</v>
      </c>
      <c r="R109" s="237" t="str">
        <f>IF(ISBLANK(INDEX('Policy Characteristics'!L:L,MATCH($C109,'Policy Characteristics'!$C:$C,0))),"",INDEX('Policy Characteristics'!L:L,MATCH($C109,'Policy Characteristics'!$C:$C,0)))</f>
        <v>ev-subsidy.html</v>
      </c>
      <c r="S109" s="291" t="s">
        <v>187</v>
      </c>
    </row>
    <row r="110" spans="1:19">
      <c r="A110" s="237" t="str">
        <f>IF(ISBLANK(INDEX('Policy Characteristics'!A:A,MATCH($C110,'Policy Characteristics'!$C:$C,0))),"",INDEX('Policy Characteristics'!A:A,MATCH($C110,'Policy Characteristics'!$C:$C,0)))</f>
        <v>Transportation</v>
      </c>
      <c r="B110" s="386" t="str">
        <f>IF(ISBLANK(INDEX('Policy Characteristics'!B:B,MATCH($C110,'Policy Characteristics'!$C:$C,0))),"",INDEX('Policy Characteristics'!B:B,MATCH($C110,'Policy Characteristics'!$C:$C,0)))</f>
        <v>Freight Vehicle Subsidy</v>
      </c>
      <c r="C110" s="237" t="str">
        <f t="shared" si="4"/>
        <v>Additional Freight Vehicle Subsidy</v>
      </c>
      <c r="D110" s="335" t="s">
        <v>37</v>
      </c>
      <c r="E110" s="291" t="s">
        <v>2503</v>
      </c>
      <c r="F110" s="291" t="s">
        <v>3432</v>
      </c>
      <c r="G110" s="291" t="s">
        <v>2503</v>
      </c>
      <c r="H110" s="17">
        <v>1691</v>
      </c>
      <c r="I110" s="387" t="s">
        <v>43</v>
      </c>
      <c r="J110" s="388" t="str">
        <f>IF(ISBLANK(INDEX('Policy Characteristics'!D:D,MATCH($C110,'Policy Characteristics'!$C:$C,0))),"",INDEX('Policy Characteristics'!D:D,MATCH($C110,'Policy Characteristics'!$C:$C,0)))</f>
        <v>Vehicle Subsidy</v>
      </c>
      <c r="K110" s="237" t="str">
        <f>IF(ISBLANK(INDEX('Policy Characteristics'!E:E,MATCH($C110,'Policy Characteristics'!$C:$C,0))),"",INDEX('Policy Characteristics'!E:E,MATCH($C110,'Policy Characteristics'!$C:$C,0)))</f>
        <v>trans frgt subsidy</v>
      </c>
      <c r="L110" s="238">
        <f>IF(ISBLANK(INDEX('Policy Characteristics'!F:F,MATCH($C110,'Policy Characteristics'!$C:$C,0))),"",INDEX('Policy Characteristics'!F:F,MATCH($C110,'Policy Characteristics'!$C:$C,0)))</f>
        <v>-45000</v>
      </c>
      <c r="M110" s="238">
        <f>IF(ISBLANK(INDEX('Policy Characteristics'!G:G,MATCH($C110,'Policy Characteristics'!$C:$C,0))),"",INDEX('Policy Characteristics'!G:G,MATCH($C110,'Policy Characteristics'!$C:$C,0)))</f>
        <v>50000</v>
      </c>
      <c r="N110" s="238">
        <f>IF(ISBLANK(INDEX('Policy Characteristics'!H:H,MATCH($C110,'Policy Characteristics'!$C:$C,0))),"",INDEX('Policy Characteristics'!H:H,MATCH($C110,'Policy Characteristics'!$C:$C,0)))</f>
        <v>100</v>
      </c>
      <c r="O110" s="237" t="str">
        <f>IF(ISBLANK(INDEX('Policy Characteristics'!I:I,MATCH($C110,'Policy Characteristics'!$C:$C,0))),"",INDEX('Policy Characteristics'!I:I,MATCH($C110,'Policy Characteristics'!$C:$C,0)))</f>
        <v>$ / vehicle</v>
      </c>
      <c r="P110" s="237"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7" t="str">
        <f>IF(ISBLANK(INDEX('Policy Characteristics'!K:K,MATCH($C110,'Policy Characteristics'!$C:$C,0))),"",INDEX('Policy Characteristics'!K:K,MATCH($C110,'Policy Characteristics'!$C:$C,0)))</f>
        <v>transportation-sector-main.html#ev-subsidy</v>
      </c>
      <c r="R110" s="237" t="str">
        <f>IF(ISBLANK(INDEX('Policy Characteristics'!L:L,MATCH($C110,'Policy Characteristics'!$C:$C,0))),"",INDEX('Policy Characteristics'!L:L,MATCH($C110,'Policy Characteristics'!$C:$C,0)))</f>
        <v>ev-subsidy.html</v>
      </c>
      <c r="S110" s="291" t="s">
        <v>187</v>
      </c>
    </row>
    <row r="111" spans="1:19">
      <c r="A111" s="237" t="str">
        <f>IF(ISBLANK(INDEX('Policy Characteristics'!A:A,MATCH($C111,'Policy Characteristics'!$C:$C,0))),"",INDEX('Policy Characteristics'!A:A,MATCH($C111,'Policy Characteristics'!$C:$C,0)))</f>
        <v>Transportation</v>
      </c>
      <c r="B111" s="386" t="str">
        <f>IF(ISBLANK(INDEX('Policy Characteristics'!B:B,MATCH($C111,'Policy Characteristics'!$C:$C,0))),"",INDEX('Policy Characteristics'!B:B,MATCH($C111,'Policy Characteristics'!$C:$C,0)))</f>
        <v>Freight Vehicle Subsidy</v>
      </c>
      <c r="C111" s="237" t="str">
        <f t="shared" si="4"/>
        <v>Additional Freight Vehicle Subsidy</v>
      </c>
      <c r="D111" s="335" t="s">
        <v>37</v>
      </c>
      <c r="E111" s="291" t="s">
        <v>2502</v>
      </c>
      <c r="F111" s="291" t="s">
        <v>3432</v>
      </c>
      <c r="G111" s="291" t="s">
        <v>3426</v>
      </c>
      <c r="H111" s="17">
        <v>1692</v>
      </c>
      <c r="I111" s="389" t="s">
        <v>43</v>
      </c>
      <c r="J111" s="388" t="str">
        <f>IF(ISBLANK(INDEX('Policy Characteristics'!D:D,MATCH($C111,'Policy Characteristics'!$C:$C,0))),"",INDEX('Policy Characteristics'!D:D,MATCH($C111,'Policy Characteristics'!$C:$C,0)))</f>
        <v>Vehicle Subsidy</v>
      </c>
      <c r="K111" s="237" t="str">
        <f>IF(ISBLANK(INDEX('Policy Characteristics'!E:E,MATCH($C111,'Policy Characteristics'!$C:$C,0))),"",INDEX('Policy Characteristics'!E:E,MATCH($C111,'Policy Characteristics'!$C:$C,0)))</f>
        <v>trans frgt subsidy</v>
      </c>
      <c r="L111" s="238">
        <f>IF(ISBLANK(INDEX('Policy Characteristics'!F:F,MATCH($C111,'Policy Characteristics'!$C:$C,0))),"",INDEX('Policy Characteristics'!F:F,MATCH($C111,'Policy Characteristics'!$C:$C,0)))</f>
        <v>-45000</v>
      </c>
      <c r="M111" s="238">
        <f>IF(ISBLANK(INDEX('Policy Characteristics'!G:G,MATCH($C111,'Policy Characteristics'!$C:$C,0))),"",INDEX('Policy Characteristics'!G:G,MATCH($C111,'Policy Characteristics'!$C:$C,0)))</f>
        <v>50000</v>
      </c>
      <c r="N111" s="238">
        <f>IF(ISBLANK(INDEX('Policy Characteristics'!H:H,MATCH($C111,'Policy Characteristics'!$C:$C,0))),"",INDEX('Policy Characteristics'!H:H,MATCH($C111,'Policy Characteristics'!$C:$C,0)))</f>
        <v>100</v>
      </c>
      <c r="O111" s="237" t="str">
        <f>IF(ISBLANK(INDEX('Policy Characteristics'!I:I,MATCH($C111,'Policy Characteristics'!$C:$C,0))),"",INDEX('Policy Characteristics'!I:I,MATCH($C111,'Policy Characteristics'!$C:$C,0)))</f>
        <v>$ / vehicle</v>
      </c>
      <c r="P111" s="237"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7" t="str">
        <f>IF(ISBLANK(INDEX('Policy Characteristics'!K:K,MATCH($C111,'Policy Characteristics'!$C:$C,0))),"",INDEX('Policy Characteristics'!K:K,MATCH($C111,'Policy Characteristics'!$C:$C,0)))</f>
        <v>transportation-sector-main.html#ev-subsidy</v>
      </c>
      <c r="R111" s="237" t="str">
        <f>IF(ISBLANK(INDEX('Policy Characteristics'!L:L,MATCH($C111,'Policy Characteristics'!$C:$C,0))),"",INDEX('Policy Characteristics'!L:L,MATCH($C111,'Policy Characteristics'!$C:$C,0)))</f>
        <v>ev-subsidy.html</v>
      </c>
      <c r="S111" s="291" t="s">
        <v>187</v>
      </c>
    </row>
    <row r="112" spans="1:19">
      <c r="A112" s="237" t="str">
        <f>IF(ISBLANK(INDEX('Policy Characteristics'!A:A,MATCH($C112,'Policy Characteristics'!$C:$C,0))),"",INDEX('Policy Characteristics'!A:A,MATCH($C112,'Policy Characteristics'!$C:$C,0)))</f>
        <v>Transportation</v>
      </c>
      <c r="B112" s="386" t="str">
        <f>IF(ISBLANK(INDEX('Policy Characteristics'!B:B,MATCH($C112,'Policy Characteristics'!$C:$C,0))),"",INDEX('Policy Characteristics'!B:B,MATCH($C112,'Policy Characteristics'!$C:$C,0)))</f>
        <v>Freight Vehicle Subsidy</v>
      </c>
      <c r="C112" s="237" t="str">
        <f t="shared" si="4"/>
        <v>Additional Freight Vehicle Subsidy</v>
      </c>
      <c r="D112" s="335" t="s">
        <v>38</v>
      </c>
      <c r="E112" s="335" t="s">
        <v>2243</v>
      </c>
      <c r="F112" s="291" t="s">
        <v>3429</v>
      </c>
      <c r="G112" s="335" t="s">
        <v>3421</v>
      </c>
      <c r="H112" s="17">
        <v>1693</v>
      </c>
      <c r="I112" s="387" t="s">
        <v>43</v>
      </c>
      <c r="J112" s="388" t="str">
        <f>IF(ISBLANK(INDEX('Policy Characteristics'!D:D,MATCH($C112,'Policy Characteristics'!$C:$C,0))),"",INDEX('Policy Characteristics'!D:D,MATCH($C112,'Policy Characteristics'!$C:$C,0)))</f>
        <v>Vehicle Subsidy</v>
      </c>
      <c r="K112" s="237" t="str">
        <f>IF(ISBLANK(INDEX('Policy Characteristics'!E:E,MATCH($C112,'Policy Characteristics'!$C:$C,0))),"",INDEX('Policy Characteristics'!E:E,MATCH($C112,'Policy Characteristics'!$C:$C,0)))</f>
        <v>trans frgt subsidy</v>
      </c>
      <c r="L112" s="238">
        <f>IF(ISBLANK(INDEX('Policy Characteristics'!F:F,MATCH($C112,'Policy Characteristics'!$C:$C,0))),"",INDEX('Policy Characteristics'!F:F,MATCH($C112,'Policy Characteristics'!$C:$C,0)))</f>
        <v>-45000</v>
      </c>
      <c r="M112" s="238">
        <f>IF(ISBLANK(INDEX('Policy Characteristics'!G:G,MATCH($C112,'Policy Characteristics'!$C:$C,0))),"",INDEX('Policy Characteristics'!G:G,MATCH($C112,'Policy Characteristics'!$C:$C,0)))</f>
        <v>50000</v>
      </c>
      <c r="N112" s="238">
        <f>IF(ISBLANK(INDEX('Policy Characteristics'!H:H,MATCH($C112,'Policy Characteristics'!$C:$C,0))),"",INDEX('Policy Characteristics'!H:H,MATCH($C112,'Policy Characteristics'!$C:$C,0)))</f>
        <v>100</v>
      </c>
      <c r="O112" s="237" t="str">
        <f>IF(ISBLANK(INDEX('Policy Characteristics'!I:I,MATCH($C112,'Policy Characteristics'!$C:$C,0))),"",INDEX('Policy Characteristics'!I:I,MATCH($C112,'Policy Characteristics'!$C:$C,0)))</f>
        <v>$ / vehicle</v>
      </c>
      <c r="P112" s="237"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7" t="str">
        <f>IF(ISBLANK(INDEX('Policy Characteristics'!K:K,MATCH($C112,'Policy Characteristics'!$C:$C,0))),"",INDEX('Policy Characteristics'!K:K,MATCH($C112,'Policy Characteristics'!$C:$C,0)))</f>
        <v>transportation-sector-main.html#ev-subsidy</v>
      </c>
      <c r="R112" s="237" t="str">
        <f>IF(ISBLANK(INDEX('Policy Characteristics'!L:L,MATCH($C112,'Policy Characteristics'!$C:$C,0))),"",INDEX('Policy Characteristics'!L:L,MATCH($C112,'Policy Characteristics'!$C:$C,0)))</f>
        <v>ev-subsidy.html</v>
      </c>
      <c r="S112" s="291" t="s">
        <v>187</v>
      </c>
    </row>
    <row r="113" spans="1:19">
      <c r="A113" s="237" t="str">
        <f>IF(ISBLANK(INDEX('Policy Characteristics'!A:A,MATCH($C113,'Policy Characteristics'!$C:$C,0))),"",INDEX('Policy Characteristics'!A:A,MATCH($C113,'Policy Characteristics'!$C:$C,0)))</f>
        <v>Transportation</v>
      </c>
      <c r="B113" s="386" t="str">
        <f>IF(ISBLANK(INDEX('Policy Characteristics'!B:B,MATCH($C113,'Policy Characteristics'!$C:$C,0))),"",INDEX('Policy Characteristics'!B:B,MATCH($C113,'Policy Characteristics'!$C:$C,0)))</f>
        <v>Freight Vehicle Subsidy</v>
      </c>
      <c r="C113" s="237" t="str">
        <f t="shared" si="4"/>
        <v>Additional Freight Vehicle Subsidy</v>
      </c>
      <c r="D113" s="335" t="s">
        <v>38</v>
      </c>
      <c r="E113" s="291" t="s">
        <v>2244</v>
      </c>
      <c r="F113" s="291" t="s">
        <v>3429</v>
      </c>
      <c r="G113" s="291" t="s">
        <v>3422</v>
      </c>
      <c r="H113" s="17">
        <v>1694</v>
      </c>
      <c r="I113" s="389" t="s">
        <v>44</v>
      </c>
      <c r="J113" s="388" t="str">
        <f>IF(ISBLANK(INDEX('Policy Characteristics'!D:D,MATCH($C113,'Policy Characteristics'!$C:$C,0))),"",INDEX('Policy Characteristics'!D:D,MATCH($C113,'Policy Characteristics'!$C:$C,0)))</f>
        <v>Vehicle Subsidy</v>
      </c>
      <c r="K113" s="237" t="str">
        <f>IF(ISBLANK(INDEX('Policy Characteristics'!E:E,MATCH($C113,'Policy Characteristics'!$C:$C,0))),"",INDEX('Policy Characteristics'!E:E,MATCH($C113,'Policy Characteristics'!$C:$C,0)))</f>
        <v>trans frgt subsidy</v>
      </c>
      <c r="L113" s="238">
        <f>IF(ISBLANK(INDEX('Policy Characteristics'!F:F,MATCH($C113,'Policy Characteristics'!$C:$C,0))),"",INDEX('Policy Characteristics'!F:F,MATCH($C113,'Policy Characteristics'!$C:$C,0)))</f>
        <v>-45000</v>
      </c>
      <c r="M113" s="238">
        <f>IF(ISBLANK(INDEX('Policy Characteristics'!G:G,MATCH($C113,'Policy Characteristics'!$C:$C,0))),"",INDEX('Policy Characteristics'!G:G,MATCH($C113,'Policy Characteristics'!$C:$C,0)))</f>
        <v>50000</v>
      </c>
      <c r="N113" s="238">
        <f>IF(ISBLANK(INDEX('Policy Characteristics'!H:H,MATCH($C113,'Policy Characteristics'!$C:$C,0))),"",INDEX('Policy Characteristics'!H:H,MATCH($C113,'Policy Characteristics'!$C:$C,0)))</f>
        <v>100</v>
      </c>
      <c r="O113" s="237" t="str">
        <f>IF(ISBLANK(INDEX('Policy Characteristics'!I:I,MATCH($C113,'Policy Characteristics'!$C:$C,0))),"",INDEX('Policy Characteristics'!I:I,MATCH($C113,'Policy Characteristics'!$C:$C,0)))</f>
        <v>$ / vehicle</v>
      </c>
      <c r="P113" s="237"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7" t="str">
        <f>IF(ISBLANK(INDEX('Policy Characteristics'!K:K,MATCH($C113,'Policy Characteristics'!$C:$C,0))),"",INDEX('Policy Characteristics'!K:K,MATCH($C113,'Policy Characteristics'!$C:$C,0)))</f>
        <v>transportation-sector-main.html#ev-subsidy</v>
      </c>
      <c r="R113" s="237" t="str">
        <f>IF(ISBLANK(INDEX('Policy Characteristics'!L:L,MATCH($C113,'Policy Characteristics'!$C:$C,0))),"",INDEX('Policy Characteristics'!L:L,MATCH($C113,'Policy Characteristics'!$C:$C,0)))</f>
        <v>ev-subsidy.html</v>
      </c>
      <c r="S113" s="291" t="s">
        <v>187</v>
      </c>
    </row>
    <row r="114" spans="1:19">
      <c r="A114" s="237" t="str">
        <f>IF(ISBLANK(INDEX('Policy Characteristics'!A:A,MATCH($C114,'Policy Characteristics'!$C:$C,0))),"",INDEX('Policy Characteristics'!A:A,MATCH($C114,'Policy Characteristics'!$C:$C,0)))</f>
        <v>Transportation</v>
      </c>
      <c r="B114" s="386" t="str">
        <f>IF(ISBLANK(INDEX('Policy Characteristics'!B:B,MATCH($C114,'Policy Characteristics'!$C:$C,0))),"",INDEX('Policy Characteristics'!B:B,MATCH($C114,'Policy Characteristics'!$C:$C,0)))</f>
        <v>Freight Vehicle Subsidy</v>
      </c>
      <c r="C114" s="237" t="str">
        <f t="shared" si="4"/>
        <v>Additional Freight Vehicle Subsidy</v>
      </c>
      <c r="D114" s="335" t="s">
        <v>38</v>
      </c>
      <c r="E114" s="291" t="s">
        <v>2245</v>
      </c>
      <c r="F114" s="291" t="s">
        <v>3429</v>
      </c>
      <c r="G114" s="291" t="s">
        <v>3423</v>
      </c>
      <c r="H114" s="17">
        <v>1695</v>
      </c>
      <c r="I114" s="389" t="s">
        <v>44</v>
      </c>
      <c r="J114" s="388" t="str">
        <f>IF(ISBLANK(INDEX('Policy Characteristics'!D:D,MATCH($C114,'Policy Characteristics'!$C:$C,0))),"",INDEX('Policy Characteristics'!D:D,MATCH($C114,'Policy Characteristics'!$C:$C,0)))</f>
        <v>Vehicle Subsidy</v>
      </c>
      <c r="K114" s="237" t="str">
        <f>IF(ISBLANK(INDEX('Policy Characteristics'!E:E,MATCH($C114,'Policy Characteristics'!$C:$C,0))),"",INDEX('Policy Characteristics'!E:E,MATCH($C114,'Policy Characteristics'!$C:$C,0)))</f>
        <v>trans frgt subsidy</v>
      </c>
      <c r="L114" s="238">
        <f>IF(ISBLANK(INDEX('Policy Characteristics'!F:F,MATCH($C114,'Policy Characteristics'!$C:$C,0))),"",INDEX('Policy Characteristics'!F:F,MATCH($C114,'Policy Characteristics'!$C:$C,0)))</f>
        <v>-45000</v>
      </c>
      <c r="M114" s="238">
        <f>IF(ISBLANK(INDEX('Policy Characteristics'!G:G,MATCH($C114,'Policy Characteristics'!$C:$C,0))),"",INDEX('Policy Characteristics'!G:G,MATCH($C114,'Policy Characteristics'!$C:$C,0)))</f>
        <v>50000</v>
      </c>
      <c r="N114" s="238">
        <f>IF(ISBLANK(INDEX('Policy Characteristics'!H:H,MATCH($C114,'Policy Characteristics'!$C:$C,0))),"",INDEX('Policy Characteristics'!H:H,MATCH($C114,'Policy Characteristics'!$C:$C,0)))</f>
        <v>100</v>
      </c>
      <c r="O114" s="237" t="str">
        <f>IF(ISBLANK(INDEX('Policy Characteristics'!I:I,MATCH($C114,'Policy Characteristics'!$C:$C,0))),"",INDEX('Policy Characteristics'!I:I,MATCH($C114,'Policy Characteristics'!$C:$C,0)))</f>
        <v>$ / vehicle</v>
      </c>
      <c r="P114" s="237"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7" t="str">
        <f>IF(ISBLANK(INDEX('Policy Characteristics'!K:K,MATCH($C114,'Policy Characteristics'!$C:$C,0))),"",INDEX('Policy Characteristics'!K:K,MATCH($C114,'Policy Characteristics'!$C:$C,0)))</f>
        <v>transportation-sector-main.html#ev-subsidy</v>
      </c>
      <c r="R114" s="237" t="str">
        <f>IF(ISBLANK(INDEX('Policy Characteristics'!L:L,MATCH($C114,'Policy Characteristics'!$C:$C,0))),"",INDEX('Policy Characteristics'!L:L,MATCH($C114,'Policy Characteristics'!$C:$C,0)))</f>
        <v>ev-subsidy.html</v>
      </c>
      <c r="S114" s="291" t="s">
        <v>187</v>
      </c>
    </row>
    <row r="115" spans="1:19">
      <c r="A115" s="237" t="str">
        <f>IF(ISBLANK(INDEX('Policy Characteristics'!A:A,MATCH($C115,'Policy Characteristics'!$C:$C,0))),"",INDEX('Policy Characteristics'!A:A,MATCH($C115,'Policy Characteristics'!$C:$C,0)))</f>
        <v>Transportation</v>
      </c>
      <c r="B115" s="386" t="str">
        <f>IF(ISBLANK(INDEX('Policy Characteristics'!B:B,MATCH($C115,'Policy Characteristics'!$C:$C,0))),"",INDEX('Policy Characteristics'!B:B,MATCH($C115,'Policy Characteristics'!$C:$C,0)))</f>
        <v>Freight Vehicle Subsidy</v>
      </c>
      <c r="C115" s="237" t="str">
        <f t="shared" si="4"/>
        <v>Additional Freight Vehicle Subsidy</v>
      </c>
      <c r="D115" s="335" t="s">
        <v>38</v>
      </c>
      <c r="E115" s="291" t="s">
        <v>2246</v>
      </c>
      <c r="F115" s="291" t="s">
        <v>3429</v>
      </c>
      <c r="G115" s="291" t="s">
        <v>3424</v>
      </c>
      <c r="H115" s="17">
        <v>1696</v>
      </c>
      <c r="I115" s="389" t="s">
        <v>44</v>
      </c>
      <c r="J115" s="388" t="str">
        <f>IF(ISBLANK(INDEX('Policy Characteristics'!D:D,MATCH($C115,'Policy Characteristics'!$C:$C,0))),"",INDEX('Policy Characteristics'!D:D,MATCH($C115,'Policy Characteristics'!$C:$C,0)))</f>
        <v>Vehicle Subsidy</v>
      </c>
      <c r="K115" s="237" t="str">
        <f>IF(ISBLANK(INDEX('Policy Characteristics'!E:E,MATCH($C115,'Policy Characteristics'!$C:$C,0))),"",INDEX('Policy Characteristics'!E:E,MATCH($C115,'Policy Characteristics'!$C:$C,0)))</f>
        <v>trans frgt subsidy</v>
      </c>
      <c r="L115" s="238">
        <f>IF(ISBLANK(INDEX('Policy Characteristics'!F:F,MATCH($C115,'Policy Characteristics'!$C:$C,0))),"",INDEX('Policy Characteristics'!F:F,MATCH($C115,'Policy Characteristics'!$C:$C,0)))</f>
        <v>-45000</v>
      </c>
      <c r="M115" s="238">
        <f>IF(ISBLANK(INDEX('Policy Characteristics'!G:G,MATCH($C115,'Policy Characteristics'!$C:$C,0))),"",INDEX('Policy Characteristics'!G:G,MATCH($C115,'Policy Characteristics'!$C:$C,0)))</f>
        <v>50000</v>
      </c>
      <c r="N115" s="238">
        <f>IF(ISBLANK(INDEX('Policy Characteristics'!H:H,MATCH($C115,'Policy Characteristics'!$C:$C,0))),"",INDEX('Policy Characteristics'!H:H,MATCH($C115,'Policy Characteristics'!$C:$C,0)))</f>
        <v>100</v>
      </c>
      <c r="O115" s="237" t="str">
        <f>IF(ISBLANK(INDEX('Policy Characteristics'!I:I,MATCH($C115,'Policy Characteristics'!$C:$C,0))),"",INDEX('Policy Characteristics'!I:I,MATCH($C115,'Policy Characteristics'!$C:$C,0)))</f>
        <v>$ / vehicle</v>
      </c>
      <c r="P115" s="237"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7" t="str">
        <f>IF(ISBLANK(INDEX('Policy Characteristics'!K:K,MATCH($C115,'Policy Characteristics'!$C:$C,0))),"",INDEX('Policy Characteristics'!K:K,MATCH($C115,'Policy Characteristics'!$C:$C,0)))</f>
        <v>transportation-sector-main.html#ev-subsidy</v>
      </c>
      <c r="R115" s="237" t="str">
        <f>IF(ISBLANK(INDEX('Policy Characteristics'!L:L,MATCH($C115,'Policy Characteristics'!$C:$C,0))),"",INDEX('Policy Characteristics'!L:L,MATCH($C115,'Policy Characteristics'!$C:$C,0)))</f>
        <v>ev-subsidy.html</v>
      </c>
      <c r="S115" s="291" t="s">
        <v>187</v>
      </c>
    </row>
    <row r="116" spans="1:19">
      <c r="A116" s="237" t="str">
        <f>IF(ISBLANK(INDEX('Policy Characteristics'!A:A,MATCH($C116,'Policy Characteristics'!$C:$C,0))),"",INDEX('Policy Characteristics'!A:A,MATCH($C116,'Policy Characteristics'!$C:$C,0)))</f>
        <v>Transportation</v>
      </c>
      <c r="B116" s="386" t="str">
        <f>IF(ISBLANK(INDEX('Policy Characteristics'!B:B,MATCH($C116,'Policy Characteristics'!$C:$C,0))),"",INDEX('Policy Characteristics'!B:B,MATCH($C116,'Policy Characteristics'!$C:$C,0)))</f>
        <v>Freight Vehicle Subsidy</v>
      </c>
      <c r="C116" s="237" t="str">
        <f t="shared" si="4"/>
        <v>Additional Freight Vehicle Subsidy</v>
      </c>
      <c r="D116" s="335" t="s">
        <v>38</v>
      </c>
      <c r="E116" s="291" t="s">
        <v>2247</v>
      </c>
      <c r="F116" s="291" t="s">
        <v>3429</v>
      </c>
      <c r="G116" s="291" t="s">
        <v>3425</v>
      </c>
      <c r="H116" s="17">
        <v>1697</v>
      </c>
      <c r="I116" s="387" t="s">
        <v>43</v>
      </c>
      <c r="J116" s="388" t="str">
        <f>IF(ISBLANK(INDEX('Policy Characteristics'!D:D,MATCH($C116,'Policy Characteristics'!$C:$C,0))),"",INDEX('Policy Characteristics'!D:D,MATCH($C116,'Policy Characteristics'!$C:$C,0)))</f>
        <v>Vehicle Subsidy</v>
      </c>
      <c r="K116" s="237" t="str">
        <f>IF(ISBLANK(INDEX('Policy Characteristics'!E:E,MATCH($C116,'Policy Characteristics'!$C:$C,0))),"",INDEX('Policy Characteristics'!E:E,MATCH($C116,'Policy Characteristics'!$C:$C,0)))</f>
        <v>trans frgt subsidy</v>
      </c>
      <c r="L116" s="238">
        <f>IF(ISBLANK(INDEX('Policy Characteristics'!F:F,MATCH($C116,'Policy Characteristics'!$C:$C,0))),"",INDEX('Policy Characteristics'!F:F,MATCH($C116,'Policy Characteristics'!$C:$C,0)))</f>
        <v>-45000</v>
      </c>
      <c r="M116" s="238">
        <f>IF(ISBLANK(INDEX('Policy Characteristics'!G:G,MATCH($C116,'Policy Characteristics'!$C:$C,0))),"",INDEX('Policy Characteristics'!G:G,MATCH($C116,'Policy Characteristics'!$C:$C,0)))</f>
        <v>50000</v>
      </c>
      <c r="N116" s="238">
        <f>IF(ISBLANK(INDEX('Policy Characteristics'!H:H,MATCH($C116,'Policy Characteristics'!$C:$C,0))),"",INDEX('Policy Characteristics'!H:H,MATCH($C116,'Policy Characteristics'!$C:$C,0)))</f>
        <v>100</v>
      </c>
      <c r="O116" s="237" t="str">
        <f>IF(ISBLANK(INDEX('Policy Characteristics'!I:I,MATCH($C116,'Policy Characteristics'!$C:$C,0))),"",INDEX('Policy Characteristics'!I:I,MATCH($C116,'Policy Characteristics'!$C:$C,0)))</f>
        <v>$ / vehicle</v>
      </c>
      <c r="P116" s="237"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7" t="str">
        <f>IF(ISBLANK(INDEX('Policy Characteristics'!K:K,MATCH($C116,'Policy Characteristics'!$C:$C,0))),"",INDEX('Policy Characteristics'!K:K,MATCH($C116,'Policy Characteristics'!$C:$C,0)))</f>
        <v>transportation-sector-main.html#ev-subsidy</v>
      </c>
      <c r="R116" s="237" t="str">
        <f>IF(ISBLANK(INDEX('Policy Characteristics'!L:L,MATCH($C116,'Policy Characteristics'!$C:$C,0))),"",INDEX('Policy Characteristics'!L:L,MATCH($C116,'Policy Characteristics'!$C:$C,0)))</f>
        <v>ev-subsidy.html</v>
      </c>
      <c r="S116" s="291" t="s">
        <v>187</v>
      </c>
    </row>
    <row r="117" spans="1:19">
      <c r="A117" s="237" t="str">
        <f>IF(ISBLANK(INDEX('Policy Characteristics'!A:A,MATCH($C117,'Policy Characteristics'!$C:$C,0))),"",INDEX('Policy Characteristics'!A:A,MATCH($C117,'Policy Characteristics'!$C:$C,0)))</f>
        <v>Transportation</v>
      </c>
      <c r="B117" s="386" t="str">
        <f>IF(ISBLANK(INDEX('Policy Characteristics'!B:B,MATCH($C117,'Policy Characteristics'!$C:$C,0))),"",INDEX('Policy Characteristics'!B:B,MATCH($C117,'Policy Characteristics'!$C:$C,0)))</f>
        <v>Freight Vehicle Subsidy</v>
      </c>
      <c r="C117" s="237" t="str">
        <f t="shared" si="4"/>
        <v>Additional Freight Vehicle Subsidy</v>
      </c>
      <c r="D117" s="335" t="s">
        <v>38</v>
      </c>
      <c r="E117" s="291" t="s">
        <v>2503</v>
      </c>
      <c r="F117" s="291" t="s">
        <v>3429</v>
      </c>
      <c r="G117" s="291" t="s">
        <v>2503</v>
      </c>
      <c r="H117" s="17">
        <v>1698</v>
      </c>
      <c r="I117" s="389" t="s">
        <v>44</v>
      </c>
      <c r="J117" s="388" t="str">
        <f>IF(ISBLANK(INDEX('Policy Characteristics'!D:D,MATCH($C117,'Policy Characteristics'!$C:$C,0))),"",INDEX('Policy Characteristics'!D:D,MATCH($C117,'Policy Characteristics'!$C:$C,0)))</f>
        <v>Vehicle Subsidy</v>
      </c>
      <c r="K117" s="237" t="str">
        <f>IF(ISBLANK(INDEX('Policy Characteristics'!E:E,MATCH($C117,'Policy Characteristics'!$C:$C,0))),"",INDEX('Policy Characteristics'!E:E,MATCH($C117,'Policy Characteristics'!$C:$C,0)))</f>
        <v>trans frgt subsidy</v>
      </c>
      <c r="L117" s="238">
        <f>IF(ISBLANK(INDEX('Policy Characteristics'!F:F,MATCH($C117,'Policy Characteristics'!$C:$C,0))),"",INDEX('Policy Characteristics'!F:F,MATCH($C117,'Policy Characteristics'!$C:$C,0)))</f>
        <v>-45000</v>
      </c>
      <c r="M117" s="238">
        <f>IF(ISBLANK(INDEX('Policy Characteristics'!G:G,MATCH($C117,'Policy Characteristics'!$C:$C,0))),"",INDEX('Policy Characteristics'!G:G,MATCH($C117,'Policy Characteristics'!$C:$C,0)))</f>
        <v>50000</v>
      </c>
      <c r="N117" s="238">
        <f>IF(ISBLANK(INDEX('Policy Characteristics'!H:H,MATCH($C117,'Policy Characteristics'!$C:$C,0))),"",INDEX('Policy Characteristics'!H:H,MATCH($C117,'Policy Characteristics'!$C:$C,0)))</f>
        <v>100</v>
      </c>
      <c r="O117" s="237" t="str">
        <f>IF(ISBLANK(INDEX('Policy Characteristics'!I:I,MATCH($C117,'Policy Characteristics'!$C:$C,0))),"",INDEX('Policy Characteristics'!I:I,MATCH($C117,'Policy Characteristics'!$C:$C,0)))</f>
        <v>$ / vehicle</v>
      </c>
      <c r="P117" s="237"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7" t="str">
        <f>IF(ISBLANK(INDEX('Policy Characteristics'!K:K,MATCH($C117,'Policy Characteristics'!$C:$C,0))),"",INDEX('Policy Characteristics'!K:K,MATCH($C117,'Policy Characteristics'!$C:$C,0)))</f>
        <v>transportation-sector-main.html#ev-subsidy</v>
      </c>
      <c r="R117" s="237" t="str">
        <f>IF(ISBLANK(INDEX('Policy Characteristics'!L:L,MATCH($C117,'Policy Characteristics'!$C:$C,0))),"",INDEX('Policy Characteristics'!L:L,MATCH($C117,'Policy Characteristics'!$C:$C,0)))</f>
        <v>ev-subsidy.html</v>
      </c>
      <c r="S117" s="291" t="s">
        <v>187</v>
      </c>
    </row>
    <row r="118" spans="1:19">
      <c r="A118" s="237" t="str">
        <f>IF(ISBLANK(INDEX('Policy Characteristics'!A:A,MATCH($C118,'Policy Characteristics'!$C:$C,0))),"",INDEX('Policy Characteristics'!A:A,MATCH($C118,'Policy Characteristics'!$C:$C,0)))</f>
        <v>Transportation</v>
      </c>
      <c r="B118" s="386" t="str">
        <f>IF(ISBLANK(INDEX('Policy Characteristics'!B:B,MATCH($C118,'Policy Characteristics'!$C:$C,0))),"",INDEX('Policy Characteristics'!B:B,MATCH($C118,'Policy Characteristics'!$C:$C,0)))</f>
        <v>Freight Vehicle Subsidy</v>
      </c>
      <c r="C118" s="237" t="str">
        <f t="shared" si="4"/>
        <v>Additional Freight Vehicle Subsidy</v>
      </c>
      <c r="D118" s="335" t="s">
        <v>38</v>
      </c>
      <c r="E118" s="291" t="s">
        <v>2502</v>
      </c>
      <c r="F118" s="291" t="s">
        <v>3429</v>
      </c>
      <c r="G118" s="291" t="s">
        <v>3426</v>
      </c>
      <c r="H118" s="17">
        <v>1699</v>
      </c>
      <c r="I118" s="387" t="s">
        <v>43</v>
      </c>
      <c r="J118" s="388" t="str">
        <f>IF(ISBLANK(INDEX('Policy Characteristics'!D:D,MATCH($C118,'Policy Characteristics'!$C:$C,0))),"",INDEX('Policy Characteristics'!D:D,MATCH($C118,'Policy Characteristics'!$C:$C,0)))</f>
        <v>Vehicle Subsidy</v>
      </c>
      <c r="K118" s="237" t="str">
        <f>IF(ISBLANK(INDEX('Policy Characteristics'!E:E,MATCH($C118,'Policy Characteristics'!$C:$C,0))),"",INDEX('Policy Characteristics'!E:E,MATCH($C118,'Policy Characteristics'!$C:$C,0)))</f>
        <v>trans frgt subsidy</v>
      </c>
      <c r="L118" s="238">
        <f>IF(ISBLANK(INDEX('Policy Characteristics'!F:F,MATCH($C118,'Policy Characteristics'!$C:$C,0))),"",INDEX('Policy Characteristics'!F:F,MATCH($C118,'Policy Characteristics'!$C:$C,0)))</f>
        <v>-45000</v>
      </c>
      <c r="M118" s="238">
        <f>IF(ISBLANK(INDEX('Policy Characteristics'!G:G,MATCH($C118,'Policy Characteristics'!$C:$C,0))),"",INDEX('Policy Characteristics'!G:G,MATCH($C118,'Policy Characteristics'!$C:$C,0)))</f>
        <v>50000</v>
      </c>
      <c r="N118" s="238">
        <f>IF(ISBLANK(INDEX('Policy Characteristics'!H:H,MATCH($C118,'Policy Characteristics'!$C:$C,0))),"",INDEX('Policy Characteristics'!H:H,MATCH($C118,'Policy Characteristics'!$C:$C,0)))</f>
        <v>100</v>
      </c>
      <c r="O118" s="237" t="str">
        <f>IF(ISBLANK(INDEX('Policy Characteristics'!I:I,MATCH($C118,'Policy Characteristics'!$C:$C,0))),"",INDEX('Policy Characteristics'!I:I,MATCH($C118,'Policy Characteristics'!$C:$C,0)))</f>
        <v>$ / vehicle</v>
      </c>
      <c r="P118" s="237"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7" t="str">
        <f>IF(ISBLANK(INDEX('Policy Characteristics'!K:K,MATCH($C118,'Policy Characteristics'!$C:$C,0))),"",INDEX('Policy Characteristics'!K:K,MATCH($C118,'Policy Characteristics'!$C:$C,0)))</f>
        <v>transportation-sector-main.html#ev-subsidy</v>
      </c>
      <c r="R118" s="237" t="str">
        <f>IF(ISBLANK(INDEX('Policy Characteristics'!L:L,MATCH($C118,'Policy Characteristics'!$C:$C,0))),"",INDEX('Policy Characteristics'!L:L,MATCH($C118,'Policy Characteristics'!$C:$C,0)))</f>
        <v>ev-subsidy.html</v>
      </c>
      <c r="S118" s="291" t="s">
        <v>187</v>
      </c>
    </row>
    <row r="119" spans="1:19">
      <c r="A119" s="237" t="str">
        <f>IF(ISBLANK(INDEX('Policy Characteristics'!A:A,MATCH($C119,'Policy Characteristics'!$C:$C,0))),"",INDEX('Policy Characteristics'!A:A,MATCH($C119,'Policy Characteristics'!$C:$C,0)))</f>
        <v>Transportation</v>
      </c>
      <c r="B119" s="386" t="str">
        <f>IF(ISBLANK(INDEX('Policy Characteristics'!B:B,MATCH($C119,'Policy Characteristics'!$C:$C,0))),"",INDEX('Policy Characteristics'!B:B,MATCH($C119,'Policy Characteristics'!$C:$C,0)))</f>
        <v>Freight Vehicle Subsidy</v>
      </c>
      <c r="C119" s="237" t="str">
        <f t="shared" si="4"/>
        <v>Additional Freight Vehicle Subsidy</v>
      </c>
      <c r="D119" s="291" t="s">
        <v>39</v>
      </c>
      <c r="E119" s="335" t="s">
        <v>2243</v>
      </c>
      <c r="F119" s="291" t="s">
        <v>3271</v>
      </c>
      <c r="G119" s="335" t="s">
        <v>3421</v>
      </c>
      <c r="H119" s="17">
        <v>1700</v>
      </c>
      <c r="I119" s="389" t="s">
        <v>44</v>
      </c>
      <c r="J119" s="388" t="str">
        <f>IF(ISBLANK(INDEX('Policy Characteristics'!D:D,MATCH($C119,'Policy Characteristics'!$C:$C,0))),"",INDEX('Policy Characteristics'!D:D,MATCH($C119,'Policy Characteristics'!$C:$C,0)))</f>
        <v>Vehicle Subsidy</v>
      </c>
      <c r="K119" s="237" t="str">
        <f>IF(ISBLANK(INDEX('Policy Characteristics'!E:E,MATCH($C119,'Policy Characteristics'!$C:$C,0))),"",INDEX('Policy Characteristics'!E:E,MATCH($C119,'Policy Characteristics'!$C:$C,0)))</f>
        <v>trans frgt subsidy</v>
      </c>
      <c r="L119" s="238">
        <f>IF(ISBLANK(INDEX('Policy Characteristics'!F:F,MATCH($C119,'Policy Characteristics'!$C:$C,0))),"",INDEX('Policy Characteristics'!F:F,MATCH($C119,'Policy Characteristics'!$C:$C,0)))</f>
        <v>-45000</v>
      </c>
      <c r="M119" s="238">
        <f>IF(ISBLANK(INDEX('Policy Characteristics'!G:G,MATCH($C119,'Policy Characteristics'!$C:$C,0))),"",INDEX('Policy Characteristics'!G:G,MATCH($C119,'Policy Characteristics'!$C:$C,0)))</f>
        <v>50000</v>
      </c>
      <c r="N119" s="238">
        <f>IF(ISBLANK(INDEX('Policy Characteristics'!H:H,MATCH($C119,'Policy Characteristics'!$C:$C,0))),"",INDEX('Policy Characteristics'!H:H,MATCH($C119,'Policy Characteristics'!$C:$C,0)))</f>
        <v>100</v>
      </c>
      <c r="O119" s="237" t="str">
        <f>IF(ISBLANK(INDEX('Policy Characteristics'!I:I,MATCH($C119,'Policy Characteristics'!$C:$C,0))),"",INDEX('Policy Characteristics'!I:I,MATCH($C119,'Policy Characteristics'!$C:$C,0)))</f>
        <v>$ / vehicle</v>
      </c>
      <c r="P119" s="237"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7" t="str">
        <f>IF(ISBLANK(INDEX('Policy Characteristics'!K:K,MATCH($C119,'Policy Characteristics'!$C:$C,0))),"",INDEX('Policy Characteristics'!K:K,MATCH($C119,'Policy Characteristics'!$C:$C,0)))</f>
        <v>transportation-sector-main.html#ev-subsidy</v>
      </c>
      <c r="R119" s="237" t="str">
        <f>IF(ISBLANK(INDEX('Policy Characteristics'!L:L,MATCH($C119,'Policy Characteristics'!$C:$C,0))),"",INDEX('Policy Characteristics'!L:L,MATCH($C119,'Policy Characteristics'!$C:$C,0)))</f>
        <v>ev-subsidy.html</v>
      </c>
      <c r="S119" s="291" t="s">
        <v>187</v>
      </c>
    </row>
    <row r="120" spans="1:19">
      <c r="A120" s="237" t="str">
        <f>IF(ISBLANK(INDEX('Policy Characteristics'!A:A,MATCH($C120,'Policy Characteristics'!$C:$C,0))),"",INDEX('Policy Characteristics'!A:A,MATCH($C120,'Policy Characteristics'!$C:$C,0)))</f>
        <v>Transportation</v>
      </c>
      <c r="B120" s="386" t="str">
        <f>IF(ISBLANK(INDEX('Policy Characteristics'!B:B,MATCH($C120,'Policy Characteristics'!$C:$C,0))),"",INDEX('Policy Characteristics'!B:B,MATCH($C120,'Policy Characteristics'!$C:$C,0)))</f>
        <v>Freight Vehicle Subsidy</v>
      </c>
      <c r="C120" s="237" t="str">
        <f t="shared" si="4"/>
        <v>Additional Freight Vehicle Subsidy</v>
      </c>
      <c r="D120" s="291" t="s">
        <v>39</v>
      </c>
      <c r="E120" s="291" t="s">
        <v>2244</v>
      </c>
      <c r="F120" s="291" t="s">
        <v>3271</v>
      </c>
      <c r="G120" s="291" t="s">
        <v>3422</v>
      </c>
      <c r="H120" s="17">
        <v>1701</v>
      </c>
      <c r="I120" s="389" t="s">
        <v>44</v>
      </c>
      <c r="J120" s="388" t="str">
        <f>IF(ISBLANK(INDEX('Policy Characteristics'!D:D,MATCH($C120,'Policy Characteristics'!$C:$C,0))),"",INDEX('Policy Characteristics'!D:D,MATCH($C120,'Policy Characteristics'!$C:$C,0)))</f>
        <v>Vehicle Subsidy</v>
      </c>
      <c r="K120" s="237" t="str">
        <f>IF(ISBLANK(INDEX('Policy Characteristics'!E:E,MATCH($C120,'Policy Characteristics'!$C:$C,0))),"",INDEX('Policy Characteristics'!E:E,MATCH($C120,'Policy Characteristics'!$C:$C,0)))</f>
        <v>trans frgt subsidy</v>
      </c>
      <c r="L120" s="238">
        <f>IF(ISBLANK(INDEX('Policy Characteristics'!F:F,MATCH($C120,'Policy Characteristics'!$C:$C,0))),"",INDEX('Policy Characteristics'!F:F,MATCH($C120,'Policy Characteristics'!$C:$C,0)))</f>
        <v>-45000</v>
      </c>
      <c r="M120" s="238">
        <f>IF(ISBLANK(INDEX('Policy Characteristics'!G:G,MATCH($C120,'Policy Characteristics'!$C:$C,0))),"",INDEX('Policy Characteristics'!G:G,MATCH($C120,'Policy Characteristics'!$C:$C,0)))</f>
        <v>50000</v>
      </c>
      <c r="N120" s="238">
        <f>IF(ISBLANK(INDEX('Policy Characteristics'!H:H,MATCH($C120,'Policy Characteristics'!$C:$C,0))),"",INDEX('Policy Characteristics'!H:H,MATCH($C120,'Policy Characteristics'!$C:$C,0)))</f>
        <v>100</v>
      </c>
      <c r="O120" s="237" t="str">
        <f>IF(ISBLANK(INDEX('Policy Characteristics'!I:I,MATCH($C120,'Policy Characteristics'!$C:$C,0))),"",INDEX('Policy Characteristics'!I:I,MATCH($C120,'Policy Characteristics'!$C:$C,0)))</f>
        <v>$ / vehicle</v>
      </c>
      <c r="P120" s="237"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7" t="str">
        <f>IF(ISBLANK(INDEX('Policy Characteristics'!K:K,MATCH($C120,'Policy Characteristics'!$C:$C,0))),"",INDEX('Policy Characteristics'!K:K,MATCH($C120,'Policy Characteristics'!$C:$C,0)))</f>
        <v>transportation-sector-main.html#ev-subsidy</v>
      </c>
      <c r="R120" s="237" t="str">
        <f>IF(ISBLANK(INDEX('Policy Characteristics'!L:L,MATCH($C120,'Policy Characteristics'!$C:$C,0))),"",INDEX('Policy Characteristics'!L:L,MATCH($C120,'Policy Characteristics'!$C:$C,0)))</f>
        <v>ev-subsidy.html</v>
      </c>
      <c r="S120" s="291" t="s">
        <v>187</v>
      </c>
    </row>
    <row r="121" spans="1:19">
      <c r="A121" s="237" t="str">
        <f>IF(ISBLANK(INDEX('Policy Characteristics'!A:A,MATCH($C121,'Policy Characteristics'!$C:$C,0))),"",INDEX('Policy Characteristics'!A:A,MATCH($C121,'Policy Characteristics'!$C:$C,0)))</f>
        <v>Transportation</v>
      </c>
      <c r="B121" s="386" t="str">
        <f>IF(ISBLANK(INDEX('Policy Characteristics'!B:B,MATCH($C121,'Policy Characteristics'!$C:$C,0))),"",INDEX('Policy Characteristics'!B:B,MATCH($C121,'Policy Characteristics'!$C:$C,0)))</f>
        <v>Freight Vehicle Subsidy</v>
      </c>
      <c r="C121" s="237" t="str">
        <f t="shared" si="4"/>
        <v>Additional Freight Vehicle Subsidy</v>
      </c>
      <c r="D121" s="291" t="s">
        <v>39</v>
      </c>
      <c r="E121" s="291" t="s">
        <v>2245</v>
      </c>
      <c r="F121" s="291" t="s">
        <v>3271</v>
      </c>
      <c r="G121" s="291" t="s">
        <v>3423</v>
      </c>
      <c r="H121" s="17">
        <v>1702</v>
      </c>
      <c r="I121" s="389" t="s">
        <v>44</v>
      </c>
      <c r="J121" s="388" t="str">
        <f>IF(ISBLANK(INDEX('Policy Characteristics'!D:D,MATCH($C121,'Policy Characteristics'!$C:$C,0))),"",INDEX('Policy Characteristics'!D:D,MATCH($C121,'Policy Characteristics'!$C:$C,0)))</f>
        <v>Vehicle Subsidy</v>
      </c>
      <c r="K121" s="237" t="str">
        <f>IF(ISBLANK(INDEX('Policy Characteristics'!E:E,MATCH($C121,'Policy Characteristics'!$C:$C,0))),"",INDEX('Policy Characteristics'!E:E,MATCH($C121,'Policy Characteristics'!$C:$C,0)))</f>
        <v>trans frgt subsidy</v>
      </c>
      <c r="L121" s="238">
        <f>IF(ISBLANK(INDEX('Policy Characteristics'!F:F,MATCH($C121,'Policy Characteristics'!$C:$C,0))),"",INDEX('Policy Characteristics'!F:F,MATCH($C121,'Policy Characteristics'!$C:$C,0)))</f>
        <v>-45000</v>
      </c>
      <c r="M121" s="238">
        <f>IF(ISBLANK(INDEX('Policy Characteristics'!G:G,MATCH($C121,'Policy Characteristics'!$C:$C,0))),"",INDEX('Policy Characteristics'!G:G,MATCH($C121,'Policy Characteristics'!$C:$C,0)))</f>
        <v>50000</v>
      </c>
      <c r="N121" s="238">
        <f>IF(ISBLANK(INDEX('Policy Characteristics'!H:H,MATCH($C121,'Policy Characteristics'!$C:$C,0))),"",INDEX('Policy Characteristics'!H:H,MATCH($C121,'Policy Characteristics'!$C:$C,0)))</f>
        <v>100</v>
      </c>
      <c r="O121" s="237" t="str">
        <f>IF(ISBLANK(INDEX('Policy Characteristics'!I:I,MATCH($C121,'Policy Characteristics'!$C:$C,0))),"",INDEX('Policy Characteristics'!I:I,MATCH($C121,'Policy Characteristics'!$C:$C,0)))</f>
        <v>$ / vehicle</v>
      </c>
      <c r="P121" s="237"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7" t="str">
        <f>IF(ISBLANK(INDEX('Policy Characteristics'!K:K,MATCH($C121,'Policy Characteristics'!$C:$C,0))),"",INDEX('Policy Characteristics'!K:K,MATCH($C121,'Policy Characteristics'!$C:$C,0)))</f>
        <v>transportation-sector-main.html#ev-subsidy</v>
      </c>
      <c r="R121" s="237" t="str">
        <f>IF(ISBLANK(INDEX('Policy Characteristics'!L:L,MATCH($C121,'Policy Characteristics'!$C:$C,0))),"",INDEX('Policy Characteristics'!L:L,MATCH($C121,'Policy Characteristics'!$C:$C,0)))</f>
        <v>ev-subsidy.html</v>
      </c>
      <c r="S121" s="291" t="s">
        <v>187</v>
      </c>
    </row>
    <row r="122" spans="1:19">
      <c r="A122" s="237" t="str">
        <f>IF(ISBLANK(INDEX('Policy Characteristics'!A:A,MATCH($C122,'Policy Characteristics'!$C:$C,0))),"",INDEX('Policy Characteristics'!A:A,MATCH($C122,'Policy Characteristics'!$C:$C,0)))</f>
        <v>Transportation</v>
      </c>
      <c r="B122" s="386" t="str">
        <f>IF(ISBLANK(INDEX('Policy Characteristics'!B:B,MATCH($C122,'Policy Characteristics'!$C:$C,0))),"",INDEX('Policy Characteristics'!B:B,MATCH($C122,'Policy Characteristics'!$C:$C,0)))</f>
        <v>Freight Vehicle Subsidy</v>
      </c>
      <c r="C122" s="237" t="str">
        <f t="shared" si="4"/>
        <v>Additional Freight Vehicle Subsidy</v>
      </c>
      <c r="D122" s="291" t="s">
        <v>39</v>
      </c>
      <c r="E122" s="291" t="s">
        <v>2246</v>
      </c>
      <c r="F122" s="291" t="s">
        <v>3271</v>
      </c>
      <c r="G122" s="291" t="s">
        <v>3424</v>
      </c>
      <c r="H122" s="17">
        <v>1703</v>
      </c>
      <c r="I122" s="389" t="s">
        <v>44</v>
      </c>
      <c r="J122" s="388" t="str">
        <f>IF(ISBLANK(INDEX('Policy Characteristics'!D:D,MATCH($C122,'Policy Characteristics'!$C:$C,0))),"",INDEX('Policy Characteristics'!D:D,MATCH($C122,'Policy Characteristics'!$C:$C,0)))</f>
        <v>Vehicle Subsidy</v>
      </c>
      <c r="K122" s="237" t="str">
        <f>IF(ISBLANK(INDEX('Policy Characteristics'!E:E,MATCH($C122,'Policy Characteristics'!$C:$C,0))),"",INDEX('Policy Characteristics'!E:E,MATCH($C122,'Policy Characteristics'!$C:$C,0)))</f>
        <v>trans frgt subsidy</v>
      </c>
      <c r="L122" s="238">
        <f>IF(ISBLANK(INDEX('Policy Characteristics'!F:F,MATCH($C122,'Policy Characteristics'!$C:$C,0))),"",INDEX('Policy Characteristics'!F:F,MATCH($C122,'Policy Characteristics'!$C:$C,0)))</f>
        <v>-45000</v>
      </c>
      <c r="M122" s="238">
        <f>IF(ISBLANK(INDEX('Policy Characteristics'!G:G,MATCH($C122,'Policy Characteristics'!$C:$C,0))),"",INDEX('Policy Characteristics'!G:G,MATCH($C122,'Policy Characteristics'!$C:$C,0)))</f>
        <v>50000</v>
      </c>
      <c r="N122" s="238">
        <f>IF(ISBLANK(INDEX('Policy Characteristics'!H:H,MATCH($C122,'Policy Characteristics'!$C:$C,0))),"",INDEX('Policy Characteristics'!H:H,MATCH($C122,'Policy Characteristics'!$C:$C,0)))</f>
        <v>100</v>
      </c>
      <c r="O122" s="237" t="str">
        <f>IF(ISBLANK(INDEX('Policy Characteristics'!I:I,MATCH($C122,'Policy Characteristics'!$C:$C,0))),"",INDEX('Policy Characteristics'!I:I,MATCH($C122,'Policy Characteristics'!$C:$C,0)))</f>
        <v>$ / vehicle</v>
      </c>
      <c r="P122" s="237"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7" t="str">
        <f>IF(ISBLANK(INDEX('Policy Characteristics'!K:K,MATCH($C122,'Policy Characteristics'!$C:$C,0))),"",INDEX('Policy Characteristics'!K:K,MATCH($C122,'Policy Characteristics'!$C:$C,0)))</f>
        <v>transportation-sector-main.html#ev-subsidy</v>
      </c>
      <c r="R122" s="237" t="str">
        <f>IF(ISBLANK(INDEX('Policy Characteristics'!L:L,MATCH($C122,'Policy Characteristics'!$C:$C,0))),"",INDEX('Policy Characteristics'!L:L,MATCH($C122,'Policy Characteristics'!$C:$C,0)))</f>
        <v>ev-subsidy.html</v>
      </c>
      <c r="S122" s="291" t="s">
        <v>187</v>
      </c>
    </row>
    <row r="123" spans="1:19">
      <c r="A123" s="237" t="str">
        <f>IF(ISBLANK(INDEX('Policy Characteristics'!A:A,MATCH($C123,'Policy Characteristics'!$C:$C,0))),"",INDEX('Policy Characteristics'!A:A,MATCH($C123,'Policy Characteristics'!$C:$C,0)))</f>
        <v>Transportation</v>
      </c>
      <c r="B123" s="386" t="str">
        <f>IF(ISBLANK(INDEX('Policy Characteristics'!B:B,MATCH($C123,'Policy Characteristics'!$C:$C,0))),"",INDEX('Policy Characteristics'!B:B,MATCH($C123,'Policy Characteristics'!$C:$C,0)))</f>
        <v>Freight Vehicle Subsidy</v>
      </c>
      <c r="C123" s="237" t="str">
        <f t="shared" si="4"/>
        <v>Additional Freight Vehicle Subsidy</v>
      </c>
      <c r="D123" s="291" t="s">
        <v>39</v>
      </c>
      <c r="E123" s="291" t="s">
        <v>2247</v>
      </c>
      <c r="F123" s="291" t="s">
        <v>3271</v>
      </c>
      <c r="G123" s="291" t="s">
        <v>3425</v>
      </c>
      <c r="H123" s="17">
        <v>1704</v>
      </c>
      <c r="I123" s="389" t="s">
        <v>44</v>
      </c>
      <c r="J123" s="388" t="str">
        <f>IF(ISBLANK(INDEX('Policy Characteristics'!D:D,MATCH($C123,'Policy Characteristics'!$C:$C,0))),"",INDEX('Policy Characteristics'!D:D,MATCH($C123,'Policy Characteristics'!$C:$C,0)))</f>
        <v>Vehicle Subsidy</v>
      </c>
      <c r="K123" s="237" t="str">
        <f>IF(ISBLANK(INDEX('Policy Characteristics'!E:E,MATCH($C123,'Policy Characteristics'!$C:$C,0))),"",INDEX('Policy Characteristics'!E:E,MATCH($C123,'Policy Characteristics'!$C:$C,0)))</f>
        <v>trans frgt subsidy</v>
      </c>
      <c r="L123" s="238">
        <f>IF(ISBLANK(INDEX('Policy Characteristics'!F:F,MATCH($C123,'Policy Characteristics'!$C:$C,0))),"",INDEX('Policy Characteristics'!F:F,MATCH($C123,'Policy Characteristics'!$C:$C,0)))</f>
        <v>-45000</v>
      </c>
      <c r="M123" s="238">
        <f>IF(ISBLANK(INDEX('Policy Characteristics'!G:G,MATCH($C123,'Policy Characteristics'!$C:$C,0))),"",INDEX('Policy Characteristics'!G:G,MATCH($C123,'Policy Characteristics'!$C:$C,0)))</f>
        <v>50000</v>
      </c>
      <c r="N123" s="238">
        <f>IF(ISBLANK(INDEX('Policy Characteristics'!H:H,MATCH($C123,'Policy Characteristics'!$C:$C,0))),"",INDEX('Policy Characteristics'!H:H,MATCH($C123,'Policy Characteristics'!$C:$C,0)))</f>
        <v>100</v>
      </c>
      <c r="O123" s="237" t="str">
        <f>IF(ISBLANK(INDEX('Policy Characteristics'!I:I,MATCH($C123,'Policy Characteristics'!$C:$C,0))),"",INDEX('Policy Characteristics'!I:I,MATCH($C123,'Policy Characteristics'!$C:$C,0)))</f>
        <v>$ / vehicle</v>
      </c>
      <c r="P123" s="237"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7" t="str">
        <f>IF(ISBLANK(INDEX('Policy Characteristics'!K:K,MATCH($C123,'Policy Characteristics'!$C:$C,0))),"",INDEX('Policy Characteristics'!K:K,MATCH($C123,'Policy Characteristics'!$C:$C,0)))</f>
        <v>transportation-sector-main.html#ev-subsidy</v>
      </c>
      <c r="R123" s="237" t="str">
        <f>IF(ISBLANK(INDEX('Policy Characteristics'!L:L,MATCH($C123,'Policy Characteristics'!$C:$C,0))),"",INDEX('Policy Characteristics'!L:L,MATCH($C123,'Policy Characteristics'!$C:$C,0)))</f>
        <v>ev-subsidy.html</v>
      </c>
      <c r="S123" s="291" t="s">
        <v>187</v>
      </c>
    </row>
    <row r="124" spans="1:19">
      <c r="A124" s="237" t="str">
        <f>IF(ISBLANK(INDEX('Policy Characteristics'!A:A,MATCH($C124,'Policy Characteristics'!$C:$C,0))),"",INDEX('Policy Characteristics'!A:A,MATCH($C124,'Policy Characteristics'!$C:$C,0)))</f>
        <v>Transportation</v>
      </c>
      <c r="B124" s="386" t="str">
        <f>IF(ISBLANK(INDEX('Policy Characteristics'!B:B,MATCH($C124,'Policy Characteristics'!$C:$C,0))),"",INDEX('Policy Characteristics'!B:B,MATCH($C124,'Policy Characteristics'!$C:$C,0)))</f>
        <v>Freight Vehicle Subsidy</v>
      </c>
      <c r="C124" s="237" t="str">
        <f t="shared" si="4"/>
        <v>Additional Freight Vehicle Subsidy</v>
      </c>
      <c r="D124" s="291" t="s">
        <v>39</v>
      </c>
      <c r="E124" s="291" t="s">
        <v>2503</v>
      </c>
      <c r="F124" s="291" t="s">
        <v>3271</v>
      </c>
      <c r="G124" s="291" t="s">
        <v>2503</v>
      </c>
      <c r="H124" s="17">
        <v>1705</v>
      </c>
      <c r="I124" s="389" t="s">
        <v>44</v>
      </c>
      <c r="J124" s="388" t="str">
        <f>IF(ISBLANK(INDEX('Policy Characteristics'!D:D,MATCH($C124,'Policy Characteristics'!$C:$C,0))),"",INDEX('Policy Characteristics'!D:D,MATCH($C124,'Policy Characteristics'!$C:$C,0)))</f>
        <v>Vehicle Subsidy</v>
      </c>
      <c r="K124" s="237" t="str">
        <f>IF(ISBLANK(INDEX('Policy Characteristics'!E:E,MATCH($C124,'Policy Characteristics'!$C:$C,0))),"",INDEX('Policy Characteristics'!E:E,MATCH($C124,'Policy Characteristics'!$C:$C,0)))</f>
        <v>trans frgt subsidy</v>
      </c>
      <c r="L124" s="238">
        <f>IF(ISBLANK(INDEX('Policy Characteristics'!F:F,MATCH($C124,'Policy Characteristics'!$C:$C,0))),"",INDEX('Policy Characteristics'!F:F,MATCH($C124,'Policy Characteristics'!$C:$C,0)))</f>
        <v>-45000</v>
      </c>
      <c r="M124" s="238">
        <f>IF(ISBLANK(INDEX('Policy Characteristics'!G:G,MATCH($C124,'Policy Characteristics'!$C:$C,0))),"",INDEX('Policy Characteristics'!G:G,MATCH($C124,'Policy Characteristics'!$C:$C,0)))</f>
        <v>50000</v>
      </c>
      <c r="N124" s="238">
        <f>IF(ISBLANK(INDEX('Policy Characteristics'!H:H,MATCH($C124,'Policy Characteristics'!$C:$C,0))),"",INDEX('Policy Characteristics'!H:H,MATCH($C124,'Policy Characteristics'!$C:$C,0)))</f>
        <v>100</v>
      </c>
      <c r="O124" s="237" t="str">
        <f>IF(ISBLANK(INDEX('Policy Characteristics'!I:I,MATCH($C124,'Policy Characteristics'!$C:$C,0))),"",INDEX('Policy Characteristics'!I:I,MATCH($C124,'Policy Characteristics'!$C:$C,0)))</f>
        <v>$ / vehicle</v>
      </c>
      <c r="P124" s="237"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7" t="str">
        <f>IF(ISBLANK(INDEX('Policy Characteristics'!K:K,MATCH($C124,'Policy Characteristics'!$C:$C,0))),"",INDEX('Policy Characteristics'!K:K,MATCH($C124,'Policy Characteristics'!$C:$C,0)))</f>
        <v>transportation-sector-main.html#ev-subsidy</v>
      </c>
      <c r="R124" s="237" t="str">
        <f>IF(ISBLANK(INDEX('Policy Characteristics'!L:L,MATCH($C124,'Policy Characteristics'!$C:$C,0))),"",INDEX('Policy Characteristics'!L:L,MATCH($C124,'Policy Characteristics'!$C:$C,0)))</f>
        <v>ev-subsidy.html</v>
      </c>
      <c r="S124" s="291" t="s">
        <v>187</v>
      </c>
    </row>
    <row r="125" spans="1:19">
      <c r="A125" s="237" t="str">
        <f>IF(ISBLANK(INDEX('Policy Characteristics'!A:A,MATCH($C125,'Policy Characteristics'!$C:$C,0))),"",INDEX('Policy Characteristics'!A:A,MATCH($C125,'Policy Characteristics'!$C:$C,0)))</f>
        <v>Transportation</v>
      </c>
      <c r="B125" s="386" t="str">
        <f>IF(ISBLANK(INDEX('Policy Characteristics'!B:B,MATCH($C125,'Policy Characteristics'!$C:$C,0))),"",INDEX('Policy Characteristics'!B:B,MATCH($C125,'Policy Characteristics'!$C:$C,0)))</f>
        <v>Freight Vehicle Subsidy</v>
      </c>
      <c r="C125" s="237" t="str">
        <f t="shared" si="4"/>
        <v>Additional Freight Vehicle Subsidy</v>
      </c>
      <c r="D125" s="291" t="s">
        <v>39</v>
      </c>
      <c r="E125" s="291" t="s">
        <v>2502</v>
      </c>
      <c r="F125" s="291" t="s">
        <v>3271</v>
      </c>
      <c r="G125" s="291" t="s">
        <v>3426</v>
      </c>
      <c r="H125" s="17">
        <v>1706</v>
      </c>
      <c r="I125" s="389" t="s">
        <v>44</v>
      </c>
      <c r="J125" s="388" t="str">
        <f>IF(ISBLANK(INDEX('Policy Characteristics'!D:D,MATCH($C125,'Policy Characteristics'!$C:$C,0))),"",INDEX('Policy Characteristics'!D:D,MATCH($C125,'Policy Characteristics'!$C:$C,0)))</f>
        <v>Vehicle Subsidy</v>
      </c>
      <c r="K125" s="237" t="str">
        <f>IF(ISBLANK(INDEX('Policy Characteristics'!E:E,MATCH($C125,'Policy Characteristics'!$C:$C,0))),"",INDEX('Policy Characteristics'!E:E,MATCH($C125,'Policy Characteristics'!$C:$C,0)))</f>
        <v>trans frgt subsidy</v>
      </c>
      <c r="L125" s="238">
        <f>IF(ISBLANK(INDEX('Policy Characteristics'!F:F,MATCH($C125,'Policy Characteristics'!$C:$C,0))),"",INDEX('Policy Characteristics'!F:F,MATCH($C125,'Policy Characteristics'!$C:$C,0)))</f>
        <v>-45000</v>
      </c>
      <c r="M125" s="238">
        <f>IF(ISBLANK(INDEX('Policy Characteristics'!G:G,MATCH($C125,'Policy Characteristics'!$C:$C,0))),"",INDEX('Policy Characteristics'!G:G,MATCH($C125,'Policy Characteristics'!$C:$C,0)))</f>
        <v>50000</v>
      </c>
      <c r="N125" s="238">
        <f>IF(ISBLANK(INDEX('Policy Characteristics'!H:H,MATCH($C125,'Policy Characteristics'!$C:$C,0))),"",INDEX('Policy Characteristics'!H:H,MATCH($C125,'Policy Characteristics'!$C:$C,0)))</f>
        <v>100</v>
      </c>
      <c r="O125" s="237" t="str">
        <f>IF(ISBLANK(INDEX('Policy Characteristics'!I:I,MATCH($C125,'Policy Characteristics'!$C:$C,0))),"",INDEX('Policy Characteristics'!I:I,MATCH($C125,'Policy Characteristics'!$C:$C,0)))</f>
        <v>$ / vehicle</v>
      </c>
      <c r="P125" s="237"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7" t="str">
        <f>IF(ISBLANK(INDEX('Policy Characteristics'!K:K,MATCH($C125,'Policy Characteristics'!$C:$C,0))),"",INDEX('Policy Characteristics'!K:K,MATCH($C125,'Policy Characteristics'!$C:$C,0)))</f>
        <v>transportation-sector-main.html#ev-subsidy</v>
      </c>
      <c r="R125" s="237" t="str">
        <f>IF(ISBLANK(INDEX('Policy Characteristics'!L:L,MATCH($C125,'Policy Characteristics'!$C:$C,0))),"",INDEX('Policy Characteristics'!L:L,MATCH($C125,'Policy Characteristics'!$C:$C,0)))</f>
        <v>ev-subsidy.html</v>
      </c>
      <c r="S125" s="291" t="s">
        <v>187</v>
      </c>
    </row>
    <row r="126" spans="1:19">
      <c r="A126" s="237" t="str">
        <f>IF(ISBLANK(INDEX('Policy Characteristics'!A:A,MATCH($C126,'Policy Characteristics'!$C:$C,0))),"",INDEX('Policy Characteristics'!A:A,MATCH($C126,'Policy Characteristics'!$C:$C,0)))</f>
        <v>Transportation</v>
      </c>
      <c r="B126" s="386" t="str">
        <f>IF(ISBLANK(INDEX('Policy Characteristics'!B:B,MATCH($C126,'Policy Characteristics'!$C:$C,0))),"",INDEX('Policy Characteristics'!B:B,MATCH($C126,'Policy Characteristics'!$C:$C,0)))</f>
        <v>Freight Vehicle Subsidy</v>
      </c>
      <c r="C126" s="237" t="str">
        <f t="shared" si="4"/>
        <v>Additional Freight Vehicle Subsidy</v>
      </c>
      <c r="D126" s="335" t="s">
        <v>40</v>
      </c>
      <c r="E126" s="335" t="s">
        <v>2243</v>
      </c>
      <c r="F126" s="291" t="s">
        <v>86</v>
      </c>
      <c r="G126" s="335" t="s">
        <v>3421</v>
      </c>
      <c r="H126" s="17">
        <v>1707</v>
      </c>
      <c r="I126" s="389" t="s">
        <v>44</v>
      </c>
      <c r="J126" s="388" t="str">
        <f>IF(ISBLANK(INDEX('Policy Characteristics'!D:D,MATCH($C126,'Policy Characteristics'!$C:$C,0))),"",INDEX('Policy Characteristics'!D:D,MATCH($C126,'Policy Characteristics'!$C:$C,0)))</f>
        <v>Vehicle Subsidy</v>
      </c>
      <c r="K126" s="237" t="str">
        <f>IF(ISBLANK(INDEX('Policy Characteristics'!E:E,MATCH($C126,'Policy Characteristics'!$C:$C,0))),"",INDEX('Policy Characteristics'!E:E,MATCH($C126,'Policy Characteristics'!$C:$C,0)))</f>
        <v>trans frgt subsidy</v>
      </c>
      <c r="L126" s="238">
        <f>IF(ISBLANK(INDEX('Policy Characteristics'!F:F,MATCH($C126,'Policy Characteristics'!$C:$C,0))),"",INDEX('Policy Characteristics'!F:F,MATCH($C126,'Policy Characteristics'!$C:$C,0)))</f>
        <v>-45000</v>
      </c>
      <c r="M126" s="238">
        <f>IF(ISBLANK(INDEX('Policy Characteristics'!G:G,MATCH($C126,'Policy Characteristics'!$C:$C,0))),"",INDEX('Policy Characteristics'!G:G,MATCH($C126,'Policy Characteristics'!$C:$C,0)))</f>
        <v>50000</v>
      </c>
      <c r="N126" s="238">
        <f>IF(ISBLANK(INDEX('Policy Characteristics'!H:H,MATCH($C126,'Policy Characteristics'!$C:$C,0))),"",INDEX('Policy Characteristics'!H:H,MATCH($C126,'Policy Characteristics'!$C:$C,0)))</f>
        <v>100</v>
      </c>
      <c r="O126" s="237" t="str">
        <f>IF(ISBLANK(INDEX('Policy Characteristics'!I:I,MATCH($C126,'Policy Characteristics'!$C:$C,0))),"",INDEX('Policy Characteristics'!I:I,MATCH($C126,'Policy Characteristics'!$C:$C,0)))</f>
        <v>$ / vehicle</v>
      </c>
      <c r="P126" s="237"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7" t="str">
        <f>IF(ISBLANK(INDEX('Policy Characteristics'!K:K,MATCH($C126,'Policy Characteristics'!$C:$C,0))),"",INDEX('Policy Characteristics'!K:K,MATCH($C126,'Policy Characteristics'!$C:$C,0)))</f>
        <v>transportation-sector-main.html#ev-subsidy</v>
      </c>
      <c r="R126" s="237" t="str">
        <f>IF(ISBLANK(INDEX('Policy Characteristics'!L:L,MATCH($C126,'Policy Characteristics'!$C:$C,0))),"",INDEX('Policy Characteristics'!L:L,MATCH($C126,'Policy Characteristics'!$C:$C,0)))</f>
        <v>ev-subsidy.html</v>
      </c>
      <c r="S126" s="291" t="s">
        <v>187</v>
      </c>
    </row>
    <row r="127" spans="1:19">
      <c r="A127" s="237" t="str">
        <f>IF(ISBLANK(INDEX('Policy Characteristics'!A:A,MATCH($C127,'Policy Characteristics'!$C:$C,0))),"",INDEX('Policy Characteristics'!A:A,MATCH($C127,'Policy Characteristics'!$C:$C,0)))</f>
        <v>Transportation</v>
      </c>
      <c r="B127" s="386" t="str">
        <f>IF(ISBLANK(INDEX('Policy Characteristics'!B:B,MATCH($C127,'Policy Characteristics'!$C:$C,0))),"",INDEX('Policy Characteristics'!B:B,MATCH($C127,'Policy Characteristics'!$C:$C,0)))</f>
        <v>Freight Vehicle Subsidy</v>
      </c>
      <c r="C127" s="237" t="str">
        <f t="shared" si="4"/>
        <v>Additional Freight Vehicle Subsidy</v>
      </c>
      <c r="D127" s="335" t="s">
        <v>40</v>
      </c>
      <c r="E127" s="291" t="s">
        <v>2244</v>
      </c>
      <c r="F127" s="291" t="s">
        <v>86</v>
      </c>
      <c r="G127" s="291" t="s">
        <v>3422</v>
      </c>
      <c r="H127" s="17">
        <v>1708</v>
      </c>
      <c r="I127" s="389" t="s">
        <v>44</v>
      </c>
      <c r="J127" s="388" t="str">
        <f>IF(ISBLANK(INDEX('Policy Characteristics'!D:D,MATCH($C127,'Policy Characteristics'!$C:$C,0))),"",INDEX('Policy Characteristics'!D:D,MATCH($C127,'Policy Characteristics'!$C:$C,0)))</f>
        <v>Vehicle Subsidy</v>
      </c>
      <c r="K127" s="237" t="str">
        <f>IF(ISBLANK(INDEX('Policy Characteristics'!E:E,MATCH($C127,'Policy Characteristics'!$C:$C,0))),"",INDEX('Policy Characteristics'!E:E,MATCH($C127,'Policy Characteristics'!$C:$C,0)))</f>
        <v>trans frgt subsidy</v>
      </c>
      <c r="L127" s="238">
        <f>IF(ISBLANK(INDEX('Policy Characteristics'!F:F,MATCH($C127,'Policy Characteristics'!$C:$C,0))),"",INDEX('Policy Characteristics'!F:F,MATCH($C127,'Policy Characteristics'!$C:$C,0)))</f>
        <v>-45000</v>
      </c>
      <c r="M127" s="238">
        <f>IF(ISBLANK(INDEX('Policy Characteristics'!G:G,MATCH($C127,'Policy Characteristics'!$C:$C,0))),"",INDEX('Policy Characteristics'!G:G,MATCH($C127,'Policy Characteristics'!$C:$C,0)))</f>
        <v>50000</v>
      </c>
      <c r="N127" s="238">
        <f>IF(ISBLANK(INDEX('Policy Characteristics'!H:H,MATCH($C127,'Policy Characteristics'!$C:$C,0))),"",INDEX('Policy Characteristics'!H:H,MATCH($C127,'Policy Characteristics'!$C:$C,0)))</f>
        <v>100</v>
      </c>
      <c r="O127" s="237" t="str">
        <f>IF(ISBLANK(INDEX('Policy Characteristics'!I:I,MATCH($C127,'Policy Characteristics'!$C:$C,0))),"",INDEX('Policy Characteristics'!I:I,MATCH($C127,'Policy Characteristics'!$C:$C,0)))</f>
        <v>$ / vehicle</v>
      </c>
      <c r="P127" s="237"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7" t="str">
        <f>IF(ISBLANK(INDEX('Policy Characteristics'!K:K,MATCH($C127,'Policy Characteristics'!$C:$C,0))),"",INDEX('Policy Characteristics'!K:K,MATCH($C127,'Policy Characteristics'!$C:$C,0)))</f>
        <v>transportation-sector-main.html#ev-subsidy</v>
      </c>
      <c r="R127" s="237" t="str">
        <f>IF(ISBLANK(INDEX('Policy Characteristics'!L:L,MATCH($C127,'Policy Characteristics'!$C:$C,0))),"",INDEX('Policy Characteristics'!L:L,MATCH($C127,'Policy Characteristics'!$C:$C,0)))</f>
        <v>ev-subsidy.html</v>
      </c>
      <c r="S127" s="291" t="s">
        <v>187</v>
      </c>
    </row>
    <row r="128" spans="1:19">
      <c r="A128" s="237" t="str">
        <f>IF(ISBLANK(INDEX('Policy Characteristics'!A:A,MATCH($C128,'Policy Characteristics'!$C:$C,0))),"",INDEX('Policy Characteristics'!A:A,MATCH($C128,'Policy Characteristics'!$C:$C,0)))</f>
        <v>Transportation</v>
      </c>
      <c r="B128" s="386" t="str">
        <f>IF(ISBLANK(INDEX('Policy Characteristics'!B:B,MATCH($C128,'Policy Characteristics'!$C:$C,0))),"",INDEX('Policy Characteristics'!B:B,MATCH($C128,'Policy Characteristics'!$C:$C,0)))</f>
        <v>Freight Vehicle Subsidy</v>
      </c>
      <c r="C128" s="237" t="str">
        <f t="shared" si="4"/>
        <v>Additional Freight Vehicle Subsidy</v>
      </c>
      <c r="D128" s="335" t="s">
        <v>40</v>
      </c>
      <c r="E128" s="291" t="s">
        <v>2245</v>
      </c>
      <c r="F128" s="291" t="s">
        <v>86</v>
      </c>
      <c r="G128" s="291" t="s">
        <v>3423</v>
      </c>
      <c r="H128" s="17">
        <v>1709</v>
      </c>
      <c r="I128" s="389" t="s">
        <v>44</v>
      </c>
      <c r="J128" s="388" t="str">
        <f>IF(ISBLANK(INDEX('Policy Characteristics'!D:D,MATCH($C128,'Policy Characteristics'!$C:$C,0))),"",INDEX('Policy Characteristics'!D:D,MATCH($C128,'Policy Characteristics'!$C:$C,0)))</f>
        <v>Vehicle Subsidy</v>
      </c>
      <c r="K128" s="237" t="str">
        <f>IF(ISBLANK(INDEX('Policy Characteristics'!E:E,MATCH($C128,'Policy Characteristics'!$C:$C,0))),"",INDEX('Policy Characteristics'!E:E,MATCH($C128,'Policy Characteristics'!$C:$C,0)))</f>
        <v>trans frgt subsidy</v>
      </c>
      <c r="L128" s="238">
        <f>IF(ISBLANK(INDEX('Policy Characteristics'!F:F,MATCH($C128,'Policy Characteristics'!$C:$C,0))),"",INDEX('Policy Characteristics'!F:F,MATCH($C128,'Policy Characteristics'!$C:$C,0)))</f>
        <v>-45000</v>
      </c>
      <c r="M128" s="238">
        <f>IF(ISBLANK(INDEX('Policy Characteristics'!G:G,MATCH($C128,'Policy Characteristics'!$C:$C,0))),"",INDEX('Policy Characteristics'!G:G,MATCH($C128,'Policy Characteristics'!$C:$C,0)))</f>
        <v>50000</v>
      </c>
      <c r="N128" s="238">
        <f>IF(ISBLANK(INDEX('Policy Characteristics'!H:H,MATCH($C128,'Policy Characteristics'!$C:$C,0))),"",INDEX('Policy Characteristics'!H:H,MATCH($C128,'Policy Characteristics'!$C:$C,0)))</f>
        <v>100</v>
      </c>
      <c r="O128" s="237" t="str">
        <f>IF(ISBLANK(INDEX('Policy Characteristics'!I:I,MATCH($C128,'Policy Characteristics'!$C:$C,0))),"",INDEX('Policy Characteristics'!I:I,MATCH($C128,'Policy Characteristics'!$C:$C,0)))</f>
        <v>$ / vehicle</v>
      </c>
      <c r="P128" s="237"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7" t="str">
        <f>IF(ISBLANK(INDEX('Policy Characteristics'!K:K,MATCH($C128,'Policy Characteristics'!$C:$C,0))),"",INDEX('Policy Characteristics'!K:K,MATCH($C128,'Policy Characteristics'!$C:$C,0)))</f>
        <v>transportation-sector-main.html#ev-subsidy</v>
      </c>
      <c r="R128" s="237" t="str">
        <f>IF(ISBLANK(INDEX('Policy Characteristics'!L:L,MATCH($C128,'Policy Characteristics'!$C:$C,0))),"",INDEX('Policy Characteristics'!L:L,MATCH($C128,'Policy Characteristics'!$C:$C,0)))</f>
        <v>ev-subsidy.html</v>
      </c>
      <c r="S128" s="291" t="s">
        <v>187</v>
      </c>
    </row>
    <row r="129" spans="1:19">
      <c r="A129" s="237" t="str">
        <f>IF(ISBLANK(INDEX('Policy Characteristics'!A:A,MATCH($C129,'Policy Characteristics'!$C:$C,0))),"",INDEX('Policy Characteristics'!A:A,MATCH($C129,'Policy Characteristics'!$C:$C,0)))</f>
        <v>Transportation</v>
      </c>
      <c r="B129" s="386" t="str">
        <f>IF(ISBLANK(INDEX('Policy Characteristics'!B:B,MATCH($C129,'Policy Characteristics'!$C:$C,0))),"",INDEX('Policy Characteristics'!B:B,MATCH($C129,'Policy Characteristics'!$C:$C,0)))</f>
        <v>Freight Vehicle Subsidy</v>
      </c>
      <c r="C129" s="237" t="str">
        <f t="shared" si="4"/>
        <v>Additional Freight Vehicle Subsidy</v>
      </c>
      <c r="D129" s="335" t="s">
        <v>40</v>
      </c>
      <c r="E129" s="291" t="s">
        <v>2246</v>
      </c>
      <c r="F129" s="291" t="s">
        <v>86</v>
      </c>
      <c r="G129" s="291" t="s">
        <v>3424</v>
      </c>
      <c r="H129" s="17">
        <v>1710</v>
      </c>
      <c r="I129" s="389" t="s">
        <v>44</v>
      </c>
      <c r="J129" s="388" t="str">
        <f>IF(ISBLANK(INDEX('Policy Characteristics'!D:D,MATCH($C129,'Policy Characteristics'!$C:$C,0))),"",INDEX('Policy Characteristics'!D:D,MATCH($C129,'Policy Characteristics'!$C:$C,0)))</f>
        <v>Vehicle Subsidy</v>
      </c>
      <c r="K129" s="237" t="str">
        <f>IF(ISBLANK(INDEX('Policy Characteristics'!E:E,MATCH($C129,'Policy Characteristics'!$C:$C,0))),"",INDEX('Policy Characteristics'!E:E,MATCH($C129,'Policy Characteristics'!$C:$C,0)))</f>
        <v>trans frgt subsidy</v>
      </c>
      <c r="L129" s="238">
        <f>IF(ISBLANK(INDEX('Policy Characteristics'!F:F,MATCH($C129,'Policy Characteristics'!$C:$C,0))),"",INDEX('Policy Characteristics'!F:F,MATCH($C129,'Policy Characteristics'!$C:$C,0)))</f>
        <v>-45000</v>
      </c>
      <c r="M129" s="238">
        <f>IF(ISBLANK(INDEX('Policy Characteristics'!G:G,MATCH($C129,'Policy Characteristics'!$C:$C,0))),"",INDEX('Policy Characteristics'!G:G,MATCH($C129,'Policy Characteristics'!$C:$C,0)))</f>
        <v>50000</v>
      </c>
      <c r="N129" s="238">
        <f>IF(ISBLANK(INDEX('Policy Characteristics'!H:H,MATCH($C129,'Policy Characteristics'!$C:$C,0))),"",INDEX('Policy Characteristics'!H:H,MATCH($C129,'Policy Characteristics'!$C:$C,0)))</f>
        <v>100</v>
      </c>
      <c r="O129" s="237" t="str">
        <f>IF(ISBLANK(INDEX('Policy Characteristics'!I:I,MATCH($C129,'Policy Characteristics'!$C:$C,0))),"",INDEX('Policy Characteristics'!I:I,MATCH($C129,'Policy Characteristics'!$C:$C,0)))</f>
        <v>$ / vehicle</v>
      </c>
      <c r="P129" s="237"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7" t="str">
        <f>IF(ISBLANK(INDEX('Policy Characteristics'!K:K,MATCH($C129,'Policy Characteristics'!$C:$C,0))),"",INDEX('Policy Characteristics'!K:K,MATCH($C129,'Policy Characteristics'!$C:$C,0)))</f>
        <v>transportation-sector-main.html#ev-subsidy</v>
      </c>
      <c r="R129" s="237" t="str">
        <f>IF(ISBLANK(INDEX('Policy Characteristics'!L:L,MATCH($C129,'Policy Characteristics'!$C:$C,0))),"",INDEX('Policy Characteristics'!L:L,MATCH($C129,'Policy Characteristics'!$C:$C,0)))</f>
        <v>ev-subsidy.html</v>
      </c>
      <c r="S129" s="291" t="s">
        <v>187</v>
      </c>
    </row>
    <row r="130" spans="1:19">
      <c r="A130" s="237" t="str">
        <f>IF(ISBLANK(INDEX('Policy Characteristics'!A:A,MATCH($C130,'Policy Characteristics'!$C:$C,0))),"",INDEX('Policy Characteristics'!A:A,MATCH($C130,'Policy Characteristics'!$C:$C,0)))</f>
        <v>Transportation</v>
      </c>
      <c r="B130" s="386" t="str">
        <f>IF(ISBLANK(INDEX('Policy Characteristics'!B:B,MATCH($C130,'Policy Characteristics'!$C:$C,0))),"",INDEX('Policy Characteristics'!B:B,MATCH($C130,'Policy Characteristics'!$C:$C,0)))</f>
        <v>Freight Vehicle Subsidy</v>
      </c>
      <c r="C130" s="237" t="str">
        <f t="shared" si="4"/>
        <v>Additional Freight Vehicle Subsidy</v>
      </c>
      <c r="D130" s="335" t="s">
        <v>40</v>
      </c>
      <c r="E130" s="291" t="s">
        <v>2247</v>
      </c>
      <c r="F130" s="291" t="s">
        <v>86</v>
      </c>
      <c r="G130" s="291" t="s">
        <v>3425</v>
      </c>
      <c r="H130" s="17">
        <v>1711</v>
      </c>
      <c r="I130" s="389" t="s">
        <v>44</v>
      </c>
      <c r="J130" s="388" t="str">
        <f>IF(ISBLANK(INDEX('Policy Characteristics'!D:D,MATCH($C130,'Policy Characteristics'!$C:$C,0))),"",INDEX('Policy Characteristics'!D:D,MATCH($C130,'Policy Characteristics'!$C:$C,0)))</f>
        <v>Vehicle Subsidy</v>
      </c>
      <c r="K130" s="237" t="str">
        <f>IF(ISBLANK(INDEX('Policy Characteristics'!E:E,MATCH($C130,'Policy Characteristics'!$C:$C,0))),"",INDEX('Policy Characteristics'!E:E,MATCH($C130,'Policy Characteristics'!$C:$C,0)))</f>
        <v>trans frgt subsidy</v>
      </c>
      <c r="L130" s="238">
        <f>IF(ISBLANK(INDEX('Policy Characteristics'!F:F,MATCH($C130,'Policy Characteristics'!$C:$C,0))),"",INDEX('Policy Characteristics'!F:F,MATCH($C130,'Policy Characteristics'!$C:$C,0)))</f>
        <v>-45000</v>
      </c>
      <c r="M130" s="238">
        <f>IF(ISBLANK(INDEX('Policy Characteristics'!G:G,MATCH($C130,'Policy Characteristics'!$C:$C,0))),"",INDEX('Policy Characteristics'!G:G,MATCH($C130,'Policy Characteristics'!$C:$C,0)))</f>
        <v>50000</v>
      </c>
      <c r="N130" s="238">
        <f>IF(ISBLANK(INDEX('Policy Characteristics'!H:H,MATCH($C130,'Policy Characteristics'!$C:$C,0))),"",INDEX('Policy Characteristics'!H:H,MATCH($C130,'Policy Characteristics'!$C:$C,0)))</f>
        <v>100</v>
      </c>
      <c r="O130" s="237" t="str">
        <f>IF(ISBLANK(INDEX('Policy Characteristics'!I:I,MATCH($C130,'Policy Characteristics'!$C:$C,0))),"",INDEX('Policy Characteristics'!I:I,MATCH($C130,'Policy Characteristics'!$C:$C,0)))</f>
        <v>$ / vehicle</v>
      </c>
      <c r="P130" s="237"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7" t="str">
        <f>IF(ISBLANK(INDEX('Policy Characteristics'!K:K,MATCH($C130,'Policy Characteristics'!$C:$C,0))),"",INDEX('Policy Characteristics'!K:K,MATCH($C130,'Policy Characteristics'!$C:$C,0)))</f>
        <v>transportation-sector-main.html#ev-subsidy</v>
      </c>
      <c r="R130" s="237" t="str">
        <f>IF(ISBLANK(INDEX('Policy Characteristics'!L:L,MATCH($C130,'Policy Characteristics'!$C:$C,0))),"",INDEX('Policy Characteristics'!L:L,MATCH($C130,'Policy Characteristics'!$C:$C,0)))</f>
        <v>ev-subsidy.html</v>
      </c>
      <c r="S130" s="291" t="s">
        <v>187</v>
      </c>
    </row>
    <row r="131" spans="1:19">
      <c r="A131" s="237" t="str">
        <f>IF(ISBLANK(INDEX('Policy Characteristics'!A:A,MATCH($C131,'Policy Characteristics'!$C:$C,0))),"",INDEX('Policy Characteristics'!A:A,MATCH($C131,'Policy Characteristics'!$C:$C,0)))</f>
        <v>Transportation</v>
      </c>
      <c r="B131" s="386" t="str">
        <f>IF(ISBLANK(INDEX('Policy Characteristics'!B:B,MATCH($C131,'Policy Characteristics'!$C:$C,0))),"",INDEX('Policy Characteristics'!B:B,MATCH($C131,'Policy Characteristics'!$C:$C,0)))</f>
        <v>Freight Vehicle Subsidy</v>
      </c>
      <c r="C131" s="237" t="str">
        <f t="shared" si="4"/>
        <v>Additional Freight Vehicle Subsidy</v>
      </c>
      <c r="D131" s="335" t="s">
        <v>40</v>
      </c>
      <c r="E131" s="291" t="s">
        <v>2503</v>
      </c>
      <c r="F131" s="291" t="s">
        <v>86</v>
      </c>
      <c r="G131" s="291" t="s">
        <v>2503</v>
      </c>
      <c r="H131" s="17">
        <v>1712</v>
      </c>
      <c r="I131" s="389" t="s">
        <v>44</v>
      </c>
      <c r="J131" s="388" t="str">
        <f>IF(ISBLANK(INDEX('Policy Characteristics'!D:D,MATCH($C131,'Policy Characteristics'!$C:$C,0))),"",INDEX('Policy Characteristics'!D:D,MATCH($C131,'Policy Characteristics'!$C:$C,0)))</f>
        <v>Vehicle Subsidy</v>
      </c>
      <c r="K131" s="237" t="str">
        <f>IF(ISBLANK(INDEX('Policy Characteristics'!E:E,MATCH($C131,'Policy Characteristics'!$C:$C,0))),"",INDEX('Policy Characteristics'!E:E,MATCH($C131,'Policy Characteristics'!$C:$C,0)))</f>
        <v>trans frgt subsidy</v>
      </c>
      <c r="L131" s="238">
        <f>IF(ISBLANK(INDEX('Policy Characteristics'!F:F,MATCH($C131,'Policy Characteristics'!$C:$C,0))),"",INDEX('Policy Characteristics'!F:F,MATCH($C131,'Policy Characteristics'!$C:$C,0)))</f>
        <v>-45000</v>
      </c>
      <c r="M131" s="238">
        <f>IF(ISBLANK(INDEX('Policy Characteristics'!G:G,MATCH($C131,'Policy Characteristics'!$C:$C,0))),"",INDEX('Policy Characteristics'!G:G,MATCH($C131,'Policy Characteristics'!$C:$C,0)))</f>
        <v>50000</v>
      </c>
      <c r="N131" s="238">
        <f>IF(ISBLANK(INDEX('Policy Characteristics'!H:H,MATCH($C131,'Policy Characteristics'!$C:$C,0))),"",INDEX('Policy Characteristics'!H:H,MATCH($C131,'Policy Characteristics'!$C:$C,0)))</f>
        <v>100</v>
      </c>
      <c r="O131" s="237" t="str">
        <f>IF(ISBLANK(INDEX('Policy Characteristics'!I:I,MATCH($C131,'Policy Characteristics'!$C:$C,0))),"",INDEX('Policy Characteristics'!I:I,MATCH($C131,'Policy Characteristics'!$C:$C,0)))</f>
        <v>$ / vehicle</v>
      </c>
      <c r="P131" s="237"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7" t="str">
        <f>IF(ISBLANK(INDEX('Policy Characteristics'!K:K,MATCH($C131,'Policy Characteristics'!$C:$C,0))),"",INDEX('Policy Characteristics'!K:K,MATCH($C131,'Policy Characteristics'!$C:$C,0)))</f>
        <v>transportation-sector-main.html#ev-subsidy</v>
      </c>
      <c r="R131" s="237" t="str">
        <f>IF(ISBLANK(INDEX('Policy Characteristics'!L:L,MATCH($C131,'Policy Characteristics'!$C:$C,0))),"",INDEX('Policy Characteristics'!L:L,MATCH($C131,'Policy Characteristics'!$C:$C,0)))</f>
        <v>ev-subsidy.html</v>
      </c>
      <c r="S131" s="291" t="s">
        <v>187</v>
      </c>
    </row>
    <row r="132" spans="1:19">
      <c r="A132" s="237" t="str">
        <f>IF(ISBLANK(INDEX('Policy Characteristics'!A:A,MATCH($C132,'Policy Characteristics'!$C:$C,0))),"",INDEX('Policy Characteristics'!A:A,MATCH($C132,'Policy Characteristics'!$C:$C,0)))</f>
        <v>Transportation</v>
      </c>
      <c r="B132" s="386" t="str">
        <f>IF(ISBLANK(INDEX('Policy Characteristics'!B:B,MATCH($C132,'Policy Characteristics'!$C:$C,0))),"",INDEX('Policy Characteristics'!B:B,MATCH($C132,'Policy Characteristics'!$C:$C,0)))</f>
        <v>Freight Vehicle Subsidy</v>
      </c>
      <c r="C132" s="237" t="str">
        <f t="shared" si="4"/>
        <v>Additional Freight Vehicle Subsidy</v>
      </c>
      <c r="D132" s="335" t="s">
        <v>40</v>
      </c>
      <c r="E132" s="291" t="s">
        <v>2502</v>
      </c>
      <c r="F132" s="291" t="s">
        <v>86</v>
      </c>
      <c r="G132" s="291" t="s">
        <v>3426</v>
      </c>
      <c r="H132" s="17">
        <v>1713</v>
      </c>
      <c r="I132" s="389" t="s">
        <v>44</v>
      </c>
      <c r="J132" s="388" t="str">
        <f>IF(ISBLANK(INDEX('Policy Characteristics'!D:D,MATCH($C132,'Policy Characteristics'!$C:$C,0))),"",INDEX('Policy Characteristics'!D:D,MATCH($C132,'Policy Characteristics'!$C:$C,0)))</f>
        <v>Vehicle Subsidy</v>
      </c>
      <c r="K132" s="237" t="str">
        <f>IF(ISBLANK(INDEX('Policy Characteristics'!E:E,MATCH($C132,'Policy Characteristics'!$C:$C,0))),"",INDEX('Policy Characteristics'!E:E,MATCH($C132,'Policy Characteristics'!$C:$C,0)))</f>
        <v>trans frgt subsidy</v>
      </c>
      <c r="L132" s="238">
        <f>IF(ISBLANK(INDEX('Policy Characteristics'!F:F,MATCH($C132,'Policy Characteristics'!$C:$C,0))),"",INDEX('Policy Characteristics'!F:F,MATCH($C132,'Policy Characteristics'!$C:$C,0)))</f>
        <v>-45000</v>
      </c>
      <c r="M132" s="238">
        <f>IF(ISBLANK(INDEX('Policy Characteristics'!G:G,MATCH($C132,'Policy Characteristics'!$C:$C,0))),"",INDEX('Policy Characteristics'!G:G,MATCH($C132,'Policy Characteristics'!$C:$C,0)))</f>
        <v>50000</v>
      </c>
      <c r="N132" s="238">
        <f>IF(ISBLANK(INDEX('Policy Characteristics'!H:H,MATCH($C132,'Policy Characteristics'!$C:$C,0))),"",INDEX('Policy Characteristics'!H:H,MATCH($C132,'Policy Characteristics'!$C:$C,0)))</f>
        <v>100</v>
      </c>
      <c r="O132" s="237" t="str">
        <f>IF(ISBLANK(INDEX('Policy Characteristics'!I:I,MATCH($C132,'Policy Characteristics'!$C:$C,0))),"",INDEX('Policy Characteristics'!I:I,MATCH($C132,'Policy Characteristics'!$C:$C,0)))</f>
        <v>$ / vehicle</v>
      </c>
      <c r="P132" s="237"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7" t="str">
        <f>IF(ISBLANK(INDEX('Policy Characteristics'!K:K,MATCH($C132,'Policy Characteristics'!$C:$C,0))),"",INDEX('Policy Characteristics'!K:K,MATCH($C132,'Policy Characteristics'!$C:$C,0)))</f>
        <v>transportation-sector-main.html#ev-subsidy</v>
      </c>
      <c r="R132" s="237" t="str">
        <f>IF(ISBLANK(INDEX('Policy Characteristics'!L:L,MATCH($C132,'Policy Characteristics'!$C:$C,0))),"",INDEX('Policy Characteristics'!L:L,MATCH($C132,'Policy Characteristics'!$C:$C,0)))</f>
        <v>ev-subsidy.html</v>
      </c>
      <c r="S132" s="291" t="s">
        <v>187</v>
      </c>
    </row>
    <row r="133" spans="1:19">
      <c r="A133" s="237" t="str">
        <f>IF(ISBLANK(INDEX('Policy Characteristics'!A:A,MATCH($C133,'Policy Characteristics'!$C:$C,0))),"",INDEX('Policy Characteristics'!A:A,MATCH($C133,'Policy Characteristics'!$C:$C,0)))</f>
        <v>Transportation</v>
      </c>
      <c r="B133" s="386" t="str">
        <f>IF(ISBLANK(INDEX('Policy Characteristics'!B:B,MATCH($C133,'Policy Characteristics'!$C:$C,0))),"",INDEX('Policy Characteristics'!B:B,MATCH($C133,'Policy Characteristics'!$C:$C,0)))</f>
        <v>Freight Vehicle Subsidy</v>
      </c>
      <c r="C133" s="237" t="str">
        <f t="shared" si="4"/>
        <v>Additional Freight Vehicle Subsidy</v>
      </c>
      <c r="D133" s="335" t="s">
        <v>41</v>
      </c>
      <c r="E133" s="335" t="s">
        <v>2243</v>
      </c>
      <c r="F133" s="291" t="s">
        <v>3273</v>
      </c>
      <c r="G133" s="335" t="s">
        <v>3421</v>
      </c>
      <c r="H133" s="17">
        <v>1714</v>
      </c>
      <c r="I133" s="389" t="s">
        <v>44</v>
      </c>
      <c r="J133" s="388" t="str">
        <f>IF(ISBLANK(INDEX('Policy Characteristics'!D:D,MATCH($C133,'Policy Characteristics'!$C:$C,0))),"",INDEX('Policy Characteristics'!D:D,MATCH($C133,'Policy Characteristics'!$C:$C,0)))</f>
        <v>Vehicle Subsidy</v>
      </c>
      <c r="K133" s="237" t="str">
        <f>IF(ISBLANK(INDEX('Policy Characteristics'!E:E,MATCH($C133,'Policy Characteristics'!$C:$C,0))),"",INDEX('Policy Characteristics'!E:E,MATCH($C133,'Policy Characteristics'!$C:$C,0)))</f>
        <v>trans frgt subsidy</v>
      </c>
      <c r="L133" s="238">
        <f>IF(ISBLANK(INDEX('Policy Characteristics'!F:F,MATCH($C133,'Policy Characteristics'!$C:$C,0))),"",INDEX('Policy Characteristics'!F:F,MATCH($C133,'Policy Characteristics'!$C:$C,0)))</f>
        <v>-45000</v>
      </c>
      <c r="M133" s="238">
        <f>IF(ISBLANK(INDEX('Policy Characteristics'!G:G,MATCH($C133,'Policy Characteristics'!$C:$C,0))),"",INDEX('Policy Characteristics'!G:G,MATCH($C133,'Policy Characteristics'!$C:$C,0)))</f>
        <v>50000</v>
      </c>
      <c r="N133" s="238">
        <f>IF(ISBLANK(INDEX('Policy Characteristics'!H:H,MATCH($C133,'Policy Characteristics'!$C:$C,0))),"",INDEX('Policy Characteristics'!H:H,MATCH($C133,'Policy Characteristics'!$C:$C,0)))</f>
        <v>100</v>
      </c>
      <c r="O133" s="237" t="str">
        <f>IF(ISBLANK(INDEX('Policy Characteristics'!I:I,MATCH($C133,'Policy Characteristics'!$C:$C,0))),"",INDEX('Policy Characteristics'!I:I,MATCH($C133,'Policy Characteristics'!$C:$C,0)))</f>
        <v>$ / vehicle</v>
      </c>
      <c r="P133" s="237"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7" t="str">
        <f>IF(ISBLANK(INDEX('Policy Characteristics'!K:K,MATCH($C133,'Policy Characteristics'!$C:$C,0))),"",INDEX('Policy Characteristics'!K:K,MATCH($C133,'Policy Characteristics'!$C:$C,0)))</f>
        <v>transportation-sector-main.html#ev-subsidy</v>
      </c>
      <c r="R133" s="237" t="str">
        <f>IF(ISBLANK(INDEX('Policy Characteristics'!L:L,MATCH($C133,'Policy Characteristics'!$C:$C,0))),"",INDEX('Policy Characteristics'!L:L,MATCH($C133,'Policy Characteristics'!$C:$C,0)))</f>
        <v>ev-subsidy.html</v>
      </c>
      <c r="S133" s="291" t="s">
        <v>187</v>
      </c>
    </row>
    <row r="134" spans="1:19">
      <c r="A134" s="237" t="str">
        <f>IF(ISBLANK(INDEX('Policy Characteristics'!A:A,MATCH($C134,'Policy Characteristics'!$C:$C,0))),"",INDEX('Policy Characteristics'!A:A,MATCH($C134,'Policy Characteristics'!$C:$C,0)))</f>
        <v>Transportation</v>
      </c>
      <c r="B134" s="386" t="str">
        <f>IF(ISBLANK(INDEX('Policy Characteristics'!B:B,MATCH($C134,'Policy Characteristics'!$C:$C,0))),"",INDEX('Policy Characteristics'!B:B,MATCH($C134,'Policy Characteristics'!$C:$C,0)))</f>
        <v>Freight Vehicle Subsidy</v>
      </c>
      <c r="C134" s="237" t="str">
        <f t="shared" si="4"/>
        <v>Additional Freight Vehicle Subsidy</v>
      </c>
      <c r="D134" s="335" t="s">
        <v>41</v>
      </c>
      <c r="E134" s="291" t="s">
        <v>2244</v>
      </c>
      <c r="F134" s="291" t="s">
        <v>3273</v>
      </c>
      <c r="G134" s="291" t="s">
        <v>3422</v>
      </c>
      <c r="H134" s="17">
        <v>1715</v>
      </c>
      <c r="I134" s="389" t="s">
        <v>44</v>
      </c>
      <c r="J134" s="388" t="str">
        <f>IF(ISBLANK(INDEX('Policy Characteristics'!D:D,MATCH($C134,'Policy Characteristics'!$C:$C,0))),"",INDEX('Policy Characteristics'!D:D,MATCH($C134,'Policy Characteristics'!$C:$C,0)))</f>
        <v>Vehicle Subsidy</v>
      </c>
      <c r="K134" s="237" t="str">
        <f>IF(ISBLANK(INDEX('Policy Characteristics'!E:E,MATCH($C134,'Policy Characteristics'!$C:$C,0))),"",INDEX('Policy Characteristics'!E:E,MATCH($C134,'Policy Characteristics'!$C:$C,0)))</f>
        <v>trans frgt subsidy</v>
      </c>
      <c r="L134" s="238">
        <f>IF(ISBLANK(INDEX('Policy Characteristics'!F:F,MATCH($C134,'Policy Characteristics'!$C:$C,0))),"",INDEX('Policy Characteristics'!F:F,MATCH($C134,'Policy Characteristics'!$C:$C,0)))</f>
        <v>-45000</v>
      </c>
      <c r="M134" s="238">
        <f>IF(ISBLANK(INDEX('Policy Characteristics'!G:G,MATCH($C134,'Policy Characteristics'!$C:$C,0))),"",INDEX('Policy Characteristics'!G:G,MATCH($C134,'Policy Characteristics'!$C:$C,0)))</f>
        <v>50000</v>
      </c>
      <c r="N134" s="238">
        <f>IF(ISBLANK(INDEX('Policy Characteristics'!H:H,MATCH($C134,'Policy Characteristics'!$C:$C,0))),"",INDEX('Policy Characteristics'!H:H,MATCH($C134,'Policy Characteristics'!$C:$C,0)))</f>
        <v>100</v>
      </c>
      <c r="O134" s="237" t="str">
        <f>IF(ISBLANK(INDEX('Policy Characteristics'!I:I,MATCH($C134,'Policy Characteristics'!$C:$C,0))),"",INDEX('Policy Characteristics'!I:I,MATCH($C134,'Policy Characteristics'!$C:$C,0)))</f>
        <v>$ / vehicle</v>
      </c>
      <c r="P134" s="237"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7" t="str">
        <f>IF(ISBLANK(INDEX('Policy Characteristics'!K:K,MATCH($C134,'Policy Characteristics'!$C:$C,0))),"",INDEX('Policy Characteristics'!K:K,MATCH($C134,'Policy Characteristics'!$C:$C,0)))</f>
        <v>transportation-sector-main.html#ev-subsidy</v>
      </c>
      <c r="R134" s="237" t="str">
        <f>IF(ISBLANK(INDEX('Policy Characteristics'!L:L,MATCH($C134,'Policy Characteristics'!$C:$C,0))),"",INDEX('Policy Characteristics'!L:L,MATCH($C134,'Policy Characteristics'!$C:$C,0)))</f>
        <v>ev-subsidy.html</v>
      </c>
      <c r="S134" s="291" t="s">
        <v>187</v>
      </c>
    </row>
    <row r="135" spans="1:19">
      <c r="A135" s="237" t="str">
        <f>IF(ISBLANK(INDEX('Policy Characteristics'!A:A,MATCH($C135,'Policy Characteristics'!$C:$C,0))),"",INDEX('Policy Characteristics'!A:A,MATCH($C135,'Policy Characteristics'!$C:$C,0)))</f>
        <v>Transportation</v>
      </c>
      <c r="B135" s="386" t="str">
        <f>IF(ISBLANK(INDEX('Policy Characteristics'!B:B,MATCH($C135,'Policy Characteristics'!$C:$C,0))),"",INDEX('Policy Characteristics'!B:B,MATCH($C135,'Policy Characteristics'!$C:$C,0)))</f>
        <v>Freight Vehicle Subsidy</v>
      </c>
      <c r="C135" s="237" t="str">
        <f t="shared" si="4"/>
        <v>Additional Freight Vehicle Subsidy</v>
      </c>
      <c r="D135" s="335" t="s">
        <v>41</v>
      </c>
      <c r="E135" s="291" t="s">
        <v>2245</v>
      </c>
      <c r="F135" s="291" t="s">
        <v>3273</v>
      </c>
      <c r="G135" s="291" t="s">
        <v>3423</v>
      </c>
      <c r="H135" s="17">
        <v>1716</v>
      </c>
      <c r="I135" s="389" t="s">
        <v>44</v>
      </c>
      <c r="J135" s="388" t="str">
        <f>IF(ISBLANK(INDEX('Policy Characteristics'!D:D,MATCH($C135,'Policy Characteristics'!$C:$C,0))),"",INDEX('Policy Characteristics'!D:D,MATCH($C135,'Policy Characteristics'!$C:$C,0)))</f>
        <v>Vehicle Subsidy</v>
      </c>
      <c r="K135" s="237" t="str">
        <f>IF(ISBLANK(INDEX('Policy Characteristics'!E:E,MATCH($C135,'Policy Characteristics'!$C:$C,0))),"",INDEX('Policy Characteristics'!E:E,MATCH($C135,'Policy Characteristics'!$C:$C,0)))</f>
        <v>trans frgt subsidy</v>
      </c>
      <c r="L135" s="238">
        <f>IF(ISBLANK(INDEX('Policy Characteristics'!F:F,MATCH($C135,'Policy Characteristics'!$C:$C,0))),"",INDEX('Policy Characteristics'!F:F,MATCH($C135,'Policy Characteristics'!$C:$C,0)))</f>
        <v>-45000</v>
      </c>
      <c r="M135" s="238">
        <f>IF(ISBLANK(INDEX('Policy Characteristics'!G:G,MATCH($C135,'Policy Characteristics'!$C:$C,0))),"",INDEX('Policy Characteristics'!G:G,MATCH($C135,'Policy Characteristics'!$C:$C,0)))</f>
        <v>50000</v>
      </c>
      <c r="N135" s="238">
        <f>IF(ISBLANK(INDEX('Policy Characteristics'!H:H,MATCH($C135,'Policy Characteristics'!$C:$C,0))),"",INDEX('Policy Characteristics'!H:H,MATCH($C135,'Policy Characteristics'!$C:$C,0)))</f>
        <v>100</v>
      </c>
      <c r="O135" s="237" t="str">
        <f>IF(ISBLANK(INDEX('Policy Characteristics'!I:I,MATCH($C135,'Policy Characteristics'!$C:$C,0))),"",INDEX('Policy Characteristics'!I:I,MATCH($C135,'Policy Characteristics'!$C:$C,0)))</f>
        <v>$ / vehicle</v>
      </c>
      <c r="P135" s="237"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7" t="str">
        <f>IF(ISBLANK(INDEX('Policy Characteristics'!K:K,MATCH($C135,'Policy Characteristics'!$C:$C,0))),"",INDEX('Policy Characteristics'!K:K,MATCH($C135,'Policy Characteristics'!$C:$C,0)))</f>
        <v>transportation-sector-main.html#ev-subsidy</v>
      </c>
      <c r="R135" s="237" t="str">
        <f>IF(ISBLANK(INDEX('Policy Characteristics'!L:L,MATCH($C135,'Policy Characteristics'!$C:$C,0))),"",INDEX('Policy Characteristics'!L:L,MATCH($C135,'Policy Characteristics'!$C:$C,0)))</f>
        <v>ev-subsidy.html</v>
      </c>
      <c r="S135" s="291" t="s">
        <v>187</v>
      </c>
    </row>
    <row r="136" spans="1:19">
      <c r="A136" s="237" t="str">
        <f>IF(ISBLANK(INDEX('Policy Characteristics'!A:A,MATCH($C136,'Policy Characteristics'!$C:$C,0))),"",INDEX('Policy Characteristics'!A:A,MATCH($C136,'Policy Characteristics'!$C:$C,0)))</f>
        <v>Transportation</v>
      </c>
      <c r="B136" s="386" t="str">
        <f>IF(ISBLANK(INDEX('Policy Characteristics'!B:B,MATCH($C136,'Policy Characteristics'!$C:$C,0))),"",INDEX('Policy Characteristics'!B:B,MATCH($C136,'Policy Characteristics'!$C:$C,0)))</f>
        <v>Freight Vehicle Subsidy</v>
      </c>
      <c r="C136" s="237" t="str">
        <f t="shared" si="4"/>
        <v>Additional Freight Vehicle Subsidy</v>
      </c>
      <c r="D136" s="335" t="s">
        <v>41</v>
      </c>
      <c r="E136" s="291" t="s">
        <v>2246</v>
      </c>
      <c r="F136" s="291" t="s">
        <v>3273</v>
      </c>
      <c r="G136" s="291" t="s">
        <v>3424</v>
      </c>
      <c r="H136" s="17">
        <v>1717</v>
      </c>
      <c r="I136" s="389" t="s">
        <v>44</v>
      </c>
      <c r="J136" s="388" t="str">
        <f>IF(ISBLANK(INDEX('Policy Characteristics'!D:D,MATCH($C136,'Policy Characteristics'!$C:$C,0))),"",INDEX('Policy Characteristics'!D:D,MATCH($C136,'Policy Characteristics'!$C:$C,0)))</f>
        <v>Vehicle Subsidy</v>
      </c>
      <c r="K136" s="237" t="str">
        <f>IF(ISBLANK(INDEX('Policy Characteristics'!E:E,MATCH($C136,'Policy Characteristics'!$C:$C,0))),"",INDEX('Policy Characteristics'!E:E,MATCH($C136,'Policy Characteristics'!$C:$C,0)))</f>
        <v>trans frgt subsidy</v>
      </c>
      <c r="L136" s="238">
        <f>IF(ISBLANK(INDEX('Policy Characteristics'!F:F,MATCH($C136,'Policy Characteristics'!$C:$C,0))),"",INDEX('Policy Characteristics'!F:F,MATCH($C136,'Policy Characteristics'!$C:$C,0)))</f>
        <v>-45000</v>
      </c>
      <c r="M136" s="238">
        <f>IF(ISBLANK(INDEX('Policy Characteristics'!G:G,MATCH($C136,'Policy Characteristics'!$C:$C,0))),"",INDEX('Policy Characteristics'!G:G,MATCH($C136,'Policy Characteristics'!$C:$C,0)))</f>
        <v>50000</v>
      </c>
      <c r="N136" s="238">
        <f>IF(ISBLANK(INDEX('Policy Characteristics'!H:H,MATCH($C136,'Policy Characteristics'!$C:$C,0))),"",INDEX('Policy Characteristics'!H:H,MATCH($C136,'Policy Characteristics'!$C:$C,0)))</f>
        <v>100</v>
      </c>
      <c r="O136" s="237" t="str">
        <f>IF(ISBLANK(INDEX('Policy Characteristics'!I:I,MATCH($C136,'Policy Characteristics'!$C:$C,0))),"",INDEX('Policy Characteristics'!I:I,MATCH($C136,'Policy Characteristics'!$C:$C,0)))</f>
        <v>$ / vehicle</v>
      </c>
      <c r="P136" s="237"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7" t="str">
        <f>IF(ISBLANK(INDEX('Policy Characteristics'!K:K,MATCH($C136,'Policy Characteristics'!$C:$C,0))),"",INDEX('Policy Characteristics'!K:K,MATCH($C136,'Policy Characteristics'!$C:$C,0)))</f>
        <v>transportation-sector-main.html#ev-subsidy</v>
      </c>
      <c r="R136" s="237" t="str">
        <f>IF(ISBLANK(INDEX('Policy Characteristics'!L:L,MATCH($C136,'Policy Characteristics'!$C:$C,0))),"",INDEX('Policy Characteristics'!L:L,MATCH($C136,'Policy Characteristics'!$C:$C,0)))</f>
        <v>ev-subsidy.html</v>
      </c>
      <c r="S136" s="291" t="s">
        <v>187</v>
      </c>
    </row>
    <row r="137" spans="1:19">
      <c r="A137" s="237" t="str">
        <f>IF(ISBLANK(INDEX('Policy Characteristics'!A:A,MATCH($C137,'Policy Characteristics'!$C:$C,0))),"",INDEX('Policy Characteristics'!A:A,MATCH($C137,'Policy Characteristics'!$C:$C,0)))</f>
        <v>Transportation</v>
      </c>
      <c r="B137" s="386" t="str">
        <f>IF(ISBLANK(INDEX('Policy Characteristics'!B:B,MATCH($C137,'Policy Characteristics'!$C:$C,0))),"",INDEX('Policy Characteristics'!B:B,MATCH($C137,'Policy Characteristics'!$C:$C,0)))</f>
        <v>Freight Vehicle Subsidy</v>
      </c>
      <c r="C137" s="237" t="str">
        <f t="shared" si="4"/>
        <v>Additional Freight Vehicle Subsidy</v>
      </c>
      <c r="D137" s="335" t="s">
        <v>41</v>
      </c>
      <c r="E137" s="291" t="s">
        <v>2247</v>
      </c>
      <c r="F137" s="291" t="s">
        <v>3273</v>
      </c>
      <c r="G137" s="291" t="s">
        <v>3425</v>
      </c>
      <c r="H137" s="17">
        <v>1718</v>
      </c>
      <c r="I137" s="389" t="s">
        <v>44</v>
      </c>
      <c r="J137" s="388" t="str">
        <f>IF(ISBLANK(INDEX('Policy Characteristics'!D:D,MATCH($C137,'Policy Characteristics'!$C:$C,0))),"",INDEX('Policy Characteristics'!D:D,MATCH($C137,'Policy Characteristics'!$C:$C,0)))</f>
        <v>Vehicle Subsidy</v>
      </c>
      <c r="K137" s="237" t="str">
        <f>IF(ISBLANK(INDEX('Policy Characteristics'!E:E,MATCH($C137,'Policy Characteristics'!$C:$C,0))),"",INDEX('Policy Characteristics'!E:E,MATCH($C137,'Policy Characteristics'!$C:$C,0)))</f>
        <v>trans frgt subsidy</v>
      </c>
      <c r="L137" s="238">
        <f>IF(ISBLANK(INDEX('Policy Characteristics'!F:F,MATCH($C137,'Policy Characteristics'!$C:$C,0))),"",INDEX('Policy Characteristics'!F:F,MATCH($C137,'Policy Characteristics'!$C:$C,0)))</f>
        <v>-45000</v>
      </c>
      <c r="M137" s="238">
        <f>IF(ISBLANK(INDEX('Policy Characteristics'!G:G,MATCH($C137,'Policy Characteristics'!$C:$C,0))),"",INDEX('Policy Characteristics'!G:G,MATCH($C137,'Policy Characteristics'!$C:$C,0)))</f>
        <v>50000</v>
      </c>
      <c r="N137" s="238">
        <f>IF(ISBLANK(INDEX('Policy Characteristics'!H:H,MATCH($C137,'Policy Characteristics'!$C:$C,0))),"",INDEX('Policy Characteristics'!H:H,MATCH($C137,'Policy Characteristics'!$C:$C,0)))</f>
        <v>100</v>
      </c>
      <c r="O137" s="237" t="str">
        <f>IF(ISBLANK(INDEX('Policy Characteristics'!I:I,MATCH($C137,'Policy Characteristics'!$C:$C,0))),"",INDEX('Policy Characteristics'!I:I,MATCH($C137,'Policy Characteristics'!$C:$C,0)))</f>
        <v>$ / vehicle</v>
      </c>
      <c r="P137" s="237"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7" t="str">
        <f>IF(ISBLANK(INDEX('Policy Characteristics'!K:K,MATCH($C137,'Policy Characteristics'!$C:$C,0))),"",INDEX('Policy Characteristics'!K:K,MATCH($C137,'Policy Characteristics'!$C:$C,0)))</f>
        <v>transportation-sector-main.html#ev-subsidy</v>
      </c>
      <c r="R137" s="237" t="str">
        <f>IF(ISBLANK(INDEX('Policy Characteristics'!L:L,MATCH($C137,'Policy Characteristics'!$C:$C,0))),"",INDEX('Policy Characteristics'!L:L,MATCH($C137,'Policy Characteristics'!$C:$C,0)))</f>
        <v>ev-subsidy.html</v>
      </c>
      <c r="S137" s="291" t="s">
        <v>187</v>
      </c>
    </row>
    <row r="138" spans="1:19">
      <c r="A138" s="237" t="str">
        <f>IF(ISBLANK(INDEX('Policy Characteristics'!A:A,MATCH($C138,'Policy Characteristics'!$C:$C,0))),"",INDEX('Policy Characteristics'!A:A,MATCH($C138,'Policy Characteristics'!$C:$C,0)))</f>
        <v>Transportation</v>
      </c>
      <c r="B138" s="386" t="str">
        <f>IF(ISBLANK(INDEX('Policy Characteristics'!B:B,MATCH($C138,'Policy Characteristics'!$C:$C,0))),"",INDEX('Policy Characteristics'!B:B,MATCH($C138,'Policy Characteristics'!$C:$C,0)))</f>
        <v>Freight Vehicle Subsidy</v>
      </c>
      <c r="C138" s="237" t="str">
        <f t="shared" si="4"/>
        <v>Additional Freight Vehicle Subsidy</v>
      </c>
      <c r="D138" s="335" t="s">
        <v>41</v>
      </c>
      <c r="E138" s="291" t="s">
        <v>2503</v>
      </c>
      <c r="F138" s="291" t="s">
        <v>3273</v>
      </c>
      <c r="G138" s="291" t="s">
        <v>2503</v>
      </c>
      <c r="H138" s="17">
        <v>1719</v>
      </c>
      <c r="I138" s="389" t="s">
        <v>44</v>
      </c>
      <c r="J138" s="388" t="str">
        <f>IF(ISBLANK(INDEX('Policy Characteristics'!D:D,MATCH($C138,'Policy Characteristics'!$C:$C,0))),"",INDEX('Policy Characteristics'!D:D,MATCH($C138,'Policy Characteristics'!$C:$C,0)))</f>
        <v>Vehicle Subsidy</v>
      </c>
      <c r="K138" s="237" t="str">
        <f>IF(ISBLANK(INDEX('Policy Characteristics'!E:E,MATCH($C138,'Policy Characteristics'!$C:$C,0))),"",INDEX('Policy Characteristics'!E:E,MATCH($C138,'Policy Characteristics'!$C:$C,0)))</f>
        <v>trans frgt subsidy</v>
      </c>
      <c r="L138" s="238">
        <f>IF(ISBLANK(INDEX('Policy Characteristics'!F:F,MATCH($C138,'Policy Characteristics'!$C:$C,0))),"",INDEX('Policy Characteristics'!F:F,MATCH($C138,'Policy Characteristics'!$C:$C,0)))</f>
        <v>-45000</v>
      </c>
      <c r="M138" s="238">
        <f>IF(ISBLANK(INDEX('Policy Characteristics'!G:G,MATCH($C138,'Policy Characteristics'!$C:$C,0))),"",INDEX('Policy Characteristics'!G:G,MATCH($C138,'Policy Characteristics'!$C:$C,0)))</f>
        <v>50000</v>
      </c>
      <c r="N138" s="238">
        <f>IF(ISBLANK(INDEX('Policy Characteristics'!H:H,MATCH($C138,'Policy Characteristics'!$C:$C,0))),"",INDEX('Policy Characteristics'!H:H,MATCH($C138,'Policy Characteristics'!$C:$C,0)))</f>
        <v>100</v>
      </c>
      <c r="O138" s="237" t="str">
        <f>IF(ISBLANK(INDEX('Policy Characteristics'!I:I,MATCH($C138,'Policy Characteristics'!$C:$C,0))),"",INDEX('Policy Characteristics'!I:I,MATCH($C138,'Policy Characteristics'!$C:$C,0)))</f>
        <v>$ / vehicle</v>
      </c>
      <c r="P138" s="237"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7" t="str">
        <f>IF(ISBLANK(INDEX('Policy Characteristics'!K:K,MATCH($C138,'Policy Characteristics'!$C:$C,0))),"",INDEX('Policy Characteristics'!K:K,MATCH($C138,'Policy Characteristics'!$C:$C,0)))</f>
        <v>transportation-sector-main.html#ev-subsidy</v>
      </c>
      <c r="R138" s="237" t="str">
        <f>IF(ISBLANK(INDEX('Policy Characteristics'!L:L,MATCH($C138,'Policy Characteristics'!$C:$C,0))),"",INDEX('Policy Characteristics'!L:L,MATCH($C138,'Policy Characteristics'!$C:$C,0)))</f>
        <v>ev-subsidy.html</v>
      </c>
      <c r="S138" s="291" t="s">
        <v>187</v>
      </c>
    </row>
    <row r="139" spans="1:19">
      <c r="A139" s="237" t="str">
        <f>IF(ISBLANK(INDEX('Policy Characteristics'!A:A,MATCH($C139,'Policy Characteristics'!$C:$C,0))),"",INDEX('Policy Characteristics'!A:A,MATCH($C139,'Policy Characteristics'!$C:$C,0)))</f>
        <v>Transportation</v>
      </c>
      <c r="B139" s="386" t="str">
        <f>IF(ISBLANK(INDEX('Policy Characteristics'!B:B,MATCH($C139,'Policy Characteristics'!$C:$C,0))),"",INDEX('Policy Characteristics'!B:B,MATCH($C139,'Policy Characteristics'!$C:$C,0)))</f>
        <v>Freight Vehicle Subsidy</v>
      </c>
      <c r="C139" s="237" t="str">
        <f t="shared" si="4"/>
        <v>Additional Freight Vehicle Subsidy</v>
      </c>
      <c r="D139" s="335" t="s">
        <v>41</v>
      </c>
      <c r="E139" s="291" t="s">
        <v>2502</v>
      </c>
      <c r="F139" s="291" t="s">
        <v>3273</v>
      </c>
      <c r="G139" s="291" t="s">
        <v>3426</v>
      </c>
      <c r="H139" s="17">
        <v>1720</v>
      </c>
      <c r="I139" s="389" t="s">
        <v>44</v>
      </c>
      <c r="J139" s="388" t="str">
        <f>IF(ISBLANK(INDEX('Policy Characteristics'!D:D,MATCH($C139,'Policy Characteristics'!$C:$C,0))),"",INDEX('Policy Characteristics'!D:D,MATCH($C139,'Policy Characteristics'!$C:$C,0)))</f>
        <v>Vehicle Subsidy</v>
      </c>
      <c r="K139" s="237" t="str">
        <f>IF(ISBLANK(INDEX('Policy Characteristics'!E:E,MATCH($C139,'Policy Characteristics'!$C:$C,0))),"",INDEX('Policy Characteristics'!E:E,MATCH($C139,'Policy Characteristics'!$C:$C,0)))</f>
        <v>trans frgt subsidy</v>
      </c>
      <c r="L139" s="238">
        <f>IF(ISBLANK(INDEX('Policy Characteristics'!F:F,MATCH($C139,'Policy Characteristics'!$C:$C,0))),"",INDEX('Policy Characteristics'!F:F,MATCH($C139,'Policy Characteristics'!$C:$C,0)))</f>
        <v>-45000</v>
      </c>
      <c r="M139" s="238">
        <f>IF(ISBLANK(INDEX('Policy Characteristics'!G:G,MATCH($C139,'Policy Characteristics'!$C:$C,0))),"",INDEX('Policy Characteristics'!G:G,MATCH($C139,'Policy Characteristics'!$C:$C,0)))</f>
        <v>50000</v>
      </c>
      <c r="N139" s="238">
        <f>IF(ISBLANK(INDEX('Policy Characteristics'!H:H,MATCH($C139,'Policy Characteristics'!$C:$C,0))),"",INDEX('Policy Characteristics'!H:H,MATCH($C139,'Policy Characteristics'!$C:$C,0)))</f>
        <v>100</v>
      </c>
      <c r="O139" s="237" t="str">
        <f>IF(ISBLANK(INDEX('Policy Characteristics'!I:I,MATCH($C139,'Policy Characteristics'!$C:$C,0))),"",INDEX('Policy Characteristics'!I:I,MATCH($C139,'Policy Characteristics'!$C:$C,0)))</f>
        <v>$ / vehicle</v>
      </c>
      <c r="P139" s="237"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7" t="str">
        <f>IF(ISBLANK(INDEX('Policy Characteristics'!K:K,MATCH($C139,'Policy Characteristics'!$C:$C,0))),"",INDEX('Policy Characteristics'!K:K,MATCH($C139,'Policy Characteristics'!$C:$C,0)))</f>
        <v>transportation-sector-main.html#ev-subsidy</v>
      </c>
      <c r="R139" s="237" t="str">
        <f>IF(ISBLANK(INDEX('Policy Characteristics'!L:L,MATCH($C139,'Policy Characteristics'!$C:$C,0))),"",INDEX('Policy Characteristics'!L:L,MATCH($C139,'Policy Characteristics'!$C:$C,0)))</f>
        <v>ev-subsidy.html</v>
      </c>
      <c r="S139" s="291" t="s">
        <v>187</v>
      </c>
    </row>
    <row r="140" spans="1:19">
      <c r="A140" s="237" t="str">
        <f>IF(ISBLANK(INDEX('Policy Characteristics'!A:A,MATCH($C140,'Policy Characteristics'!$C:$C,0))),"",INDEX('Policy Characteristics'!A:A,MATCH($C140,'Policy Characteristics'!$C:$C,0)))</f>
        <v>Transportation</v>
      </c>
      <c r="B140" s="386" t="str">
        <f>IF(ISBLANK(INDEX('Policy Characteristics'!B:B,MATCH($C140,'Policy Characteristics'!$C:$C,0))),"",INDEX('Policy Characteristics'!B:B,MATCH($C140,'Policy Characteristics'!$C:$C,0)))</f>
        <v>Freight Vehicle Subsidy</v>
      </c>
      <c r="C140" s="237" t="str">
        <f t="shared" si="4"/>
        <v>Additional Freight Vehicle Subsidy</v>
      </c>
      <c r="D140" s="335" t="s">
        <v>112</v>
      </c>
      <c r="E140" s="335" t="s">
        <v>2243</v>
      </c>
      <c r="F140" s="291" t="s">
        <v>142</v>
      </c>
      <c r="G140" s="335" t="s">
        <v>3421</v>
      </c>
      <c r="H140" s="17">
        <v>1721</v>
      </c>
      <c r="I140" s="389" t="s">
        <v>44</v>
      </c>
      <c r="J140" s="388" t="str">
        <f>IF(ISBLANK(INDEX('Policy Characteristics'!D:D,MATCH($C140,'Policy Characteristics'!$C:$C,0))),"",INDEX('Policy Characteristics'!D:D,MATCH($C140,'Policy Characteristics'!$C:$C,0)))</f>
        <v>Vehicle Subsidy</v>
      </c>
      <c r="K140" s="237" t="str">
        <f>IF(ISBLANK(INDEX('Policy Characteristics'!E:E,MATCH($C140,'Policy Characteristics'!$C:$C,0))),"",INDEX('Policy Characteristics'!E:E,MATCH($C140,'Policy Characteristics'!$C:$C,0)))</f>
        <v>trans frgt subsidy</v>
      </c>
      <c r="L140" s="238">
        <f>IF(ISBLANK(INDEX('Policy Characteristics'!F:F,MATCH($C140,'Policy Characteristics'!$C:$C,0))),"",INDEX('Policy Characteristics'!F:F,MATCH($C140,'Policy Characteristics'!$C:$C,0)))</f>
        <v>-45000</v>
      </c>
      <c r="M140" s="238">
        <f>IF(ISBLANK(INDEX('Policy Characteristics'!G:G,MATCH($C140,'Policy Characteristics'!$C:$C,0))),"",INDEX('Policy Characteristics'!G:G,MATCH($C140,'Policy Characteristics'!$C:$C,0)))</f>
        <v>50000</v>
      </c>
      <c r="N140" s="238">
        <f>IF(ISBLANK(INDEX('Policy Characteristics'!H:H,MATCH($C140,'Policy Characteristics'!$C:$C,0))),"",INDEX('Policy Characteristics'!H:H,MATCH($C140,'Policy Characteristics'!$C:$C,0)))</f>
        <v>100</v>
      </c>
      <c r="O140" s="237" t="str">
        <f>IF(ISBLANK(INDEX('Policy Characteristics'!I:I,MATCH($C140,'Policy Characteristics'!$C:$C,0))),"",INDEX('Policy Characteristics'!I:I,MATCH($C140,'Policy Characteristics'!$C:$C,0)))</f>
        <v>$ / vehicle</v>
      </c>
      <c r="P140" s="237"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7" t="str">
        <f>IF(ISBLANK(INDEX('Policy Characteristics'!K:K,MATCH($C140,'Policy Characteristics'!$C:$C,0))),"",INDEX('Policy Characteristics'!K:K,MATCH($C140,'Policy Characteristics'!$C:$C,0)))</f>
        <v>transportation-sector-main.html#ev-subsidy</v>
      </c>
      <c r="R140" s="237" t="str">
        <f>IF(ISBLANK(INDEX('Policy Characteristics'!L:L,MATCH($C140,'Policy Characteristics'!$C:$C,0))),"",INDEX('Policy Characteristics'!L:L,MATCH($C140,'Policy Characteristics'!$C:$C,0)))</f>
        <v>ev-subsidy.html</v>
      </c>
      <c r="S140" s="291" t="s">
        <v>187</v>
      </c>
    </row>
    <row r="141" spans="1:19">
      <c r="A141" s="237" t="str">
        <f>IF(ISBLANK(INDEX('Policy Characteristics'!A:A,MATCH($C141,'Policy Characteristics'!$C:$C,0))),"",INDEX('Policy Characteristics'!A:A,MATCH($C141,'Policy Characteristics'!$C:$C,0)))</f>
        <v>Transportation</v>
      </c>
      <c r="B141" s="386" t="str">
        <f>IF(ISBLANK(INDEX('Policy Characteristics'!B:B,MATCH($C141,'Policy Characteristics'!$C:$C,0))),"",INDEX('Policy Characteristics'!B:B,MATCH($C141,'Policy Characteristics'!$C:$C,0)))</f>
        <v>Freight Vehicle Subsidy</v>
      </c>
      <c r="C141" s="237" t="str">
        <f t="shared" si="4"/>
        <v>Additional Freight Vehicle Subsidy</v>
      </c>
      <c r="D141" s="335" t="s">
        <v>112</v>
      </c>
      <c r="E141" s="291" t="s">
        <v>2244</v>
      </c>
      <c r="F141" s="291" t="s">
        <v>142</v>
      </c>
      <c r="G141" s="291" t="s">
        <v>3422</v>
      </c>
      <c r="H141" s="17">
        <v>1722</v>
      </c>
      <c r="I141" s="389" t="s">
        <v>44</v>
      </c>
      <c r="J141" s="388" t="str">
        <f>IF(ISBLANK(INDEX('Policy Characteristics'!D:D,MATCH($C141,'Policy Characteristics'!$C:$C,0))),"",INDEX('Policy Characteristics'!D:D,MATCH($C141,'Policy Characteristics'!$C:$C,0)))</f>
        <v>Vehicle Subsidy</v>
      </c>
      <c r="K141" s="237" t="str">
        <f>IF(ISBLANK(INDEX('Policy Characteristics'!E:E,MATCH($C141,'Policy Characteristics'!$C:$C,0))),"",INDEX('Policy Characteristics'!E:E,MATCH($C141,'Policy Characteristics'!$C:$C,0)))</f>
        <v>trans frgt subsidy</v>
      </c>
      <c r="L141" s="238">
        <f>IF(ISBLANK(INDEX('Policy Characteristics'!F:F,MATCH($C141,'Policy Characteristics'!$C:$C,0))),"",INDEX('Policy Characteristics'!F:F,MATCH($C141,'Policy Characteristics'!$C:$C,0)))</f>
        <v>-45000</v>
      </c>
      <c r="M141" s="238">
        <f>IF(ISBLANK(INDEX('Policy Characteristics'!G:G,MATCH($C141,'Policy Characteristics'!$C:$C,0))),"",INDEX('Policy Characteristics'!G:G,MATCH($C141,'Policy Characteristics'!$C:$C,0)))</f>
        <v>50000</v>
      </c>
      <c r="N141" s="238">
        <f>IF(ISBLANK(INDEX('Policy Characteristics'!H:H,MATCH($C141,'Policy Characteristics'!$C:$C,0))),"",INDEX('Policy Characteristics'!H:H,MATCH($C141,'Policy Characteristics'!$C:$C,0)))</f>
        <v>100</v>
      </c>
      <c r="O141" s="237" t="str">
        <f>IF(ISBLANK(INDEX('Policy Characteristics'!I:I,MATCH($C141,'Policy Characteristics'!$C:$C,0))),"",INDEX('Policy Characteristics'!I:I,MATCH($C141,'Policy Characteristics'!$C:$C,0)))</f>
        <v>$ / vehicle</v>
      </c>
      <c r="P141" s="237"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7" t="str">
        <f>IF(ISBLANK(INDEX('Policy Characteristics'!K:K,MATCH($C141,'Policy Characteristics'!$C:$C,0))),"",INDEX('Policy Characteristics'!K:K,MATCH($C141,'Policy Characteristics'!$C:$C,0)))</f>
        <v>transportation-sector-main.html#ev-subsidy</v>
      </c>
      <c r="R141" s="237" t="str">
        <f>IF(ISBLANK(INDEX('Policy Characteristics'!L:L,MATCH($C141,'Policy Characteristics'!$C:$C,0))),"",INDEX('Policy Characteristics'!L:L,MATCH($C141,'Policy Characteristics'!$C:$C,0)))</f>
        <v>ev-subsidy.html</v>
      </c>
      <c r="S141" s="291" t="s">
        <v>187</v>
      </c>
    </row>
    <row r="142" spans="1:19">
      <c r="A142" s="237" t="str">
        <f>IF(ISBLANK(INDEX('Policy Characteristics'!A:A,MATCH($C142,'Policy Characteristics'!$C:$C,0))),"",INDEX('Policy Characteristics'!A:A,MATCH($C142,'Policy Characteristics'!$C:$C,0)))</f>
        <v>Transportation</v>
      </c>
      <c r="B142" s="386" t="str">
        <f>IF(ISBLANK(INDEX('Policy Characteristics'!B:B,MATCH($C142,'Policy Characteristics'!$C:$C,0))),"",INDEX('Policy Characteristics'!B:B,MATCH($C142,'Policy Characteristics'!$C:$C,0)))</f>
        <v>Freight Vehicle Subsidy</v>
      </c>
      <c r="C142" s="237" t="str">
        <f t="shared" si="4"/>
        <v>Additional Freight Vehicle Subsidy</v>
      </c>
      <c r="D142" s="335" t="s">
        <v>112</v>
      </c>
      <c r="E142" s="291" t="s">
        <v>2245</v>
      </c>
      <c r="F142" s="291" t="s">
        <v>142</v>
      </c>
      <c r="G142" s="291" t="s">
        <v>3423</v>
      </c>
      <c r="H142" s="17">
        <v>1723</v>
      </c>
      <c r="I142" s="389" t="s">
        <v>44</v>
      </c>
      <c r="J142" s="388" t="str">
        <f>IF(ISBLANK(INDEX('Policy Characteristics'!D:D,MATCH($C142,'Policy Characteristics'!$C:$C,0))),"",INDEX('Policy Characteristics'!D:D,MATCH($C142,'Policy Characteristics'!$C:$C,0)))</f>
        <v>Vehicle Subsidy</v>
      </c>
      <c r="K142" s="237" t="str">
        <f>IF(ISBLANK(INDEX('Policy Characteristics'!E:E,MATCH($C142,'Policy Characteristics'!$C:$C,0))),"",INDEX('Policy Characteristics'!E:E,MATCH($C142,'Policy Characteristics'!$C:$C,0)))</f>
        <v>trans frgt subsidy</v>
      </c>
      <c r="L142" s="238">
        <f>IF(ISBLANK(INDEX('Policy Characteristics'!F:F,MATCH($C142,'Policy Characteristics'!$C:$C,0))),"",INDEX('Policy Characteristics'!F:F,MATCH($C142,'Policy Characteristics'!$C:$C,0)))</f>
        <v>-45000</v>
      </c>
      <c r="M142" s="238">
        <f>IF(ISBLANK(INDEX('Policy Characteristics'!G:G,MATCH($C142,'Policy Characteristics'!$C:$C,0))),"",INDEX('Policy Characteristics'!G:G,MATCH($C142,'Policy Characteristics'!$C:$C,0)))</f>
        <v>50000</v>
      </c>
      <c r="N142" s="238">
        <f>IF(ISBLANK(INDEX('Policy Characteristics'!H:H,MATCH($C142,'Policy Characteristics'!$C:$C,0))),"",INDEX('Policy Characteristics'!H:H,MATCH($C142,'Policy Characteristics'!$C:$C,0)))</f>
        <v>100</v>
      </c>
      <c r="O142" s="237" t="str">
        <f>IF(ISBLANK(INDEX('Policy Characteristics'!I:I,MATCH($C142,'Policy Characteristics'!$C:$C,0))),"",INDEX('Policy Characteristics'!I:I,MATCH($C142,'Policy Characteristics'!$C:$C,0)))</f>
        <v>$ / vehicle</v>
      </c>
      <c r="P142" s="237"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7" t="str">
        <f>IF(ISBLANK(INDEX('Policy Characteristics'!K:K,MATCH($C142,'Policy Characteristics'!$C:$C,0))),"",INDEX('Policy Characteristics'!K:K,MATCH($C142,'Policy Characteristics'!$C:$C,0)))</f>
        <v>transportation-sector-main.html#ev-subsidy</v>
      </c>
      <c r="R142" s="237" t="str">
        <f>IF(ISBLANK(INDEX('Policy Characteristics'!L:L,MATCH($C142,'Policy Characteristics'!$C:$C,0))),"",INDEX('Policy Characteristics'!L:L,MATCH($C142,'Policy Characteristics'!$C:$C,0)))</f>
        <v>ev-subsidy.html</v>
      </c>
      <c r="S142" s="291" t="s">
        <v>187</v>
      </c>
    </row>
    <row r="143" spans="1:19">
      <c r="A143" s="237" t="str">
        <f>IF(ISBLANK(INDEX('Policy Characteristics'!A:A,MATCH($C143,'Policy Characteristics'!$C:$C,0))),"",INDEX('Policy Characteristics'!A:A,MATCH($C143,'Policy Characteristics'!$C:$C,0)))</f>
        <v>Transportation</v>
      </c>
      <c r="B143" s="386" t="str">
        <f>IF(ISBLANK(INDEX('Policy Characteristics'!B:B,MATCH($C143,'Policy Characteristics'!$C:$C,0))),"",INDEX('Policy Characteristics'!B:B,MATCH($C143,'Policy Characteristics'!$C:$C,0)))</f>
        <v>Freight Vehicle Subsidy</v>
      </c>
      <c r="C143" s="237" t="str">
        <f t="shared" si="4"/>
        <v>Additional Freight Vehicle Subsidy</v>
      </c>
      <c r="D143" s="335" t="s">
        <v>112</v>
      </c>
      <c r="E143" s="291" t="s">
        <v>2246</v>
      </c>
      <c r="F143" s="291" t="s">
        <v>142</v>
      </c>
      <c r="G143" s="291" t="s">
        <v>3424</v>
      </c>
      <c r="H143" s="17">
        <v>1724</v>
      </c>
      <c r="I143" s="389" t="s">
        <v>44</v>
      </c>
      <c r="J143" s="388" t="str">
        <f>IF(ISBLANK(INDEX('Policy Characteristics'!D:D,MATCH($C143,'Policy Characteristics'!$C:$C,0))),"",INDEX('Policy Characteristics'!D:D,MATCH($C143,'Policy Characteristics'!$C:$C,0)))</f>
        <v>Vehicle Subsidy</v>
      </c>
      <c r="K143" s="237" t="str">
        <f>IF(ISBLANK(INDEX('Policy Characteristics'!E:E,MATCH($C143,'Policy Characteristics'!$C:$C,0))),"",INDEX('Policy Characteristics'!E:E,MATCH($C143,'Policy Characteristics'!$C:$C,0)))</f>
        <v>trans frgt subsidy</v>
      </c>
      <c r="L143" s="238">
        <f>IF(ISBLANK(INDEX('Policy Characteristics'!F:F,MATCH($C143,'Policy Characteristics'!$C:$C,0))),"",INDEX('Policy Characteristics'!F:F,MATCH($C143,'Policy Characteristics'!$C:$C,0)))</f>
        <v>-45000</v>
      </c>
      <c r="M143" s="238">
        <f>IF(ISBLANK(INDEX('Policy Characteristics'!G:G,MATCH($C143,'Policy Characteristics'!$C:$C,0))),"",INDEX('Policy Characteristics'!G:G,MATCH($C143,'Policy Characteristics'!$C:$C,0)))</f>
        <v>50000</v>
      </c>
      <c r="N143" s="238">
        <f>IF(ISBLANK(INDEX('Policy Characteristics'!H:H,MATCH($C143,'Policy Characteristics'!$C:$C,0))),"",INDEX('Policy Characteristics'!H:H,MATCH($C143,'Policy Characteristics'!$C:$C,0)))</f>
        <v>100</v>
      </c>
      <c r="O143" s="237" t="str">
        <f>IF(ISBLANK(INDEX('Policy Characteristics'!I:I,MATCH($C143,'Policy Characteristics'!$C:$C,0))),"",INDEX('Policy Characteristics'!I:I,MATCH($C143,'Policy Characteristics'!$C:$C,0)))</f>
        <v>$ / vehicle</v>
      </c>
      <c r="P143" s="237"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7" t="str">
        <f>IF(ISBLANK(INDEX('Policy Characteristics'!K:K,MATCH($C143,'Policy Characteristics'!$C:$C,0))),"",INDEX('Policy Characteristics'!K:K,MATCH($C143,'Policy Characteristics'!$C:$C,0)))</f>
        <v>transportation-sector-main.html#ev-subsidy</v>
      </c>
      <c r="R143" s="237" t="str">
        <f>IF(ISBLANK(INDEX('Policy Characteristics'!L:L,MATCH($C143,'Policy Characteristics'!$C:$C,0))),"",INDEX('Policy Characteristics'!L:L,MATCH($C143,'Policy Characteristics'!$C:$C,0)))</f>
        <v>ev-subsidy.html</v>
      </c>
      <c r="S143" s="291" t="s">
        <v>187</v>
      </c>
    </row>
    <row r="144" spans="1:19">
      <c r="A144" s="237" t="str">
        <f>IF(ISBLANK(INDEX('Policy Characteristics'!A:A,MATCH($C144,'Policy Characteristics'!$C:$C,0))),"",INDEX('Policy Characteristics'!A:A,MATCH($C144,'Policy Characteristics'!$C:$C,0)))</f>
        <v>Transportation</v>
      </c>
      <c r="B144" s="386" t="str">
        <f>IF(ISBLANK(INDEX('Policy Characteristics'!B:B,MATCH($C144,'Policy Characteristics'!$C:$C,0))),"",INDEX('Policy Characteristics'!B:B,MATCH($C144,'Policy Characteristics'!$C:$C,0)))</f>
        <v>Freight Vehicle Subsidy</v>
      </c>
      <c r="C144" s="237" t="str">
        <f t="shared" si="4"/>
        <v>Additional Freight Vehicle Subsidy</v>
      </c>
      <c r="D144" s="335" t="s">
        <v>112</v>
      </c>
      <c r="E144" s="291" t="s">
        <v>2247</v>
      </c>
      <c r="F144" s="291" t="s">
        <v>142</v>
      </c>
      <c r="G144" s="291" t="s">
        <v>3425</v>
      </c>
      <c r="H144" s="17">
        <v>1725</v>
      </c>
      <c r="I144" s="389" t="s">
        <v>44</v>
      </c>
      <c r="J144" s="388" t="str">
        <f>IF(ISBLANK(INDEX('Policy Characteristics'!D:D,MATCH($C144,'Policy Characteristics'!$C:$C,0))),"",INDEX('Policy Characteristics'!D:D,MATCH($C144,'Policy Characteristics'!$C:$C,0)))</f>
        <v>Vehicle Subsidy</v>
      </c>
      <c r="K144" s="237" t="str">
        <f>IF(ISBLANK(INDEX('Policy Characteristics'!E:E,MATCH($C144,'Policy Characteristics'!$C:$C,0))),"",INDEX('Policy Characteristics'!E:E,MATCH($C144,'Policy Characteristics'!$C:$C,0)))</f>
        <v>trans frgt subsidy</v>
      </c>
      <c r="L144" s="238">
        <f>IF(ISBLANK(INDEX('Policy Characteristics'!F:F,MATCH($C144,'Policy Characteristics'!$C:$C,0))),"",INDEX('Policy Characteristics'!F:F,MATCH($C144,'Policy Characteristics'!$C:$C,0)))</f>
        <v>-45000</v>
      </c>
      <c r="M144" s="238">
        <f>IF(ISBLANK(INDEX('Policy Characteristics'!G:G,MATCH($C144,'Policy Characteristics'!$C:$C,0))),"",INDEX('Policy Characteristics'!G:G,MATCH($C144,'Policy Characteristics'!$C:$C,0)))</f>
        <v>50000</v>
      </c>
      <c r="N144" s="238">
        <f>IF(ISBLANK(INDEX('Policy Characteristics'!H:H,MATCH($C144,'Policy Characteristics'!$C:$C,0))),"",INDEX('Policy Characteristics'!H:H,MATCH($C144,'Policy Characteristics'!$C:$C,0)))</f>
        <v>100</v>
      </c>
      <c r="O144" s="237" t="str">
        <f>IF(ISBLANK(INDEX('Policy Characteristics'!I:I,MATCH($C144,'Policy Characteristics'!$C:$C,0))),"",INDEX('Policy Characteristics'!I:I,MATCH($C144,'Policy Characteristics'!$C:$C,0)))</f>
        <v>$ / vehicle</v>
      </c>
      <c r="P144" s="237"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7" t="str">
        <f>IF(ISBLANK(INDEX('Policy Characteristics'!K:K,MATCH($C144,'Policy Characteristics'!$C:$C,0))),"",INDEX('Policy Characteristics'!K:K,MATCH($C144,'Policy Characteristics'!$C:$C,0)))</f>
        <v>transportation-sector-main.html#ev-subsidy</v>
      </c>
      <c r="R144" s="237" t="str">
        <f>IF(ISBLANK(INDEX('Policy Characteristics'!L:L,MATCH($C144,'Policy Characteristics'!$C:$C,0))),"",INDEX('Policy Characteristics'!L:L,MATCH($C144,'Policy Characteristics'!$C:$C,0)))</f>
        <v>ev-subsidy.html</v>
      </c>
      <c r="S144" s="291" t="s">
        <v>187</v>
      </c>
    </row>
    <row r="145" spans="1:19">
      <c r="A145" s="237" t="str">
        <f>IF(ISBLANK(INDEX('Policy Characteristics'!A:A,MATCH($C145,'Policy Characteristics'!$C:$C,0))),"",INDEX('Policy Characteristics'!A:A,MATCH($C145,'Policy Characteristics'!$C:$C,0)))</f>
        <v>Transportation</v>
      </c>
      <c r="B145" s="386" t="str">
        <f>IF(ISBLANK(INDEX('Policy Characteristics'!B:B,MATCH($C145,'Policy Characteristics'!$C:$C,0))),"",INDEX('Policy Characteristics'!B:B,MATCH($C145,'Policy Characteristics'!$C:$C,0)))</f>
        <v>Freight Vehicle Subsidy</v>
      </c>
      <c r="C145" s="237" t="str">
        <f t="shared" si="4"/>
        <v>Additional Freight Vehicle Subsidy</v>
      </c>
      <c r="D145" s="335" t="s">
        <v>112</v>
      </c>
      <c r="E145" s="291" t="s">
        <v>2503</v>
      </c>
      <c r="F145" s="291" t="s">
        <v>142</v>
      </c>
      <c r="G145" s="291" t="s">
        <v>2503</v>
      </c>
      <c r="H145" s="17">
        <v>1726</v>
      </c>
      <c r="I145" s="389" t="s">
        <v>44</v>
      </c>
      <c r="J145" s="388" t="str">
        <f>IF(ISBLANK(INDEX('Policy Characteristics'!D:D,MATCH($C145,'Policy Characteristics'!$C:$C,0))),"",INDEX('Policy Characteristics'!D:D,MATCH($C145,'Policy Characteristics'!$C:$C,0)))</f>
        <v>Vehicle Subsidy</v>
      </c>
      <c r="K145" s="237" t="str">
        <f>IF(ISBLANK(INDEX('Policy Characteristics'!E:E,MATCH($C145,'Policy Characteristics'!$C:$C,0))),"",INDEX('Policy Characteristics'!E:E,MATCH($C145,'Policy Characteristics'!$C:$C,0)))</f>
        <v>trans frgt subsidy</v>
      </c>
      <c r="L145" s="238">
        <f>IF(ISBLANK(INDEX('Policy Characteristics'!F:F,MATCH($C145,'Policy Characteristics'!$C:$C,0))),"",INDEX('Policy Characteristics'!F:F,MATCH($C145,'Policy Characteristics'!$C:$C,0)))</f>
        <v>-45000</v>
      </c>
      <c r="M145" s="238">
        <f>IF(ISBLANK(INDEX('Policy Characteristics'!G:G,MATCH($C145,'Policy Characteristics'!$C:$C,0))),"",INDEX('Policy Characteristics'!G:G,MATCH($C145,'Policy Characteristics'!$C:$C,0)))</f>
        <v>50000</v>
      </c>
      <c r="N145" s="238">
        <f>IF(ISBLANK(INDEX('Policy Characteristics'!H:H,MATCH($C145,'Policy Characteristics'!$C:$C,0))),"",INDEX('Policy Characteristics'!H:H,MATCH($C145,'Policy Characteristics'!$C:$C,0)))</f>
        <v>100</v>
      </c>
      <c r="O145" s="237" t="str">
        <f>IF(ISBLANK(INDEX('Policy Characteristics'!I:I,MATCH($C145,'Policy Characteristics'!$C:$C,0))),"",INDEX('Policy Characteristics'!I:I,MATCH($C145,'Policy Characteristics'!$C:$C,0)))</f>
        <v>$ / vehicle</v>
      </c>
      <c r="P145" s="237"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7" t="str">
        <f>IF(ISBLANK(INDEX('Policy Characteristics'!K:K,MATCH($C145,'Policy Characteristics'!$C:$C,0))),"",INDEX('Policy Characteristics'!K:K,MATCH($C145,'Policy Characteristics'!$C:$C,0)))</f>
        <v>transportation-sector-main.html#ev-subsidy</v>
      </c>
      <c r="R145" s="237" t="str">
        <f>IF(ISBLANK(INDEX('Policy Characteristics'!L:L,MATCH($C145,'Policy Characteristics'!$C:$C,0))),"",INDEX('Policy Characteristics'!L:L,MATCH($C145,'Policy Characteristics'!$C:$C,0)))</f>
        <v>ev-subsidy.html</v>
      </c>
      <c r="S145" s="291" t="s">
        <v>187</v>
      </c>
    </row>
    <row r="146" spans="1:19">
      <c r="A146" s="237" t="str">
        <f>IF(ISBLANK(INDEX('Policy Characteristics'!A:A,MATCH($C146,'Policy Characteristics'!$C:$C,0))),"",INDEX('Policy Characteristics'!A:A,MATCH($C146,'Policy Characteristics'!$C:$C,0)))</f>
        <v>Transportation</v>
      </c>
      <c r="B146" s="386" t="str">
        <f>IF(ISBLANK(INDEX('Policy Characteristics'!B:B,MATCH($C146,'Policy Characteristics'!$C:$C,0))),"",INDEX('Policy Characteristics'!B:B,MATCH($C146,'Policy Characteristics'!$C:$C,0)))</f>
        <v>Freight Vehicle Subsidy</v>
      </c>
      <c r="C146" s="237" t="str">
        <f t="shared" si="4"/>
        <v>Additional Freight Vehicle Subsidy</v>
      </c>
      <c r="D146" s="335" t="s">
        <v>112</v>
      </c>
      <c r="E146" s="291" t="s">
        <v>2502</v>
      </c>
      <c r="F146" s="291" t="s">
        <v>142</v>
      </c>
      <c r="G146" s="291" t="s">
        <v>3426</v>
      </c>
      <c r="H146" s="17">
        <v>1727</v>
      </c>
      <c r="I146" s="389" t="s">
        <v>44</v>
      </c>
      <c r="J146" s="388" t="str">
        <f>IF(ISBLANK(INDEX('Policy Characteristics'!D:D,MATCH($C146,'Policy Characteristics'!$C:$C,0))),"",INDEX('Policy Characteristics'!D:D,MATCH($C146,'Policy Characteristics'!$C:$C,0)))</f>
        <v>Vehicle Subsidy</v>
      </c>
      <c r="K146" s="237" t="str">
        <f>IF(ISBLANK(INDEX('Policy Characteristics'!E:E,MATCH($C146,'Policy Characteristics'!$C:$C,0))),"",INDEX('Policy Characteristics'!E:E,MATCH($C146,'Policy Characteristics'!$C:$C,0)))</f>
        <v>trans frgt subsidy</v>
      </c>
      <c r="L146" s="238">
        <f>IF(ISBLANK(INDEX('Policy Characteristics'!F:F,MATCH($C146,'Policy Characteristics'!$C:$C,0))),"",INDEX('Policy Characteristics'!F:F,MATCH($C146,'Policy Characteristics'!$C:$C,0)))</f>
        <v>-45000</v>
      </c>
      <c r="M146" s="238">
        <f>IF(ISBLANK(INDEX('Policy Characteristics'!G:G,MATCH($C146,'Policy Characteristics'!$C:$C,0))),"",INDEX('Policy Characteristics'!G:G,MATCH($C146,'Policy Characteristics'!$C:$C,0)))</f>
        <v>50000</v>
      </c>
      <c r="N146" s="238">
        <f>IF(ISBLANK(INDEX('Policy Characteristics'!H:H,MATCH($C146,'Policy Characteristics'!$C:$C,0))),"",INDEX('Policy Characteristics'!H:H,MATCH($C146,'Policy Characteristics'!$C:$C,0)))</f>
        <v>100</v>
      </c>
      <c r="O146" s="237" t="str">
        <f>IF(ISBLANK(INDEX('Policy Characteristics'!I:I,MATCH($C146,'Policy Characteristics'!$C:$C,0))),"",INDEX('Policy Characteristics'!I:I,MATCH($C146,'Policy Characteristics'!$C:$C,0)))</f>
        <v>$ / vehicle</v>
      </c>
      <c r="P146" s="237"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7" t="str">
        <f>IF(ISBLANK(INDEX('Policy Characteristics'!K:K,MATCH($C146,'Policy Characteristics'!$C:$C,0))),"",INDEX('Policy Characteristics'!K:K,MATCH($C146,'Policy Characteristics'!$C:$C,0)))</f>
        <v>transportation-sector-main.html#ev-subsidy</v>
      </c>
      <c r="R146" s="237" t="str">
        <f>IF(ISBLANK(INDEX('Policy Characteristics'!L:L,MATCH($C146,'Policy Characteristics'!$C:$C,0))),"",INDEX('Policy Characteristics'!L:L,MATCH($C146,'Policy Characteristics'!$C:$C,0)))</f>
        <v>ev-subsidy.html</v>
      </c>
      <c r="S146" s="291" t="s">
        <v>187</v>
      </c>
    </row>
    <row r="147" spans="1:19">
      <c r="A147" s="237" t="str">
        <f>IF(ISBLANK(INDEX('Policy Characteristics'!A:A,MATCH($C147,'Policy Characteristics'!$C:$C,0))),"",INDEX('Policy Characteristics'!A:A,MATCH($C147,'Policy Characteristics'!$C:$C,0)))</f>
        <v>Transportation</v>
      </c>
      <c r="B147" s="386" t="str">
        <f>IF(ISBLANK(INDEX('Policy Characteristics'!B:B,MATCH($C147,'Policy Characteristics'!$C:$C,0))),"",INDEX('Policy Characteristics'!B:B,MATCH($C147,'Policy Characteristics'!$C:$C,0)))</f>
        <v>Feebate</v>
      </c>
      <c r="C147" t="s">
        <v>111</v>
      </c>
      <c r="D147" s="335"/>
      <c r="E147" s="335"/>
      <c r="F147" s="335"/>
      <c r="G147" s="335"/>
      <c r="H147" s="17">
        <v>1</v>
      </c>
      <c r="I147" s="387" t="s">
        <v>43</v>
      </c>
      <c r="J147" s="388" t="str">
        <f>IF(ISBLANK(INDEX('Policy Characteristics'!D:D,MATCH($C147,'Policy Characteristics'!$C:$C,0))),"",INDEX('Policy Characteristics'!D:D,MATCH($C147,'Policy Characteristics'!$C:$C,0)))</f>
        <v>Feebate</v>
      </c>
      <c r="K147" s="237" t="str">
        <f>IF(ISBLANK(INDEX('Policy Characteristics'!E:E,MATCH($C147,'Policy Characteristics'!$C:$C,0))),"",INDEX('Policy Characteristics'!E:E,MATCH($C147,'Policy Characteristics'!$C:$C,0)))</f>
        <v>trans LDVs feebate</v>
      </c>
      <c r="L147" s="238">
        <f>IF(ISBLANK(INDEX('Policy Characteristics'!F:F,MATCH($C147,'Policy Characteristics'!$C:$C,0))),"",INDEX('Policy Characteristics'!F:F,MATCH($C147,'Policy Characteristics'!$C:$C,0)))</f>
        <v>0</v>
      </c>
      <c r="M147" s="238">
        <f>IF(ISBLANK(INDEX('Policy Characteristics'!G:G,MATCH($C147,'Policy Characteristics'!$C:$C,0))),"",INDEX('Policy Characteristics'!G:G,MATCH($C147,'Policy Characteristics'!$C:$C,0)))</f>
        <v>1</v>
      </c>
      <c r="N147" s="238">
        <f>IF(ISBLANK(INDEX('Policy Characteristics'!H:H,MATCH($C147,'Policy Characteristics'!$C:$C,0))),"",INDEX('Policy Characteristics'!H:H,MATCH($C147,'Policy Characteristics'!$C:$C,0)))</f>
        <v>0.02</v>
      </c>
      <c r="O147" s="237" t="str">
        <f>IF(ISBLANK(INDEX('Policy Characteristics'!I:I,MATCH($C147,'Policy Characteristics'!$C:$C,0))),"",INDEX('Policy Characteristics'!I:I,MATCH($C147,'Policy Characteristics'!$C:$C,0)))</f>
        <v>% of global best practice rate</v>
      </c>
      <c r="P147" s="237"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7" t="str">
        <f>IF(ISBLANK(INDEX('Policy Characteristics'!K:K,MATCH($C147,'Policy Characteristics'!$C:$C,0))),"",INDEX('Policy Characteristics'!K:K,MATCH($C147,'Policy Characteristics'!$C:$C,0)))</f>
        <v>transportation-sector-main.html#feebate</v>
      </c>
      <c r="R147" s="237" t="str">
        <f>IF(ISBLANK(INDEX('Policy Characteristics'!L:L,MATCH($C147,'Policy Characteristics'!$C:$C,0))),"",INDEX('Policy Characteristics'!L:L,MATCH($C147,'Policy Characteristics'!$C:$C,0)))</f>
        <v>feebate.html</v>
      </c>
      <c r="S147" s="291" t="s">
        <v>3878</v>
      </c>
    </row>
    <row r="148" spans="1:19">
      <c r="A148" s="237" t="str">
        <f>IF(ISBLANK(INDEX('Policy Characteristics'!A:A,MATCH($C148,'Policy Characteristics'!$C:$C,0))),"",INDEX('Policy Characteristics'!A:A,MATCH($C148,'Policy Characteristics'!$C:$C,0)))</f>
        <v>Transportation</v>
      </c>
      <c r="B148" s="386" t="str">
        <f>IF(ISBLANK(INDEX('Policy Characteristics'!B:B,MATCH($C148,'Policy Characteristics'!$C:$C,0))),"",INDEX('Policy Characteristics'!B:B,MATCH($C148,'Policy Characteristics'!$C:$C,0)))</f>
        <v>Fuel Economy Standard</v>
      </c>
      <c r="C148" t="s">
        <v>297</v>
      </c>
      <c r="D148" s="335" t="s">
        <v>45</v>
      </c>
      <c r="E148" s="335" t="s">
        <v>37</v>
      </c>
      <c r="F148" s="335" t="s">
        <v>84</v>
      </c>
      <c r="G148" s="291" t="s">
        <v>3274</v>
      </c>
      <c r="H148" s="17">
        <v>362</v>
      </c>
      <c r="I148" s="389" t="s">
        <v>43</v>
      </c>
      <c r="J148" s="388" t="str">
        <f>IF(ISBLANK(INDEX('Policy Characteristics'!D:D,MATCH($C148,'Policy Characteristics'!$C:$C,0))),"",INDEX('Policy Characteristics'!D:D,MATCH($C148,'Policy Characteristics'!$C:$C,0)))</f>
        <v>Vehicle Fuel Economy Standards</v>
      </c>
      <c r="K148" s="237" t="str">
        <f>IF(ISBLANK(INDEX('Policy Characteristics'!E:E,MATCH($C148,'Policy Characteristics'!$C:$C,0))),"",INDEX('Policy Characteristics'!E:E,MATCH($C148,'Policy Characteristics'!$C:$C,0)))</f>
        <v>trans fuel economy standards</v>
      </c>
      <c r="L148" s="238">
        <f>IF(ISBLANK(INDEX('Policy Characteristics'!F:F,MATCH($C148,'Policy Characteristics'!$C:$C,0))),"",INDEX('Policy Characteristics'!F:F,MATCH($C148,'Policy Characteristics'!$C:$C,0)))</f>
        <v>-0.25</v>
      </c>
      <c r="M148" s="238">
        <f>IF(ISBLANK(INDEX('Policy Characteristics'!G:G,MATCH($C148,'Policy Characteristics'!$C:$C,0))),"",INDEX('Policy Characteristics'!G:G,MATCH($C148,'Policy Characteristics'!$C:$C,0)))</f>
        <v>1</v>
      </c>
      <c r="N148" s="238">
        <f>IF(ISBLANK(INDEX('Policy Characteristics'!H:H,MATCH($C148,'Policy Characteristics'!$C:$C,0))),"",INDEX('Policy Characteristics'!H:H,MATCH($C148,'Policy Characteristics'!$C:$C,0)))</f>
        <v>0.01</v>
      </c>
      <c r="O148" s="237" t="str">
        <f>IF(ISBLANK(INDEX('Policy Characteristics'!I:I,MATCH($C148,'Policy Characteristics'!$C:$C,0))),"",INDEX('Policy Characteristics'!I:I,MATCH($C148,'Policy Characteristics'!$C:$C,0)))</f>
        <v>% change in miles/gal</v>
      </c>
      <c r="P148" s="237"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7" t="str">
        <f>IF(ISBLANK(INDEX('Policy Characteristics'!K:K,MATCH($C148,'Policy Characteristics'!$C:$C,0))),"",INDEX('Policy Characteristics'!K:K,MATCH($C148,'Policy Characteristics'!$C:$C,0)))</f>
        <v>transportation-sector-main.html#fuel-econ-std</v>
      </c>
      <c r="R148" s="237" t="str">
        <f>IF(ISBLANK(INDEX('Policy Characteristics'!L:L,MATCH($C148,'Policy Characteristics'!$C:$C,0))),"",INDEX('Policy Characteristics'!L:L,MATCH($C148,'Policy Characteristics'!$C:$C,0)))</f>
        <v>fuel-economy-standard.html</v>
      </c>
      <c r="S148" s="291" t="s">
        <v>3879</v>
      </c>
    </row>
    <row r="149" spans="1:19">
      <c r="A149" s="237" t="str">
        <f>IF(ISBLANK(INDEX('Policy Characteristics'!A:A,MATCH($C149,'Policy Characteristics'!$C:$C,0))),"",INDEX('Policy Characteristics'!A:A,MATCH($C149,'Policy Characteristics'!$C:$C,0)))</f>
        <v>Transportation</v>
      </c>
      <c r="B149" s="386" t="str">
        <f>IF(ISBLANK(INDEX('Policy Characteristics'!B:B,MATCH($C149,'Policy Characteristics'!$C:$C,0))),"",INDEX('Policy Characteristics'!B:B,MATCH($C149,'Policy Characteristics'!$C:$C,0)))</f>
        <v>Fuel Economy Standard</v>
      </c>
      <c r="C149" s="237" t="str">
        <f t="shared" ref="C149:C152" si="5">C$148</f>
        <v>Percentage Additional Improvement of Fuel Economy Std</v>
      </c>
      <c r="D149" s="335" t="s">
        <v>42</v>
      </c>
      <c r="E149" s="335" t="s">
        <v>37</v>
      </c>
      <c r="F149" s="335" t="s">
        <v>85</v>
      </c>
      <c r="G149" s="291" t="s">
        <v>3432</v>
      </c>
      <c r="H149" s="17">
        <v>363</v>
      </c>
      <c r="I149" s="389" t="s">
        <v>43</v>
      </c>
      <c r="J149" s="388" t="str">
        <f>IF(ISBLANK(INDEX('Policy Characteristics'!D:D,MATCH($C149,'Policy Characteristics'!$C:$C,0))),"",INDEX('Policy Characteristics'!D:D,MATCH($C149,'Policy Characteristics'!$C:$C,0)))</f>
        <v>Vehicle Fuel Economy Standards</v>
      </c>
      <c r="K149" s="237" t="str">
        <f>IF(ISBLANK(INDEX('Policy Characteristics'!E:E,MATCH($C149,'Policy Characteristics'!$C:$C,0))),"",INDEX('Policy Characteristics'!E:E,MATCH($C149,'Policy Characteristics'!$C:$C,0)))</f>
        <v>trans fuel economy standards</v>
      </c>
      <c r="L149" s="238">
        <f>IF(ISBLANK(INDEX('Policy Characteristics'!F:F,MATCH($C149,'Policy Characteristics'!$C:$C,0))),"",INDEX('Policy Characteristics'!F:F,MATCH($C149,'Policy Characteristics'!$C:$C,0)))</f>
        <v>-0.25</v>
      </c>
      <c r="M149" s="238">
        <f>IF(ISBLANK(INDEX('Policy Characteristics'!G:G,MATCH($C149,'Policy Characteristics'!$C:$C,0))),"",INDEX('Policy Characteristics'!G:G,MATCH($C149,'Policy Characteristics'!$C:$C,0)))</f>
        <v>1</v>
      </c>
      <c r="N149" s="238">
        <f>IF(ISBLANK(INDEX('Policy Characteristics'!H:H,MATCH($C149,'Policy Characteristics'!$C:$C,0))),"",INDEX('Policy Characteristics'!H:H,MATCH($C149,'Policy Characteristics'!$C:$C,0)))</f>
        <v>0.01</v>
      </c>
      <c r="O149" s="237" t="str">
        <f>IF(ISBLANK(INDEX('Policy Characteristics'!I:I,MATCH($C149,'Policy Characteristics'!$C:$C,0))),"",INDEX('Policy Characteristics'!I:I,MATCH($C149,'Policy Characteristics'!$C:$C,0)))</f>
        <v>% change in miles/gal</v>
      </c>
      <c r="P149" s="237"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7" t="str">
        <f>IF(ISBLANK(INDEX('Policy Characteristics'!K:K,MATCH($C149,'Policy Characteristics'!$C:$C,0))),"",INDEX('Policy Characteristics'!K:K,MATCH($C149,'Policy Characteristics'!$C:$C,0)))</f>
        <v>transportation-sector-main.html#fuel-econ-std</v>
      </c>
      <c r="R149" s="237" t="str">
        <f>IF(ISBLANK(INDEX('Policy Characteristics'!L:L,MATCH($C149,'Policy Characteristics'!$C:$C,0))),"",INDEX('Policy Characteristics'!L:L,MATCH($C149,'Policy Characteristics'!$C:$C,0)))</f>
        <v>fuel-economy-standard.html</v>
      </c>
      <c r="S149" s="291" t="s">
        <v>187</v>
      </c>
    </row>
    <row r="150" spans="1:19">
      <c r="A150" s="237" t="str">
        <f>IF(ISBLANK(INDEX('Policy Characteristics'!A:A,MATCH($C150,'Policy Characteristics'!$C:$C,0))),"",INDEX('Policy Characteristics'!A:A,MATCH($C150,'Policy Characteristics'!$C:$C,0)))</f>
        <v>Transportation</v>
      </c>
      <c r="B150" s="386" t="str">
        <f>IF(ISBLANK(INDEX('Policy Characteristics'!B:B,MATCH($C150,'Policy Characteristics'!$C:$C,0))),"",INDEX('Policy Characteristics'!B:B,MATCH($C150,'Policy Characteristics'!$C:$C,0)))</f>
        <v>Fuel Economy Standard</v>
      </c>
      <c r="C150" s="237" t="str">
        <f t="shared" ref="C150:C153" si="6">C$148</f>
        <v>Percentage Additional Improvement of Fuel Economy Std</v>
      </c>
      <c r="D150" s="335" t="s">
        <v>45</v>
      </c>
      <c r="E150" s="335" t="s">
        <v>38</v>
      </c>
      <c r="F150" s="335" t="s">
        <v>84</v>
      </c>
      <c r="G150" s="291" t="s">
        <v>2341</v>
      </c>
      <c r="H150" s="17">
        <v>364</v>
      </c>
      <c r="I150" s="389" t="s">
        <v>43</v>
      </c>
      <c r="J150" s="388" t="str">
        <f>IF(ISBLANK(INDEX('Policy Characteristics'!D:D,MATCH($C150,'Policy Characteristics'!$C:$C,0))),"",INDEX('Policy Characteristics'!D:D,MATCH($C150,'Policy Characteristics'!$C:$C,0)))</f>
        <v>Vehicle Fuel Economy Standards</v>
      </c>
      <c r="K150" s="237" t="str">
        <f>IF(ISBLANK(INDEX('Policy Characteristics'!E:E,MATCH($C150,'Policy Characteristics'!$C:$C,0))),"",INDEX('Policy Characteristics'!E:E,MATCH($C150,'Policy Characteristics'!$C:$C,0)))</f>
        <v>trans fuel economy standards</v>
      </c>
      <c r="L150" s="238">
        <f>IF(ISBLANK(INDEX('Policy Characteristics'!F:F,MATCH($C150,'Policy Characteristics'!$C:$C,0))),"",INDEX('Policy Characteristics'!F:F,MATCH($C150,'Policy Characteristics'!$C:$C,0)))</f>
        <v>-0.25</v>
      </c>
      <c r="M150" s="238">
        <f>IF(ISBLANK(INDEX('Policy Characteristics'!G:G,MATCH($C150,'Policy Characteristics'!$C:$C,0))),"",INDEX('Policy Characteristics'!G:G,MATCH($C150,'Policy Characteristics'!$C:$C,0)))</f>
        <v>1</v>
      </c>
      <c r="N150" s="238">
        <f>IF(ISBLANK(INDEX('Policy Characteristics'!H:H,MATCH($C150,'Policy Characteristics'!$C:$C,0))),"",INDEX('Policy Characteristics'!H:H,MATCH($C150,'Policy Characteristics'!$C:$C,0)))</f>
        <v>0.01</v>
      </c>
      <c r="O150" s="237" t="str">
        <f>IF(ISBLANK(INDEX('Policy Characteristics'!I:I,MATCH($C150,'Policy Characteristics'!$C:$C,0))),"",INDEX('Policy Characteristics'!I:I,MATCH($C150,'Policy Characteristics'!$C:$C,0)))</f>
        <v>% change in miles/gal</v>
      </c>
      <c r="P150" s="237"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7" t="str">
        <f>IF(ISBLANK(INDEX('Policy Characteristics'!K:K,MATCH($C150,'Policy Characteristics'!$C:$C,0))),"",INDEX('Policy Characteristics'!K:K,MATCH($C150,'Policy Characteristics'!$C:$C,0)))</f>
        <v>transportation-sector-main.html#fuel-econ-std</v>
      </c>
      <c r="R150" s="237" t="str">
        <f>IF(ISBLANK(INDEX('Policy Characteristics'!L:L,MATCH($C150,'Policy Characteristics'!$C:$C,0))),"",INDEX('Policy Characteristics'!L:L,MATCH($C150,'Policy Characteristics'!$C:$C,0)))</f>
        <v>fuel-economy-standard.html</v>
      </c>
      <c r="S150" s="291" t="s">
        <v>187</v>
      </c>
    </row>
    <row r="151" spans="1:19">
      <c r="A151" s="237" t="str">
        <f>IF(ISBLANK(INDEX('Policy Characteristics'!A:A,MATCH($C151,'Policy Characteristics'!$C:$C,0))),"",INDEX('Policy Characteristics'!A:A,MATCH($C151,'Policy Characteristics'!$C:$C,0)))</f>
        <v>Transportation</v>
      </c>
      <c r="B151" s="386" t="str">
        <f>IF(ISBLANK(INDEX('Policy Characteristics'!B:B,MATCH($C151,'Policy Characteristics'!$C:$C,0))),"",INDEX('Policy Characteristics'!B:B,MATCH($C151,'Policy Characteristics'!$C:$C,0)))</f>
        <v>Fuel Economy Standard</v>
      </c>
      <c r="C151" s="237" t="str">
        <f t="shared" si="5"/>
        <v>Percentage Additional Improvement of Fuel Economy Std</v>
      </c>
      <c r="D151" s="335" t="s">
        <v>42</v>
      </c>
      <c r="E151" s="335" t="s">
        <v>38</v>
      </c>
      <c r="F151" s="335" t="s">
        <v>85</v>
      </c>
      <c r="G151" s="291" t="s">
        <v>3429</v>
      </c>
      <c r="H151" s="17">
        <v>365</v>
      </c>
      <c r="I151" s="389" t="s">
        <v>43</v>
      </c>
      <c r="J151" s="388" t="str">
        <f>IF(ISBLANK(INDEX('Policy Characteristics'!D:D,MATCH($C151,'Policy Characteristics'!$C:$C,0))),"",INDEX('Policy Characteristics'!D:D,MATCH($C151,'Policy Characteristics'!$C:$C,0)))</f>
        <v>Vehicle Fuel Economy Standards</v>
      </c>
      <c r="K151" s="237" t="str">
        <f>IF(ISBLANK(INDEX('Policy Characteristics'!E:E,MATCH($C151,'Policy Characteristics'!$C:$C,0))),"",INDEX('Policy Characteristics'!E:E,MATCH($C151,'Policy Characteristics'!$C:$C,0)))</f>
        <v>trans fuel economy standards</v>
      </c>
      <c r="L151" s="238">
        <f>IF(ISBLANK(INDEX('Policy Characteristics'!F:F,MATCH($C151,'Policy Characteristics'!$C:$C,0))),"",INDEX('Policy Characteristics'!F:F,MATCH($C151,'Policy Characteristics'!$C:$C,0)))</f>
        <v>-0.25</v>
      </c>
      <c r="M151" s="238">
        <f>IF(ISBLANK(INDEX('Policy Characteristics'!G:G,MATCH($C151,'Policy Characteristics'!$C:$C,0))),"",INDEX('Policy Characteristics'!G:G,MATCH($C151,'Policy Characteristics'!$C:$C,0)))</f>
        <v>1</v>
      </c>
      <c r="N151" s="238">
        <f>IF(ISBLANK(INDEX('Policy Characteristics'!H:H,MATCH($C151,'Policy Characteristics'!$C:$C,0))),"",INDEX('Policy Characteristics'!H:H,MATCH($C151,'Policy Characteristics'!$C:$C,0)))</f>
        <v>0.01</v>
      </c>
      <c r="O151" s="237" t="str">
        <f>IF(ISBLANK(INDEX('Policy Characteristics'!I:I,MATCH($C151,'Policy Characteristics'!$C:$C,0))),"",INDEX('Policy Characteristics'!I:I,MATCH($C151,'Policy Characteristics'!$C:$C,0)))</f>
        <v>% change in miles/gal</v>
      </c>
      <c r="P151" s="237"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7" t="str">
        <f>IF(ISBLANK(INDEX('Policy Characteristics'!K:K,MATCH($C151,'Policy Characteristics'!$C:$C,0))),"",INDEX('Policy Characteristics'!K:K,MATCH($C151,'Policy Characteristics'!$C:$C,0)))</f>
        <v>transportation-sector-main.html#fuel-econ-std</v>
      </c>
      <c r="R151" s="237" t="str">
        <f>IF(ISBLANK(INDEX('Policy Characteristics'!L:L,MATCH($C151,'Policy Characteristics'!$C:$C,0))),"",INDEX('Policy Characteristics'!L:L,MATCH($C151,'Policy Characteristics'!$C:$C,0)))</f>
        <v>fuel-economy-standard.html</v>
      </c>
      <c r="S151" s="291" t="s">
        <v>187</v>
      </c>
    </row>
    <row r="152" spans="1:19">
      <c r="A152" s="237" t="str">
        <f>IF(ISBLANK(INDEX('Policy Characteristics'!A:A,MATCH($C152,'Policy Characteristics'!$C:$C,0))),"",INDEX('Policy Characteristics'!A:A,MATCH($C152,'Policy Characteristics'!$C:$C,0)))</f>
        <v>Transportation</v>
      </c>
      <c r="B152" s="386" t="str">
        <f>IF(ISBLANK(INDEX('Policy Characteristics'!B:B,MATCH($C152,'Policy Characteristics'!$C:$C,0))),"",INDEX('Policy Characteristics'!B:B,MATCH($C152,'Policy Characteristics'!$C:$C,0)))</f>
        <v>Fuel Economy Standard</v>
      </c>
      <c r="C152" s="237" t="str">
        <f t="shared" si="5"/>
        <v>Percentage Additional Improvement of Fuel Economy Std</v>
      </c>
      <c r="D152" s="335" t="s">
        <v>45</v>
      </c>
      <c r="E152" s="335" t="s">
        <v>39</v>
      </c>
      <c r="F152" s="335" t="s">
        <v>84</v>
      </c>
      <c r="G152" s="291" t="s">
        <v>3271</v>
      </c>
      <c r="H152" s="17">
        <v>366</v>
      </c>
      <c r="I152" s="389" t="s">
        <v>43</v>
      </c>
      <c r="J152" s="388" t="str">
        <f>IF(ISBLANK(INDEX('Policy Characteristics'!D:D,MATCH($C152,'Policy Characteristics'!$C:$C,0))),"",INDEX('Policy Characteristics'!D:D,MATCH($C152,'Policy Characteristics'!$C:$C,0)))</f>
        <v>Vehicle Fuel Economy Standards</v>
      </c>
      <c r="K152" s="237" t="str">
        <f>IF(ISBLANK(INDEX('Policy Characteristics'!E:E,MATCH($C152,'Policy Characteristics'!$C:$C,0))),"",INDEX('Policy Characteristics'!E:E,MATCH($C152,'Policy Characteristics'!$C:$C,0)))</f>
        <v>trans fuel economy standards</v>
      </c>
      <c r="L152" s="238">
        <f>IF(ISBLANK(INDEX('Policy Characteristics'!F:F,MATCH($C152,'Policy Characteristics'!$C:$C,0))),"",INDEX('Policy Characteristics'!F:F,MATCH($C152,'Policy Characteristics'!$C:$C,0)))</f>
        <v>-0.25</v>
      </c>
      <c r="M152" s="238">
        <f>IF(ISBLANK(INDEX('Policy Characteristics'!G:G,MATCH($C152,'Policy Characteristics'!$C:$C,0))),"",INDEX('Policy Characteristics'!G:G,MATCH($C152,'Policy Characteristics'!$C:$C,0)))</f>
        <v>1</v>
      </c>
      <c r="N152" s="238">
        <f>IF(ISBLANK(INDEX('Policy Characteristics'!H:H,MATCH($C152,'Policy Characteristics'!$C:$C,0))),"",INDEX('Policy Characteristics'!H:H,MATCH($C152,'Policy Characteristics'!$C:$C,0)))</f>
        <v>0.01</v>
      </c>
      <c r="O152" s="237" t="str">
        <f>IF(ISBLANK(INDEX('Policy Characteristics'!I:I,MATCH($C152,'Policy Characteristics'!$C:$C,0))),"",INDEX('Policy Characteristics'!I:I,MATCH($C152,'Policy Characteristics'!$C:$C,0)))</f>
        <v>% change in miles/gal</v>
      </c>
      <c r="P152" s="237"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7" t="str">
        <f>IF(ISBLANK(INDEX('Policy Characteristics'!K:K,MATCH($C152,'Policy Characteristics'!$C:$C,0))),"",INDEX('Policy Characteristics'!K:K,MATCH($C152,'Policy Characteristics'!$C:$C,0)))</f>
        <v>transportation-sector-main.html#fuel-econ-std</v>
      </c>
      <c r="R152" s="237" t="str">
        <f>IF(ISBLANK(INDEX('Policy Characteristics'!L:L,MATCH($C152,'Policy Characteristics'!$C:$C,0))),"",INDEX('Policy Characteristics'!L:L,MATCH($C152,'Policy Characteristics'!$C:$C,0)))</f>
        <v>fuel-economy-standard.html</v>
      </c>
      <c r="S152" s="291" t="s">
        <v>187</v>
      </c>
    </row>
    <row r="153" spans="1:19">
      <c r="A153" s="237" t="str">
        <f>IF(ISBLANK(INDEX('Policy Characteristics'!A:A,MATCH($C153,'Policy Characteristics'!$C:$C,0))),"",INDEX('Policy Characteristics'!A:A,MATCH($C153,'Policy Characteristics'!$C:$C,0)))</f>
        <v>Transportation</v>
      </c>
      <c r="B153" s="386" t="str">
        <f>IF(ISBLANK(INDEX('Policy Characteristics'!B:B,MATCH($C153,'Policy Characteristics'!$C:$C,0))),"",INDEX('Policy Characteristics'!B:B,MATCH($C153,'Policy Characteristics'!$C:$C,0)))</f>
        <v>Fuel Economy Standard</v>
      </c>
      <c r="C153" s="237" t="str">
        <f t="shared" si="6"/>
        <v>Percentage Additional Improvement of Fuel Economy Std</v>
      </c>
      <c r="D153" s="335" t="s">
        <v>42</v>
      </c>
      <c r="E153" s="335" t="s">
        <v>39</v>
      </c>
      <c r="F153" s="335" t="s">
        <v>85</v>
      </c>
      <c r="G153" s="291" t="s">
        <v>3271</v>
      </c>
      <c r="H153" s="17">
        <v>367</v>
      </c>
      <c r="I153" s="389" t="s">
        <v>43</v>
      </c>
      <c r="J153" s="388" t="str">
        <f>IF(ISBLANK(INDEX('Policy Characteristics'!D:D,MATCH($C153,'Policy Characteristics'!$C:$C,0))),"",INDEX('Policy Characteristics'!D:D,MATCH($C153,'Policy Characteristics'!$C:$C,0)))</f>
        <v>Vehicle Fuel Economy Standards</v>
      </c>
      <c r="K153" s="237" t="str">
        <f>IF(ISBLANK(INDEX('Policy Characteristics'!E:E,MATCH($C153,'Policy Characteristics'!$C:$C,0))),"",INDEX('Policy Characteristics'!E:E,MATCH($C153,'Policy Characteristics'!$C:$C,0)))</f>
        <v>trans fuel economy standards</v>
      </c>
      <c r="L153" s="238">
        <f>IF(ISBLANK(INDEX('Policy Characteristics'!F:F,MATCH($C153,'Policy Characteristics'!$C:$C,0))),"",INDEX('Policy Characteristics'!F:F,MATCH($C153,'Policy Characteristics'!$C:$C,0)))</f>
        <v>-0.25</v>
      </c>
      <c r="M153" s="238">
        <f>IF(ISBLANK(INDEX('Policy Characteristics'!G:G,MATCH($C153,'Policy Characteristics'!$C:$C,0))),"",INDEX('Policy Characteristics'!G:G,MATCH($C153,'Policy Characteristics'!$C:$C,0)))</f>
        <v>1</v>
      </c>
      <c r="N153" s="238">
        <f>IF(ISBLANK(INDEX('Policy Characteristics'!H:H,MATCH($C153,'Policy Characteristics'!$C:$C,0))),"",INDEX('Policy Characteristics'!H:H,MATCH($C153,'Policy Characteristics'!$C:$C,0)))</f>
        <v>0.01</v>
      </c>
      <c r="O153" s="237" t="str">
        <f>IF(ISBLANK(INDEX('Policy Characteristics'!I:I,MATCH($C153,'Policy Characteristics'!$C:$C,0))),"",INDEX('Policy Characteristics'!I:I,MATCH($C153,'Policy Characteristics'!$C:$C,0)))</f>
        <v>% change in miles/gal</v>
      </c>
      <c r="P153" s="237"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7" t="str">
        <f>IF(ISBLANK(INDEX('Policy Characteristics'!K:K,MATCH($C153,'Policy Characteristics'!$C:$C,0))),"",INDEX('Policy Characteristics'!K:K,MATCH($C153,'Policy Characteristics'!$C:$C,0)))</f>
        <v>transportation-sector-main.html#fuel-econ-std</v>
      </c>
      <c r="R153" s="237" t="str">
        <f>IF(ISBLANK(INDEX('Policy Characteristics'!L:L,MATCH($C153,'Policy Characteristics'!$C:$C,0))),"",INDEX('Policy Characteristics'!L:L,MATCH($C153,'Policy Characteristics'!$C:$C,0)))</f>
        <v>fuel-economy-standard.html</v>
      </c>
      <c r="S153" s="291" t="s">
        <v>187</v>
      </c>
    </row>
    <row r="154" spans="1:19">
      <c r="A154" s="237" t="str">
        <f>IF(ISBLANK(INDEX('Policy Characteristics'!A:A,MATCH($C154,'Policy Characteristics'!$C:$C,0))),"",INDEX('Policy Characteristics'!A:A,MATCH($C154,'Policy Characteristics'!$C:$C,0)))</f>
        <v>Transportation</v>
      </c>
      <c r="B154" s="386" t="str">
        <f>IF(ISBLANK(INDEX('Policy Characteristics'!B:B,MATCH($C154,'Policy Characteristics'!$C:$C,0))),"",INDEX('Policy Characteristics'!B:B,MATCH($C154,'Policy Characteristics'!$C:$C,0)))</f>
        <v>Fuel Economy Standard</v>
      </c>
      <c r="C154" s="237" t="str">
        <f t="shared" ref="C154:C159" si="7">C$148</f>
        <v>Percentage Additional Improvement of Fuel Economy Std</v>
      </c>
      <c r="D154" s="335" t="s">
        <v>45</v>
      </c>
      <c r="E154" s="335" t="s">
        <v>40</v>
      </c>
      <c r="F154" s="335" t="s">
        <v>84</v>
      </c>
      <c r="G154" s="291" t="s">
        <v>86</v>
      </c>
      <c r="H154" s="17">
        <v>368</v>
      </c>
      <c r="I154" s="389" t="s">
        <v>43</v>
      </c>
      <c r="J154" s="388" t="str">
        <f>IF(ISBLANK(INDEX('Policy Characteristics'!D:D,MATCH($C154,'Policy Characteristics'!$C:$C,0))),"",INDEX('Policy Characteristics'!D:D,MATCH($C154,'Policy Characteristics'!$C:$C,0)))</f>
        <v>Vehicle Fuel Economy Standards</v>
      </c>
      <c r="K154" s="237" t="str">
        <f>IF(ISBLANK(INDEX('Policy Characteristics'!E:E,MATCH($C154,'Policy Characteristics'!$C:$C,0))),"",INDEX('Policy Characteristics'!E:E,MATCH($C154,'Policy Characteristics'!$C:$C,0)))</f>
        <v>trans fuel economy standards</v>
      </c>
      <c r="L154" s="238">
        <f>IF(ISBLANK(INDEX('Policy Characteristics'!F:F,MATCH($C154,'Policy Characteristics'!$C:$C,0))),"",INDEX('Policy Characteristics'!F:F,MATCH($C154,'Policy Characteristics'!$C:$C,0)))</f>
        <v>-0.25</v>
      </c>
      <c r="M154" s="238">
        <f>IF(ISBLANK(INDEX('Policy Characteristics'!G:G,MATCH($C154,'Policy Characteristics'!$C:$C,0))),"",INDEX('Policy Characteristics'!G:G,MATCH($C154,'Policy Characteristics'!$C:$C,0)))</f>
        <v>1</v>
      </c>
      <c r="N154" s="238">
        <f>IF(ISBLANK(INDEX('Policy Characteristics'!H:H,MATCH($C154,'Policy Characteristics'!$C:$C,0))),"",INDEX('Policy Characteristics'!H:H,MATCH($C154,'Policy Characteristics'!$C:$C,0)))</f>
        <v>0.01</v>
      </c>
      <c r="O154" s="237" t="str">
        <f>IF(ISBLANK(INDEX('Policy Characteristics'!I:I,MATCH($C154,'Policy Characteristics'!$C:$C,0))),"",INDEX('Policy Characteristics'!I:I,MATCH($C154,'Policy Characteristics'!$C:$C,0)))</f>
        <v>% change in miles/gal</v>
      </c>
      <c r="P154" s="237"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7" t="str">
        <f>IF(ISBLANK(INDEX('Policy Characteristics'!K:K,MATCH($C154,'Policy Characteristics'!$C:$C,0))),"",INDEX('Policy Characteristics'!K:K,MATCH($C154,'Policy Characteristics'!$C:$C,0)))</f>
        <v>transportation-sector-main.html#fuel-econ-std</v>
      </c>
      <c r="R154" s="237" t="str">
        <f>IF(ISBLANK(INDEX('Policy Characteristics'!L:L,MATCH($C154,'Policy Characteristics'!$C:$C,0))),"",INDEX('Policy Characteristics'!L:L,MATCH($C154,'Policy Characteristics'!$C:$C,0)))</f>
        <v>fuel-economy-standard.html</v>
      </c>
      <c r="S154" s="291" t="s">
        <v>187</v>
      </c>
    </row>
    <row r="155" spans="1:19">
      <c r="A155" s="237" t="str">
        <f>IF(ISBLANK(INDEX('Policy Characteristics'!A:A,MATCH($C155,'Policy Characteristics'!$C:$C,0))),"",INDEX('Policy Characteristics'!A:A,MATCH($C155,'Policy Characteristics'!$C:$C,0)))</f>
        <v>Transportation</v>
      </c>
      <c r="B155" s="386" t="str">
        <f>IF(ISBLANK(INDEX('Policy Characteristics'!B:B,MATCH($C155,'Policy Characteristics'!$C:$C,0))),"",INDEX('Policy Characteristics'!B:B,MATCH($C155,'Policy Characteristics'!$C:$C,0)))</f>
        <v>Fuel Economy Standard</v>
      </c>
      <c r="C155" s="237" t="str">
        <f t="shared" si="7"/>
        <v>Percentage Additional Improvement of Fuel Economy Std</v>
      </c>
      <c r="D155" s="335" t="s">
        <v>42</v>
      </c>
      <c r="E155" s="335" t="s">
        <v>40</v>
      </c>
      <c r="F155" s="335" t="s">
        <v>85</v>
      </c>
      <c r="G155" s="291" t="s">
        <v>86</v>
      </c>
      <c r="H155" s="17">
        <v>369</v>
      </c>
      <c r="I155" s="389" t="s">
        <v>43</v>
      </c>
      <c r="J155" s="388" t="str">
        <f>IF(ISBLANK(INDEX('Policy Characteristics'!D:D,MATCH($C155,'Policy Characteristics'!$C:$C,0))),"",INDEX('Policy Characteristics'!D:D,MATCH($C155,'Policy Characteristics'!$C:$C,0)))</f>
        <v>Vehicle Fuel Economy Standards</v>
      </c>
      <c r="K155" s="237" t="str">
        <f>IF(ISBLANK(INDEX('Policy Characteristics'!E:E,MATCH($C155,'Policy Characteristics'!$C:$C,0))),"",INDEX('Policy Characteristics'!E:E,MATCH($C155,'Policy Characteristics'!$C:$C,0)))</f>
        <v>trans fuel economy standards</v>
      </c>
      <c r="L155" s="238">
        <f>IF(ISBLANK(INDEX('Policy Characteristics'!F:F,MATCH($C155,'Policy Characteristics'!$C:$C,0))),"",INDEX('Policy Characteristics'!F:F,MATCH($C155,'Policy Characteristics'!$C:$C,0)))</f>
        <v>-0.25</v>
      </c>
      <c r="M155" s="238">
        <f>IF(ISBLANK(INDEX('Policy Characteristics'!G:G,MATCH($C155,'Policy Characteristics'!$C:$C,0))),"",INDEX('Policy Characteristics'!G:G,MATCH($C155,'Policy Characteristics'!$C:$C,0)))</f>
        <v>1</v>
      </c>
      <c r="N155" s="238">
        <f>IF(ISBLANK(INDEX('Policy Characteristics'!H:H,MATCH($C155,'Policy Characteristics'!$C:$C,0))),"",INDEX('Policy Characteristics'!H:H,MATCH($C155,'Policy Characteristics'!$C:$C,0)))</f>
        <v>0.01</v>
      </c>
      <c r="O155" s="237" t="str">
        <f>IF(ISBLANK(INDEX('Policy Characteristics'!I:I,MATCH($C155,'Policy Characteristics'!$C:$C,0))),"",INDEX('Policy Characteristics'!I:I,MATCH($C155,'Policy Characteristics'!$C:$C,0)))</f>
        <v>% change in miles/gal</v>
      </c>
      <c r="P155" s="237"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7" t="str">
        <f>IF(ISBLANK(INDEX('Policy Characteristics'!K:K,MATCH($C155,'Policy Characteristics'!$C:$C,0))),"",INDEX('Policy Characteristics'!K:K,MATCH($C155,'Policy Characteristics'!$C:$C,0)))</f>
        <v>transportation-sector-main.html#fuel-econ-std</v>
      </c>
      <c r="R155" s="237" t="str">
        <f>IF(ISBLANK(INDEX('Policy Characteristics'!L:L,MATCH($C155,'Policy Characteristics'!$C:$C,0))),"",INDEX('Policy Characteristics'!L:L,MATCH($C155,'Policy Characteristics'!$C:$C,0)))</f>
        <v>fuel-economy-standard.html</v>
      </c>
      <c r="S155" s="291" t="s">
        <v>187</v>
      </c>
    </row>
    <row r="156" spans="1:19">
      <c r="A156" s="237" t="str">
        <f>IF(ISBLANK(INDEX('Policy Characteristics'!A:A,MATCH($C156,'Policy Characteristics'!$C:$C,0))),"",INDEX('Policy Characteristics'!A:A,MATCH($C156,'Policy Characteristics'!$C:$C,0)))</f>
        <v>Transportation</v>
      </c>
      <c r="B156" s="386" t="str">
        <f>IF(ISBLANK(INDEX('Policy Characteristics'!B:B,MATCH($C156,'Policy Characteristics'!$C:$C,0))),"",INDEX('Policy Characteristics'!B:B,MATCH($C156,'Policy Characteristics'!$C:$C,0)))</f>
        <v>Fuel Economy Standard</v>
      </c>
      <c r="C156" s="237" t="str">
        <f t="shared" si="7"/>
        <v>Percentage Additional Improvement of Fuel Economy Std</v>
      </c>
      <c r="D156" s="335" t="s">
        <v>45</v>
      </c>
      <c r="E156" s="335" t="s">
        <v>41</v>
      </c>
      <c r="F156" s="335" t="s">
        <v>84</v>
      </c>
      <c r="G156" s="291" t="s">
        <v>3272</v>
      </c>
      <c r="H156" s="17">
        <v>370</v>
      </c>
      <c r="I156" s="389" t="s">
        <v>43</v>
      </c>
      <c r="J156" s="388" t="str">
        <f>IF(ISBLANK(INDEX('Policy Characteristics'!D:D,MATCH($C156,'Policy Characteristics'!$C:$C,0))),"",INDEX('Policy Characteristics'!D:D,MATCH($C156,'Policy Characteristics'!$C:$C,0)))</f>
        <v>Vehicle Fuel Economy Standards</v>
      </c>
      <c r="K156" s="237" t="str">
        <f>IF(ISBLANK(INDEX('Policy Characteristics'!E:E,MATCH($C156,'Policy Characteristics'!$C:$C,0))),"",INDEX('Policy Characteristics'!E:E,MATCH($C156,'Policy Characteristics'!$C:$C,0)))</f>
        <v>trans fuel economy standards</v>
      </c>
      <c r="L156" s="238">
        <f>IF(ISBLANK(INDEX('Policy Characteristics'!F:F,MATCH($C156,'Policy Characteristics'!$C:$C,0))),"",INDEX('Policy Characteristics'!F:F,MATCH($C156,'Policy Characteristics'!$C:$C,0)))</f>
        <v>-0.25</v>
      </c>
      <c r="M156" s="238">
        <f>IF(ISBLANK(INDEX('Policy Characteristics'!G:G,MATCH($C156,'Policy Characteristics'!$C:$C,0))),"",INDEX('Policy Characteristics'!G:G,MATCH($C156,'Policy Characteristics'!$C:$C,0)))</f>
        <v>1</v>
      </c>
      <c r="N156" s="238">
        <f>IF(ISBLANK(INDEX('Policy Characteristics'!H:H,MATCH($C156,'Policy Characteristics'!$C:$C,0))),"",INDEX('Policy Characteristics'!H:H,MATCH($C156,'Policy Characteristics'!$C:$C,0)))</f>
        <v>0.01</v>
      </c>
      <c r="O156" s="237" t="str">
        <f>IF(ISBLANK(INDEX('Policy Characteristics'!I:I,MATCH($C156,'Policy Characteristics'!$C:$C,0))),"",INDEX('Policy Characteristics'!I:I,MATCH($C156,'Policy Characteristics'!$C:$C,0)))</f>
        <v>% change in miles/gal</v>
      </c>
      <c r="P156" s="237"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7" t="str">
        <f>IF(ISBLANK(INDEX('Policy Characteristics'!K:K,MATCH($C156,'Policy Characteristics'!$C:$C,0))),"",INDEX('Policy Characteristics'!K:K,MATCH($C156,'Policy Characteristics'!$C:$C,0)))</f>
        <v>transportation-sector-main.html#fuel-econ-std</v>
      </c>
      <c r="R156" s="237" t="str">
        <f>IF(ISBLANK(INDEX('Policy Characteristics'!L:L,MATCH($C156,'Policy Characteristics'!$C:$C,0))),"",INDEX('Policy Characteristics'!L:L,MATCH($C156,'Policy Characteristics'!$C:$C,0)))</f>
        <v>fuel-economy-standard.html</v>
      </c>
      <c r="S156" s="291" t="s">
        <v>187</v>
      </c>
    </row>
    <row r="157" spans="1:19">
      <c r="A157" s="237" t="str">
        <f>IF(ISBLANK(INDEX('Policy Characteristics'!A:A,MATCH($C157,'Policy Characteristics'!$C:$C,0))),"",INDEX('Policy Characteristics'!A:A,MATCH($C157,'Policy Characteristics'!$C:$C,0)))</f>
        <v>Transportation</v>
      </c>
      <c r="B157" s="386" t="str">
        <f>IF(ISBLANK(INDEX('Policy Characteristics'!B:B,MATCH($C157,'Policy Characteristics'!$C:$C,0))),"",INDEX('Policy Characteristics'!B:B,MATCH($C157,'Policy Characteristics'!$C:$C,0)))</f>
        <v>Fuel Economy Standard</v>
      </c>
      <c r="C157" s="237" t="str">
        <f t="shared" si="7"/>
        <v>Percentage Additional Improvement of Fuel Economy Std</v>
      </c>
      <c r="D157" s="335" t="s">
        <v>42</v>
      </c>
      <c r="E157" s="335" t="s">
        <v>41</v>
      </c>
      <c r="F157" s="335" t="s">
        <v>85</v>
      </c>
      <c r="G157" s="291" t="s">
        <v>3273</v>
      </c>
      <c r="H157" s="17">
        <v>371</v>
      </c>
      <c r="I157" s="389" t="s">
        <v>43</v>
      </c>
      <c r="J157" s="388" t="str">
        <f>IF(ISBLANK(INDEX('Policy Characteristics'!D:D,MATCH($C157,'Policy Characteristics'!$C:$C,0))),"",INDEX('Policy Characteristics'!D:D,MATCH($C157,'Policy Characteristics'!$C:$C,0)))</f>
        <v>Vehicle Fuel Economy Standards</v>
      </c>
      <c r="K157" s="237" t="str">
        <f>IF(ISBLANK(INDEX('Policy Characteristics'!E:E,MATCH($C157,'Policy Characteristics'!$C:$C,0))),"",INDEX('Policy Characteristics'!E:E,MATCH($C157,'Policy Characteristics'!$C:$C,0)))</f>
        <v>trans fuel economy standards</v>
      </c>
      <c r="L157" s="238">
        <f>IF(ISBLANK(INDEX('Policy Characteristics'!F:F,MATCH($C157,'Policy Characteristics'!$C:$C,0))),"",INDEX('Policy Characteristics'!F:F,MATCH($C157,'Policy Characteristics'!$C:$C,0)))</f>
        <v>-0.25</v>
      </c>
      <c r="M157" s="238">
        <f>IF(ISBLANK(INDEX('Policy Characteristics'!G:G,MATCH($C157,'Policy Characteristics'!$C:$C,0))),"",INDEX('Policy Characteristics'!G:G,MATCH($C157,'Policy Characteristics'!$C:$C,0)))</f>
        <v>1</v>
      </c>
      <c r="N157" s="238">
        <f>IF(ISBLANK(INDEX('Policy Characteristics'!H:H,MATCH($C157,'Policy Characteristics'!$C:$C,0))),"",INDEX('Policy Characteristics'!H:H,MATCH($C157,'Policy Characteristics'!$C:$C,0)))</f>
        <v>0.01</v>
      </c>
      <c r="O157" s="237" t="str">
        <f>IF(ISBLANK(INDEX('Policy Characteristics'!I:I,MATCH($C157,'Policy Characteristics'!$C:$C,0))),"",INDEX('Policy Characteristics'!I:I,MATCH($C157,'Policy Characteristics'!$C:$C,0)))</f>
        <v>% change in miles/gal</v>
      </c>
      <c r="P157" s="237"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7" t="str">
        <f>IF(ISBLANK(INDEX('Policy Characteristics'!K:K,MATCH($C157,'Policy Characteristics'!$C:$C,0))),"",INDEX('Policy Characteristics'!K:K,MATCH($C157,'Policy Characteristics'!$C:$C,0)))</f>
        <v>transportation-sector-main.html#fuel-econ-std</v>
      </c>
      <c r="R157" s="237" t="str">
        <f>IF(ISBLANK(INDEX('Policy Characteristics'!L:L,MATCH($C157,'Policy Characteristics'!$C:$C,0))),"",INDEX('Policy Characteristics'!L:L,MATCH($C157,'Policy Characteristics'!$C:$C,0)))</f>
        <v>fuel-economy-standard.html</v>
      </c>
      <c r="S157" s="291" t="s">
        <v>187</v>
      </c>
    </row>
    <row r="158" spans="1:19">
      <c r="A158" s="237" t="str">
        <f>IF(ISBLANK(INDEX('Policy Characteristics'!A:A,MATCH($C158,'Policy Characteristics'!$C:$C,0))),"",INDEX('Policy Characteristics'!A:A,MATCH($C158,'Policy Characteristics'!$C:$C,0)))</f>
        <v>Transportation</v>
      </c>
      <c r="B158" s="386" t="str">
        <f>IF(ISBLANK(INDEX('Policy Characteristics'!B:B,MATCH($C158,'Policy Characteristics'!$C:$C,0))),"",INDEX('Policy Characteristics'!B:B,MATCH($C158,'Policy Characteristics'!$C:$C,0)))</f>
        <v>Fuel Economy Standard</v>
      </c>
      <c r="C158" s="237" t="str">
        <f t="shared" si="7"/>
        <v>Percentage Additional Improvement of Fuel Economy Std</v>
      </c>
      <c r="D158" s="335" t="s">
        <v>45</v>
      </c>
      <c r="E158" s="335" t="s">
        <v>112</v>
      </c>
      <c r="F158" s="335" t="s">
        <v>84</v>
      </c>
      <c r="G158" s="291" t="s">
        <v>142</v>
      </c>
      <c r="H158" s="17">
        <v>372</v>
      </c>
      <c r="I158" s="389" t="s">
        <v>43</v>
      </c>
      <c r="J158" s="388" t="str">
        <f>IF(ISBLANK(INDEX('Policy Characteristics'!D:D,MATCH($C158,'Policy Characteristics'!$C:$C,0))),"",INDEX('Policy Characteristics'!D:D,MATCH($C158,'Policy Characteristics'!$C:$C,0)))</f>
        <v>Vehicle Fuel Economy Standards</v>
      </c>
      <c r="K158" s="237" t="str">
        <f>IF(ISBLANK(INDEX('Policy Characteristics'!E:E,MATCH($C158,'Policy Characteristics'!$C:$C,0))),"",INDEX('Policy Characteristics'!E:E,MATCH($C158,'Policy Characteristics'!$C:$C,0)))</f>
        <v>trans fuel economy standards</v>
      </c>
      <c r="L158" s="238">
        <f>IF(ISBLANK(INDEX('Policy Characteristics'!F:F,MATCH($C158,'Policy Characteristics'!$C:$C,0))),"",INDEX('Policy Characteristics'!F:F,MATCH($C158,'Policy Characteristics'!$C:$C,0)))</f>
        <v>-0.25</v>
      </c>
      <c r="M158" s="238">
        <f>IF(ISBLANK(INDEX('Policy Characteristics'!G:G,MATCH($C158,'Policy Characteristics'!$C:$C,0))),"",INDEX('Policy Characteristics'!G:G,MATCH($C158,'Policy Characteristics'!$C:$C,0)))</f>
        <v>1</v>
      </c>
      <c r="N158" s="238">
        <f>IF(ISBLANK(INDEX('Policy Characteristics'!H:H,MATCH($C158,'Policy Characteristics'!$C:$C,0))),"",INDEX('Policy Characteristics'!H:H,MATCH($C158,'Policy Characteristics'!$C:$C,0)))</f>
        <v>0.01</v>
      </c>
      <c r="O158" s="237" t="str">
        <f>IF(ISBLANK(INDEX('Policy Characteristics'!I:I,MATCH($C158,'Policy Characteristics'!$C:$C,0))),"",INDEX('Policy Characteristics'!I:I,MATCH($C158,'Policy Characteristics'!$C:$C,0)))</f>
        <v>% change in miles/gal</v>
      </c>
      <c r="P158" s="237"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7" t="str">
        <f>IF(ISBLANK(INDEX('Policy Characteristics'!K:K,MATCH($C158,'Policy Characteristics'!$C:$C,0))),"",INDEX('Policy Characteristics'!K:K,MATCH($C158,'Policy Characteristics'!$C:$C,0)))</f>
        <v>transportation-sector-main.html#fuel-econ-std</v>
      </c>
      <c r="R158" s="237" t="str">
        <f>IF(ISBLANK(INDEX('Policy Characteristics'!L:L,MATCH($C158,'Policy Characteristics'!$C:$C,0))),"",INDEX('Policy Characteristics'!L:L,MATCH($C158,'Policy Characteristics'!$C:$C,0)))</f>
        <v>fuel-economy-standard.html</v>
      </c>
      <c r="S158" s="291" t="s">
        <v>187</v>
      </c>
    </row>
    <row r="159" spans="1:19">
      <c r="A159" s="237" t="str">
        <f>IF(ISBLANK(INDEX('Policy Characteristics'!A:A,MATCH($C159,'Policy Characteristics'!$C:$C,0))),"",INDEX('Policy Characteristics'!A:A,MATCH($C159,'Policy Characteristics'!$C:$C,0)))</f>
        <v>Transportation</v>
      </c>
      <c r="B159" s="386" t="str">
        <f>IF(ISBLANK(INDEX('Policy Characteristics'!B:B,MATCH($C159,'Policy Characteristics'!$C:$C,0))),"",INDEX('Policy Characteristics'!B:B,MATCH($C159,'Policy Characteristics'!$C:$C,0)))</f>
        <v>Fuel Economy Standard</v>
      </c>
      <c r="C159" s="237" t="str">
        <f t="shared" si="7"/>
        <v>Percentage Additional Improvement of Fuel Economy Std</v>
      </c>
      <c r="D159" s="335" t="s">
        <v>42</v>
      </c>
      <c r="E159" s="335" t="s">
        <v>112</v>
      </c>
      <c r="F159" s="335" t="s">
        <v>85</v>
      </c>
      <c r="G159" s="291" t="s">
        <v>142</v>
      </c>
      <c r="H159" s="17">
        <v>373</v>
      </c>
      <c r="I159" s="389" t="s">
        <v>44</v>
      </c>
      <c r="J159" s="388" t="str">
        <f>IF(ISBLANK(INDEX('Policy Characteristics'!D:D,MATCH($C159,'Policy Characteristics'!$C:$C,0))),"",INDEX('Policy Characteristics'!D:D,MATCH($C159,'Policy Characteristics'!$C:$C,0)))</f>
        <v>Vehicle Fuel Economy Standards</v>
      </c>
      <c r="K159" s="237" t="str">
        <f>IF(ISBLANK(INDEX('Policy Characteristics'!E:E,MATCH($C159,'Policy Characteristics'!$C:$C,0))),"",INDEX('Policy Characteristics'!E:E,MATCH($C159,'Policy Characteristics'!$C:$C,0)))</f>
        <v>trans fuel economy standards</v>
      </c>
      <c r="L159" s="238">
        <f>IF(ISBLANK(INDEX('Policy Characteristics'!F:F,MATCH($C159,'Policy Characteristics'!$C:$C,0))),"",INDEX('Policy Characteristics'!F:F,MATCH($C159,'Policy Characteristics'!$C:$C,0)))</f>
        <v>-0.25</v>
      </c>
      <c r="M159" s="238">
        <f>IF(ISBLANK(INDEX('Policy Characteristics'!G:G,MATCH($C159,'Policy Characteristics'!$C:$C,0))),"",INDEX('Policy Characteristics'!G:G,MATCH($C159,'Policy Characteristics'!$C:$C,0)))</f>
        <v>1</v>
      </c>
      <c r="N159" s="238">
        <f>IF(ISBLANK(INDEX('Policy Characteristics'!H:H,MATCH($C159,'Policy Characteristics'!$C:$C,0))),"",INDEX('Policy Characteristics'!H:H,MATCH($C159,'Policy Characteristics'!$C:$C,0)))</f>
        <v>0.01</v>
      </c>
      <c r="O159" s="237" t="str">
        <f>IF(ISBLANK(INDEX('Policy Characteristics'!I:I,MATCH($C159,'Policy Characteristics'!$C:$C,0))),"",INDEX('Policy Characteristics'!I:I,MATCH($C159,'Policy Characteristics'!$C:$C,0)))</f>
        <v>% change in miles/gal</v>
      </c>
      <c r="P159" s="237"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7" t="str">
        <f>IF(ISBLANK(INDEX('Policy Characteristics'!K:K,MATCH($C159,'Policy Characteristics'!$C:$C,0))),"",INDEX('Policy Characteristics'!K:K,MATCH($C159,'Policy Characteristics'!$C:$C,0)))</f>
        <v>transportation-sector-main.html#fuel-econ-std</v>
      </c>
      <c r="R159" s="237" t="str">
        <f>IF(ISBLANK(INDEX('Policy Characteristics'!L:L,MATCH($C159,'Policy Characteristics'!$C:$C,0))),"",INDEX('Policy Characteristics'!L:L,MATCH($C159,'Policy Characteristics'!$C:$C,0)))</f>
        <v>fuel-economy-standard.html</v>
      </c>
      <c r="S159" s="291" t="s">
        <v>187</v>
      </c>
    </row>
    <row r="160" spans="1:19" s="291" customFormat="1">
      <c r="A160" s="237" t="str">
        <f>IF(ISBLANK(INDEX('Policy Characteristics'!A:A,MATCH($C160,'Policy Characteristics'!$C:$C,0))),"",INDEX('Policy Characteristics'!A:A,MATCH($C160,'Policy Characteristics'!$C:$C,0)))</f>
        <v>Transportation</v>
      </c>
      <c r="B160" s="386" t="str">
        <f>IF(ISBLANK(INDEX('Policy Characteristics'!B:B,MATCH($C160,'Policy Characteristics'!$C:$C,0))),"",INDEX('Policy Characteristics'!B:B,MATCH($C160,'Policy Characteristics'!$C:$C,0)))</f>
        <v>Low Carbon Fuel Standard</v>
      </c>
      <c r="C160" s="291" t="s">
        <v>463</v>
      </c>
      <c r="D160" s="335"/>
      <c r="E160" s="335"/>
      <c r="F160" s="335"/>
      <c r="G160" s="335"/>
      <c r="H160" s="293">
        <v>190</v>
      </c>
      <c r="I160" s="387" t="s">
        <v>43</v>
      </c>
      <c r="J160" s="388" t="str">
        <f>IF(ISBLANK(INDEX('Policy Characteristics'!D:D,MATCH($C160,'Policy Characteristics'!$C:$C,0))),"",INDEX('Policy Characteristics'!D:D,MATCH($C160,'Policy Characteristics'!$C:$C,0)))</f>
        <v>Low Carbon Fuel Standard</v>
      </c>
      <c r="K160" s="237" t="str">
        <f>IF(ISBLANK(INDEX('Policy Characteristics'!E:E,MATCH($C160,'Policy Characteristics'!$C:$C,0))),"",INDEX('Policy Characteristics'!E:E,MATCH($C160,'Policy Characteristics'!$C:$C,0)))</f>
        <v>trans LCFS</v>
      </c>
      <c r="L160" s="238">
        <f>IF(ISBLANK(INDEX('Policy Characteristics'!F:F,MATCH($C160,'Policy Characteristics'!$C:$C,0))),"",INDEX('Policy Characteristics'!F:F,MATCH($C160,'Policy Characteristics'!$C:$C,0)))</f>
        <v>0</v>
      </c>
      <c r="M160" s="238">
        <f>IF(ISBLANK(INDEX('Policy Characteristics'!G:G,MATCH($C160,'Policy Characteristics'!$C:$C,0))),"",INDEX('Policy Characteristics'!G:G,MATCH($C160,'Policy Characteristics'!$C:$C,0)))</f>
        <v>1</v>
      </c>
      <c r="N160" s="238">
        <f>IF(ISBLANK(INDEX('Policy Characteristics'!H:H,MATCH($C160,'Policy Characteristics'!$C:$C,0))),"",INDEX('Policy Characteristics'!H:H,MATCH($C160,'Policy Characteristics'!$C:$C,0)))</f>
        <v>0.01</v>
      </c>
      <c r="O160" s="237" t="str">
        <f>IF(ISBLANK(INDEX('Policy Characteristics'!I:I,MATCH($C160,'Policy Characteristics'!$C:$C,0))),"",INDEX('Policy Characteristics'!I:I,MATCH($C160,'Policy Characteristics'!$C:$C,0)))</f>
        <v>% reduction in carbon emissions</v>
      </c>
      <c r="P160" s="237"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37" t="str">
        <f>IF(ISBLANK(INDEX('Policy Characteristics'!K:K,MATCH($C160,'Policy Characteristics'!$C:$C,0))),"",INDEX('Policy Characteristics'!K:K,MATCH($C160,'Policy Characteristics'!$C:$C,0)))</f>
        <v>transportation-sector-main.html#lcfs</v>
      </c>
      <c r="R160" s="237" t="str">
        <f>IF(ISBLANK(INDEX('Policy Characteristics'!L:L,MATCH($C160,'Policy Characteristics'!$C:$C,0))),"",INDEX('Policy Characteristics'!L:L,MATCH($C160,'Policy Characteristics'!$C:$C,0)))</f>
        <v>low-carbon-fuel-standard.html</v>
      </c>
      <c r="S160" s="291" t="s">
        <v>3880</v>
      </c>
    </row>
    <row r="161" spans="1:19" s="291" customFormat="1">
      <c r="A161" s="237" t="str">
        <f>IF(ISBLANK(INDEX('Policy Characteristics'!A:A,MATCH($C161,'Policy Characteristics'!$C:$C,0))),"",INDEX('Policy Characteristics'!A:A,MATCH($C161,'Policy Characteristics'!$C:$C,0)))</f>
        <v>Transportation</v>
      </c>
      <c r="B161" s="386" t="str">
        <f>IF(ISBLANK(INDEX('Policy Characteristics'!B:B,MATCH($C161,'Policy Characteristics'!$C:$C,0))),"",INDEX('Policy Characteristics'!B:B,MATCH($C161,'Policy Characteristics'!$C:$C,0)))</f>
        <v>Non-BAU LCFS-Qualifying Vehicles</v>
      </c>
      <c r="C161" t="s">
        <v>3612</v>
      </c>
      <c r="D161" s="335"/>
      <c r="E161" s="335"/>
      <c r="F161" s="335"/>
      <c r="G161" s="335"/>
      <c r="H161" s="293">
        <v>2284</v>
      </c>
      <c r="I161" s="387" t="s">
        <v>43</v>
      </c>
      <c r="J161" s="388" t="str">
        <f>IF(ISBLANK(INDEX('Policy Characteristics'!D:D,MATCH($C161,'Policy Characteristics'!$C:$C,0))),"",INDEX('Policy Characteristics'!D:D,MATCH($C161,'Policy Characteristics'!$C:$C,0)))</f>
        <v>Low Carbon Fuel Standard</v>
      </c>
      <c r="K161" s="237" t="str">
        <f>IF(ISBLANK(INDEX('Policy Characteristics'!E:E,MATCH($C161,'Policy Characteristics'!$C:$C,0))),"",INDEX('Policy Characteristics'!E:E,MATCH($C161,'Policy Characteristics'!$C:$C,0)))</f>
        <v>trans LCFS vehicles</v>
      </c>
      <c r="L161" s="238">
        <f>IF(ISBLANK(INDEX('Policy Characteristics'!F:F,MATCH($C161,'Policy Characteristics'!$C:$C,0))),"",INDEX('Policy Characteristics'!F:F,MATCH($C161,'Policy Characteristics'!$C:$C,0)))</f>
        <v>0</v>
      </c>
      <c r="M161" s="238">
        <f>IF(ISBLANK(INDEX('Policy Characteristics'!G:G,MATCH($C161,'Policy Characteristics'!$C:$C,0))),"",INDEX('Policy Characteristics'!G:G,MATCH($C161,'Policy Characteristics'!$C:$C,0)))</f>
        <v>1</v>
      </c>
      <c r="N161" s="238">
        <f>IF(ISBLANK(INDEX('Policy Characteristics'!H:H,MATCH($C161,'Policy Characteristics'!$C:$C,0))),"",INDEX('Policy Characteristics'!H:H,MATCH($C161,'Policy Characteristics'!$C:$C,0)))</f>
        <v>1</v>
      </c>
      <c r="O161" s="237" t="str">
        <f>IF(ISBLANK(INDEX('Policy Characteristics'!I:I,MATCH($C161,'Policy Characteristics'!$C:$C,0))),"",INDEX('Policy Characteristics'!I:I,MATCH($C161,'Policy Characteristics'!$C:$C,0)))</f>
        <v>on/off</v>
      </c>
      <c r="P161" s="237"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7" t="str">
        <f>IF(ISBLANK(INDEX('Policy Characteristics'!K:K,MATCH($C161,'Policy Characteristics'!$C:$C,0))),"",INDEX('Policy Characteristics'!K:K,MATCH($C161,'Policy Characteristics'!$C:$C,0)))</f>
        <v>transportation-sector-main.html#lcfs</v>
      </c>
      <c r="R161" s="237" t="str">
        <f>IF(ISBLANK(INDEX('Policy Characteristics'!L:L,MATCH($C161,'Policy Characteristics'!$C:$C,0))),"",INDEX('Policy Characteristics'!L:L,MATCH($C161,'Policy Characteristics'!$C:$C,0)))</f>
        <v>low-carbon-fuel-standard.html</v>
      </c>
      <c r="S161" s="291" t="s">
        <v>3881</v>
      </c>
    </row>
    <row r="162" spans="1:19">
      <c r="A162" s="237" t="str">
        <f>IF(ISBLANK(INDEX('Policy Characteristics'!A:A,MATCH($C162,'Policy Characteristics'!$C:$C,0))),"",INDEX('Policy Characteristics'!A:A,MATCH($C162,'Policy Characteristics'!$C:$C,0)))</f>
        <v>Transportation</v>
      </c>
      <c r="B162" s="386" t="str">
        <f>IF(ISBLANK(INDEX('Policy Characteristics'!B:B,MATCH($C162,'Policy Characteristics'!$C:$C,0))),"",INDEX('Policy Characteristics'!B:B,MATCH($C162,'Policy Characteristics'!$C:$C,0)))</f>
        <v>Mode Shifting</v>
      </c>
      <c r="C162" t="s">
        <v>2973</v>
      </c>
      <c r="D162" s="335" t="s">
        <v>45</v>
      </c>
      <c r="E162" s="335" t="s">
        <v>37</v>
      </c>
      <c r="F162" s="335" t="s">
        <v>84</v>
      </c>
      <c r="G162" s="291" t="s">
        <v>3274</v>
      </c>
      <c r="H162" s="17">
        <v>848</v>
      </c>
      <c r="I162" s="387" t="s">
        <v>43</v>
      </c>
      <c r="J162" s="388" t="str">
        <f>IF(ISBLANK(INDEX('Policy Characteristics'!D:D,MATCH($C162,'Policy Characteristics'!$C:$C,0))),"",INDEX('Policy Characteristics'!D:D,MATCH($C162,'Policy Characteristics'!$C:$C,0)))</f>
        <v>Mode Shifting</v>
      </c>
      <c r="K162" s="237" t="str">
        <f>IF(ISBLANK(INDEX('Policy Characteristics'!E:E,MATCH($C162,'Policy Characteristics'!$C:$C,0))),"",INDEX('Policy Characteristics'!E:E,MATCH($C162,'Policy Characteristics'!$C:$C,0)))</f>
        <v>trans mode shifting</v>
      </c>
      <c r="L162" s="238">
        <f>IF(ISBLANK(INDEX('Policy Characteristics'!F:F,MATCH($C162,'Policy Characteristics'!$C:$C,0))),"",INDEX('Policy Characteristics'!F:F,MATCH($C162,'Policy Characteristics'!$C:$C,0)))</f>
        <v>0</v>
      </c>
      <c r="M162" s="238">
        <f>IF(ISBLANK(INDEX('Policy Characteristics'!G:G,MATCH($C162,'Policy Characteristics'!$C:$C,0))),"",INDEX('Policy Characteristics'!G:G,MATCH($C162,'Policy Characteristics'!$C:$C,0)))</f>
        <v>0.33</v>
      </c>
      <c r="N162" s="238">
        <f>IF(ISBLANK(INDEX('Policy Characteristics'!H:H,MATCH($C162,'Policy Characteristics'!$C:$C,0))),"",INDEX('Policy Characteristics'!H:H,MATCH($C162,'Policy Characteristics'!$C:$C,0)))</f>
        <v>0.01</v>
      </c>
      <c r="O162" s="237" t="str">
        <f>IF(ISBLANK(INDEX('Policy Characteristics'!I:I,MATCH($C162,'Policy Characteristics'!$C:$C,0))),"",INDEX('Policy Characteristics'!I:I,MATCH($C162,'Policy Characteristics'!$C:$C,0)))</f>
        <v>% of trips shifted</v>
      </c>
      <c r="P162" s="237"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7" t="str">
        <f>IF(ISBLANK(INDEX('Policy Characteristics'!K:K,MATCH($C162,'Policy Characteristics'!$C:$C,0))),"",INDEX('Policy Characteristics'!K:K,MATCH($C162,'Policy Characteristics'!$C:$C,0)))</f>
        <v>transportation-sector-main.html#tdm</v>
      </c>
      <c r="R162" s="237" t="str">
        <f>IF(ISBLANK(INDEX('Policy Characteristics'!L:L,MATCH($C162,'Policy Characteristics'!$C:$C,0))),"",INDEX('Policy Characteristics'!L:L,MATCH($C162,'Policy Characteristics'!$C:$C,0)))</f>
        <v>transportation-demand-management.html</v>
      </c>
      <c r="S162" s="291" t="s">
        <v>3882</v>
      </c>
    </row>
    <row r="163" spans="1:19">
      <c r="A163" s="237" t="str">
        <f>IF(ISBLANK(INDEX('Policy Characteristics'!A:A,MATCH($C163,'Policy Characteristics'!$C:$C,0))),"",INDEX('Policy Characteristics'!A:A,MATCH($C163,'Policy Characteristics'!$C:$C,0)))</f>
        <v>Transportation</v>
      </c>
      <c r="B163" s="386" t="str">
        <f>IF(ISBLANK(INDEX('Policy Characteristics'!B:B,MATCH($C163,'Policy Characteristics'!$C:$C,0))),"",INDEX('Policy Characteristics'!B:B,MATCH($C163,'Policy Characteristics'!$C:$C,0)))</f>
        <v>Mode Shifting</v>
      </c>
      <c r="C163" s="237" t="str">
        <f t="shared" ref="C163:C173" si="8">C$162</f>
        <v>Percent of Travel Demand Shifted to Other Modes or Eliminated</v>
      </c>
      <c r="D163" s="335" t="s">
        <v>45</v>
      </c>
      <c r="E163" s="335" t="s">
        <v>38</v>
      </c>
      <c r="F163" s="335" t="s">
        <v>84</v>
      </c>
      <c r="G163" s="291" t="s">
        <v>2341</v>
      </c>
      <c r="H163" s="17">
        <v>849</v>
      </c>
      <c r="I163" s="389" t="s">
        <v>44</v>
      </c>
      <c r="J163" s="388" t="str">
        <f>IF(ISBLANK(INDEX('Policy Characteristics'!D:D,MATCH($C163,'Policy Characteristics'!$C:$C,0))),"",INDEX('Policy Characteristics'!D:D,MATCH($C163,'Policy Characteristics'!$C:$C,0)))</f>
        <v>Mode Shifting</v>
      </c>
      <c r="K163" s="237" t="str">
        <f>IF(ISBLANK(INDEX('Policy Characteristics'!E:E,MATCH($C163,'Policy Characteristics'!$C:$C,0))),"",INDEX('Policy Characteristics'!E:E,MATCH($C163,'Policy Characteristics'!$C:$C,0)))</f>
        <v>trans mode shifting</v>
      </c>
      <c r="L163" s="238">
        <f>IF(ISBLANK(INDEX('Policy Characteristics'!F:F,MATCH($C163,'Policy Characteristics'!$C:$C,0))),"",INDEX('Policy Characteristics'!F:F,MATCH($C163,'Policy Characteristics'!$C:$C,0)))</f>
        <v>0</v>
      </c>
      <c r="M163" s="238">
        <f>IF(ISBLANK(INDEX('Policy Characteristics'!G:G,MATCH($C163,'Policy Characteristics'!$C:$C,0))),"",INDEX('Policy Characteristics'!G:G,MATCH($C163,'Policy Characteristics'!$C:$C,0)))</f>
        <v>0.33</v>
      </c>
      <c r="N163" s="238">
        <f>IF(ISBLANK(INDEX('Policy Characteristics'!H:H,MATCH($C163,'Policy Characteristics'!$C:$C,0))),"",INDEX('Policy Characteristics'!H:H,MATCH($C163,'Policy Characteristics'!$C:$C,0)))</f>
        <v>0.01</v>
      </c>
      <c r="O163" s="237" t="str">
        <f>IF(ISBLANK(INDEX('Policy Characteristics'!I:I,MATCH($C163,'Policy Characteristics'!$C:$C,0))),"",INDEX('Policy Characteristics'!I:I,MATCH($C163,'Policy Characteristics'!$C:$C,0)))</f>
        <v>% of trips shifted</v>
      </c>
      <c r="P163" s="237"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7" t="str">
        <f>IF(ISBLANK(INDEX('Policy Characteristics'!K:K,MATCH($C163,'Policy Characteristics'!$C:$C,0))),"",INDEX('Policy Characteristics'!K:K,MATCH($C163,'Policy Characteristics'!$C:$C,0)))</f>
        <v>transportation-sector-main.html#tdm</v>
      </c>
      <c r="R163" s="237" t="str">
        <f>IF(ISBLANK(INDEX('Policy Characteristics'!L:L,MATCH($C163,'Policy Characteristics'!$C:$C,0))),"",INDEX('Policy Characteristics'!L:L,MATCH($C163,'Policy Characteristics'!$C:$C,0)))</f>
        <v>transportation-demand-management.html</v>
      </c>
      <c r="S163" s="291" t="s">
        <v>187</v>
      </c>
    </row>
    <row r="164" spans="1:19">
      <c r="A164" s="237" t="str">
        <f>IF(ISBLANK(INDEX('Policy Characteristics'!A:A,MATCH($C164,'Policy Characteristics'!$C:$C,0))),"",INDEX('Policy Characteristics'!A:A,MATCH($C164,'Policy Characteristics'!$C:$C,0)))</f>
        <v>Transportation</v>
      </c>
      <c r="B164" s="386" t="str">
        <f>IF(ISBLANK(INDEX('Policy Characteristics'!B:B,MATCH($C164,'Policy Characteristics'!$C:$C,0))),"",INDEX('Policy Characteristics'!B:B,MATCH($C164,'Policy Characteristics'!$C:$C,0)))</f>
        <v>Mode Shifting</v>
      </c>
      <c r="C164" s="237" t="str">
        <f t="shared" si="8"/>
        <v>Percent of Travel Demand Shifted to Other Modes or Eliminated</v>
      </c>
      <c r="D164" s="335" t="s">
        <v>45</v>
      </c>
      <c r="E164" s="335" t="s">
        <v>39</v>
      </c>
      <c r="F164" s="335" t="s">
        <v>84</v>
      </c>
      <c r="G164" s="291" t="s">
        <v>3271</v>
      </c>
      <c r="H164" s="17">
        <v>850</v>
      </c>
      <c r="I164" s="387" t="s">
        <v>43</v>
      </c>
      <c r="J164" s="388" t="str">
        <f>IF(ISBLANK(INDEX('Policy Characteristics'!D:D,MATCH($C164,'Policy Characteristics'!$C:$C,0))),"",INDEX('Policy Characteristics'!D:D,MATCH($C164,'Policy Characteristics'!$C:$C,0)))</f>
        <v>Mode Shifting</v>
      </c>
      <c r="K164" s="237" t="str">
        <f>IF(ISBLANK(INDEX('Policy Characteristics'!E:E,MATCH($C164,'Policy Characteristics'!$C:$C,0))),"",INDEX('Policy Characteristics'!E:E,MATCH($C164,'Policy Characteristics'!$C:$C,0)))</f>
        <v>trans mode shifting</v>
      </c>
      <c r="L164" s="238">
        <f>IF(ISBLANK(INDEX('Policy Characteristics'!F:F,MATCH($C164,'Policy Characteristics'!$C:$C,0))),"",INDEX('Policy Characteristics'!F:F,MATCH($C164,'Policy Characteristics'!$C:$C,0)))</f>
        <v>0</v>
      </c>
      <c r="M164" s="238">
        <f>IF(ISBLANK(INDEX('Policy Characteristics'!G:G,MATCH($C164,'Policy Characteristics'!$C:$C,0))),"",INDEX('Policy Characteristics'!G:G,MATCH($C164,'Policy Characteristics'!$C:$C,0)))</f>
        <v>0.33</v>
      </c>
      <c r="N164" s="238">
        <f>IF(ISBLANK(INDEX('Policy Characteristics'!H:H,MATCH($C164,'Policy Characteristics'!$C:$C,0))),"",INDEX('Policy Characteristics'!H:H,MATCH($C164,'Policy Characteristics'!$C:$C,0)))</f>
        <v>0.01</v>
      </c>
      <c r="O164" s="237" t="str">
        <f>IF(ISBLANK(INDEX('Policy Characteristics'!I:I,MATCH($C164,'Policy Characteristics'!$C:$C,0))),"",INDEX('Policy Characteristics'!I:I,MATCH($C164,'Policy Characteristics'!$C:$C,0)))</f>
        <v>% of trips shifted</v>
      </c>
      <c r="P164" s="237"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7" t="str">
        <f>IF(ISBLANK(INDEX('Policy Characteristics'!K:K,MATCH($C164,'Policy Characteristics'!$C:$C,0))),"",INDEX('Policy Characteristics'!K:K,MATCH($C164,'Policy Characteristics'!$C:$C,0)))</f>
        <v>transportation-sector-main.html#tdm</v>
      </c>
      <c r="R164" s="237" t="str">
        <f>IF(ISBLANK(INDEX('Policy Characteristics'!L:L,MATCH($C164,'Policy Characteristics'!$C:$C,0))),"",INDEX('Policy Characteristics'!L:L,MATCH($C164,'Policy Characteristics'!$C:$C,0)))</f>
        <v>transportation-demand-management.html</v>
      </c>
      <c r="S164" s="291" t="s">
        <v>187</v>
      </c>
    </row>
    <row r="165" spans="1:19">
      <c r="A165" s="237" t="str">
        <f>IF(ISBLANK(INDEX('Policy Characteristics'!A:A,MATCH($C165,'Policy Characteristics'!$C:$C,0))),"",INDEX('Policy Characteristics'!A:A,MATCH($C165,'Policy Characteristics'!$C:$C,0)))</f>
        <v>Transportation</v>
      </c>
      <c r="B165" s="386" t="str">
        <f>IF(ISBLANK(INDEX('Policy Characteristics'!B:B,MATCH($C165,'Policy Characteristics'!$C:$C,0))),"",INDEX('Policy Characteristics'!B:B,MATCH($C165,'Policy Characteristics'!$C:$C,0)))</f>
        <v>Mode Shifting</v>
      </c>
      <c r="C165" s="237" t="str">
        <f t="shared" si="8"/>
        <v>Percent of Travel Demand Shifted to Other Modes or Eliminated</v>
      </c>
      <c r="D165" s="335" t="s">
        <v>45</v>
      </c>
      <c r="E165" s="335" t="s">
        <v>40</v>
      </c>
      <c r="F165" s="335" t="s">
        <v>84</v>
      </c>
      <c r="G165" s="335" t="s">
        <v>86</v>
      </c>
      <c r="H165" s="17">
        <v>851</v>
      </c>
      <c r="I165" s="389" t="s">
        <v>44</v>
      </c>
      <c r="J165" s="388" t="str">
        <f>IF(ISBLANK(INDEX('Policy Characteristics'!D:D,MATCH($C165,'Policy Characteristics'!$C:$C,0))),"",INDEX('Policy Characteristics'!D:D,MATCH($C165,'Policy Characteristics'!$C:$C,0)))</f>
        <v>Mode Shifting</v>
      </c>
      <c r="K165" s="237" t="str">
        <f>IF(ISBLANK(INDEX('Policy Characteristics'!E:E,MATCH($C165,'Policy Characteristics'!$C:$C,0))),"",INDEX('Policy Characteristics'!E:E,MATCH($C165,'Policy Characteristics'!$C:$C,0)))</f>
        <v>trans mode shifting</v>
      </c>
      <c r="L165" s="238">
        <f>IF(ISBLANK(INDEX('Policy Characteristics'!F:F,MATCH($C165,'Policy Characteristics'!$C:$C,0))),"",INDEX('Policy Characteristics'!F:F,MATCH($C165,'Policy Characteristics'!$C:$C,0)))</f>
        <v>0</v>
      </c>
      <c r="M165" s="238">
        <f>IF(ISBLANK(INDEX('Policy Characteristics'!G:G,MATCH($C165,'Policy Characteristics'!$C:$C,0))),"",INDEX('Policy Characteristics'!G:G,MATCH($C165,'Policy Characteristics'!$C:$C,0)))</f>
        <v>0.33</v>
      </c>
      <c r="N165" s="238">
        <f>IF(ISBLANK(INDEX('Policy Characteristics'!H:H,MATCH($C165,'Policy Characteristics'!$C:$C,0))),"",INDEX('Policy Characteristics'!H:H,MATCH($C165,'Policy Characteristics'!$C:$C,0)))</f>
        <v>0.01</v>
      </c>
      <c r="O165" s="237" t="str">
        <f>IF(ISBLANK(INDEX('Policy Characteristics'!I:I,MATCH($C165,'Policy Characteristics'!$C:$C,0))),"",INDEX('Policy Characteristics'!I:I,MATCH($C165,'Policy Characteristics'!$C:$C,0)))</f>
        <v>% of trips shifted</v>
      </c>
      <c r="P165" s="237"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7" t="str">
        <f>IF(ISBLANK(INDEX('Policy Characteristics'!K:K,MATCH($C165,'Policy Characteristics'!$C:$C,0))),"",INDEX('Policy Characteristics'!K:K,MATCH($C165,'Policy Characteristics'!$C:$C,0)))</f>
        <v>transportation-sector-main.html#tdm</v>
      </c>
      <c r="R165" s="237" t="str">
        <f>IF(ISBLANK(INDEX('Policy Characteristics'!L:L,MATCH($C165,'Policy Characteristics'!$C:$C,0))),"",INDEX('Policy Characteristics'!L:L,MATCH($C165,'Policy Characteristics'!$C:$C,0)))</f>
        <v>transportation-demand-management.html</v>
      </c>
      <c r="S165" s="291" t="s">
        <v>187</v>
      </c>
    </row>
    <row r="166" spans="1:19">
      <c r="A166" s="237" t="str">
        <f>IF(ISBLANK(INDEX('Policy Characteristics'!A:A,MATCH($C166,'Policy Characteristics'!$C:$C,0))),"",INDEX('Policy Characteristics'!A:A,MATCH($C166,'Policy Characteristics'!$C:$C,0)))</f>
        <v>Transportation</v>
      </c>
      <c r="B166" s="386" t="str">
        <f>IF(ISBLANK(INDEX('Policy Characteristics'!B:B,MATCH($C166,'Policy Characteristics'!$C:$C,0))),"",INDEX('Policy Characteristics'!B:B,MATCH($C166,'Policy Characteristics'!$C:$C,0)))</f>
        <v>Mode Shifting</v>
      </c>
      <c r="C166" s="237" t="str">
        <f t="shared" si="8"/>
        <v>Percent of Travel Demand Shifted to Other Modes or Eliminated</v>
      </c>
      <c r="D166" s="335" t="s">
        <v>45</v>
      </c>
      <c r="E166" s="335" t="s">
        <v>41</v>
      </c>
      <c r="F166" s="335" t="s">
        <v>84</v>
      </c>
      <c r="G166" s="291" t="s">
        <v>3272</v>
      </c>
      <c r="H166" s="17">
        <v>852</v>
      </c>
      <c r="I166" s="389" t="s">
        <v>44</v>
      </c>
      <c r="J166" s="388" t="str">
        <f>IF(ISBLANK(INDEX('Policy Characteristics'!D:D,MATCH($C166,'Policy Characteristics'!$C:$C,0))),"",INDEX('Policy Characteristics'!D:D,MATCH($C166,'Policy Characteristics'!$C:$C,0)))</f>
        <v>Mode Shifting</v>
      </c>
      <c r="K166" s="237" t="str">
        <f>IF(ISBLANK(INDEX('Policy Characteristics'!E:E,MATCH($C166,'Policy Characteristics'!$C:$C,0))),"",INDEX('Policy Characteristics'!E:E,MATCH($C166,'Policy Characteristics'!$C:$C,0)))</f>
        <v>trans mode shifting</v>
      </c>
      <c r="L166" s="238">
        <f>IF(ISBLANK(INDEX('Policy Characteristics'!F:F,MATCH($C166,'Policy Characteristics'!$C:$C,0))),"",INDEX('Policy Characteristics'!F:F,MATCH($C166,'Policy Characteristics'!$C:$C,0)))</f>
        <v>0</v>
      </c>
      <c r="M166" s="238">
        <f>IF(ISBLANK(INDEX('Policy Characteristics'!G:G,MATCH($C166,'Policy Characteristics'!$C:$C,0))),"",INDEX('Policy Characteristics'!G:G,MATCH($C166,'Policy Characteristics'!$C:$C,0)))</f>
        <v>0.33</v>
      </c>
      <c r="N166" s="238">
        <f>IF(ISBLANK(INDEX('Policy Characteristics'!H:H,MATCH($C166,'Policy Characteristics'!$C:$C,0))),"",INDEX('Policy Characteristics'!H:H,MATCH($C166,'Policy Characteristics'!$C:$C,0)))</f>
        <v>0.01</v>
      </c>
      <c r="O166" s="237" t="str">
        <f>IF(ISBLANK(INDEX('Policy Characteristics'!I:I,MATCH($C166,'Policy Characteristics'!$C:$C,0))),"",INDEX('Policy Characteristics'!I:I,MATCH($C166,'Policy Characteristics'!$C:$C,0)))</f>
        <v>% of trips shifted</v>
      </c>
      <c r="P166" s="237"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7" t="str">
        <f>IF(ISBLANK(INDEX('Policy Characteristics'!K:K,MATCH($C166,'Policy Characteristics'!$C:$C,0))),"",INDEX('Policy Characteristics'!K:K,MATCH($C166,'Policy Characteristics'!$C:$C,0)))</f>
        <v>transportation-sector-main.html#tdm</v>
      </c>
      <c r="R166" s="237" t="str">
        <f>IF(ISBLANK(INDEX('Policy Characteristics'!L:L,MATCH($C166,'Policy Characteristics'!$C:$C,0))),"",INDEX('Policy Characteristics'!L:L,MATCH($C166,'Policy Characteristics'!$C:$C,0)))</f>
        <v>transportation-demand-management.html</v>
      </c>
      <c r="S166" s="291" t="s">
        <v>187</v>
      </c>
    </row>
    <row r="167" spans="1:19">
      <c r="A167" s="237" t="str">
        <f>IF(ISBLANK(INDEX('Policy Characteristics'!A:A,MATCH($C167,'Policy Characteristics'!$C:$C,0))),"",INDEX('Policy Characteristics'!A:A,MATCH($C167,'Policy Characteristics'!$C:$C,0)))</f>
        <v>Transportation</v>
      </c>
      <c r="B167" s="386" t="str">
        <f>IF(ISBLANK(INDEX('Policy Characteristics'!B:B,MATCH($C167,'Policy Characteristics'!$C:$C,0))),"",INDEX('Policy Characteristics'!B:B,MATCH($C167,'Policy Characteristics'!$C:$C,0)))</f>
        <v>Mode Shifting</v>
      </c>
      <c r="C167" s="237" t="str">
        <f t="shared" si="8"/>
        <v>Percent of Travel Demand Shifted to Other Modes or Eliminated</v>
      </c>
      <c r="D167" s="335" t="s">
        <v>45</v>
      </c>
      <c r="E167" s="335" t="s">
        <v>112</v>
      </c>
      <c r="F167" s="335" t="s">
        <v>84</v>
      </c>
      <c r="G167" s="335" t="s">
        <v>142</v>
      </c>
      <c r="H167" s="17">
        <v>853</v>
      </c>
      <c r="I167" s="389" t="s">
        <v>44</v>
      </c>
      <c r="J167" s="388" t="str">
        <f>IF(ISBLANK(INDEX('Policy Characteristics'!D:D,MATCH($C167,'Policy Characteristics'!$C:$C,0))),"",INDEX('Policy Characteristics'!D:D,MATCH($C167,'Policy Characteristics'!$C:$C,0)))</f>
        <v>Mode Shifting</v>
      </c>
      <c r="K167" s="237" t="str">
        <f>IF(ISBLANK(INDEX('Policy Characteristics'!E:E,MATCH($C167,'Policy Characteristics'!$C:$C,0))),"",INDEX('Policy Characteristics'!E:E,MATCH($C167,'Policy Characteristics'!$C:$C,0)))</f>
        <v>trans mode shifting</v>
      </c>
      <c r="L167" s="238">
        <f>IF(ISBLANK(INDEX('Policy Characteristics'!F:F,MATCH($C167,'Policy Characteristics'!$C:$C,0))),"",INDEX('Policy Characteristics'!F:F,MATCH($C167,'Policy Characteristics'!$C:$C,0)))</f>
        <v>0</v>
      </c>
      <c r="M167" s="238">
        <f>IF(ISBLANK(INDEX('Policy Characteristics'!G:G,MATCH($C167,'Policy Characteristics'!$C:$C,0))),"",INDEX('Policy Characteristics'!G:G,MATCH($C167,'Policy Characteristics'!$C:$C,0)))</f>
        <v>0.33</v>
      </c>
      <c r="N167" s="238">
        <f>IF(ISBLANK(INDEX('Policy Characteristics'!H:H,MATCH($C167,'Policy Characteristics'!$C:$C,0))),"",INDEX('Policy Characteristics'!H:H,MATCH($C167,'Policy Characteristics'!$C:$C,0)))</f>
        <v>0.01</v>
      </c>
      <c r="O167" s="237" t="str">
        <f>IF(ISBLANK(INDEX('Policy Characteristics'!I:I,MATCH($C167,'Policy Characteristics'!$C:$C,0))),"",INDEX('Policy Characteristics'!I:I,MATCH($C167,'Policy Characteristics'!$C:$C,0)))</f>
        <v>% of trips shifted</v>
      </c>
      <c r="P167" s="237"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7" t="str">
        <f>IF(ISBLANK(INDEX('Policy Characteristics'!K:K,MATCH($C167,'Policy Characteristics'!$C:$C,0))),"",INDEX('Policy Characteristics'!K:K,MATCH($C167,'Policy Characteristics'!$C:$C,0)))</f>
        <v>transportation-sector-main.html#tdm</v>
      </c>
      <c r="R167" s="237" t="str">
        <f>IF(ISBLANK(INDEX('Policy Characteristics'!L:L,MATCH($C167,'Policy Characteristics'!$C:$C,0))),"",INDEX('Policy Characteristics'!L:L,MATCH($C167,'Policy Characteristics'!$C:$C,0)))</f>
        <v>transportation-demand-management.html</v>
      </c>
      <c r="S167" s="291" t="s">
        <v>187</v>
      </c>
    </row>
    <row r="168" spans="1:19">
      <c r="A168" s="237" t="str">
        <f>IF(ISBLANK(INDEX('Policy Characteristics'!A:A,MATCH($C168,'Policy Characteristics'!$C:$C,0))),"",INDEX('Policy Characteristics'!A:A,MATCH($C168,'Policy Characteristics'!$C:$C,0)))</f>
        <v>Transportation</v>
      </c>
      <c r="B168" s="386" t="str">
        <f>IF(ISBLANK(INDEX('Policy Characteristics'!B:B,MATCH($C168,'Policy Characteristics'!$C:$C,0))),"",INDEX('Policy Characteristics'!B:B,MATCH($C168,'Policy Characteristics'!$C:$C,0)))</f>
        <v>Mode Shifting</v>
      </c>
      <c r="C168" s="237" t="str">
        <f t="shared" si="8"/>
        <v>Percent of Travel Demand Shifted to Other Modes or Eliminated</v>
      </c>
      <c r="D168" s="335" t="s">
        <v>42</v>
      </c>
      <c r="E168" s="335" t="s">
        <v>37</v>
      </c>
      <c r="F168" s="335" t="s">
        <v>85</v>
      </c>
      <c r="G168" s="291" t="s">
        <v>3432</v>
      </c>
      <c r="H168" s="17">
        <v>854</v>
      </c>
      <c r="I168" s="389" t="s">
        <v>44</v>
      </c>
      <c r="J168" s="388" t="str">
        <f>IF(ISBLANK(INDEX('Policy Characteristics'!D:D,MATCH($C168,'Policy Characteristics'!$C:$C,0))),"",INDEX('Policy Characteristics'!D:D,MATCH($C168,'Policy Characteristics'!$C:$C,0)))</f>
        <v>Mode Shifting</v>
      </c>
      <c r="K168" s="237" t="str">
        <f>IF(ISBLANK(INDEX('Policy Characteristics'!E:E,MATCH($C168,'Policy Characteristics'!$C:$C,0))),"",INDEX('Policy Characteristics'!E:E,MATCH($C168,'Policy Characteristics'!$C:$C,0)))</f>
        <v>trans mode shifting</v>
      </c>
      <c r="L168" s="238">
        <f>IF(ISBLANK(INDEX('Policy Characteristics'!F:F,MATCH($C168,'Policy Characteristics'!$C:$C,0))),"",INDEX('Policy Characteristics'!F:F,MATCH($C168,'Policy Characteristics'!$C:$C,0)))</f>
        <v>0</v>
      </c>
      <c r="M168" s="238">
        <f>IF(ISBLANK(INDEX('Policy Characteristics'!G:G,MATCH($C168,'Policy Characteristics'!$C:$C,0))),"",INDEX('Policy Characteristics'!G:G,MATCH($C168,'Policy Characteristics'!$C:$C,0)))</f>
        <v>0.33</v>
      </c>
      <c r="N168" s="238">
        <f>IF(ISBLANK(INDEX('Policy Characteristics'!H:H,MATCH($C168,'Policy Characteristics'!$C:$C,0))),"",INDEX('Policy Characteristics'!H:H,MATCH($C168,'Policy Characteristics'!$C:$C,0)))</f>
        <v>0.01</v>
      </c>
      <c r="O168" s="237" t="str">
        <f>IF(ISBLANK(INDEX('Policy Characteristics'!I:I,MATCH($C168,'Policy Characteristics'!$C:$C,0))),"",INDEX('Policy Characteristics'!I:I,MATCH($C168,'Policy Characteristics'!$C:$C,0)))</f>
        <v>% of trips shifted</v>
      </c>
      <c r="P168" s="237"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7" t="str">
        <f>IF(ISBLANK(INDEX('Policy Characteristics'!K:K,MATCH($C168,'Policy Characteristics'!$C:$C,0))),"",INDEX('Policy Characteristics'!K:K,MATCH($C168,'Policy Characteristics'!$C:$C,0)))</f>
        <v>transportation-sector-main.html#tdm</v>
      </c>
      <c r="R168" s="237" t="str">
        <f>IF(ISBLANK(INDEX('Policy Characteristics'!L:L,MATCH($C168,'Policy Characteristics'!$C:$C,0))),"",INDEX('Policy Characteristics'!L:L,MATCH($C168,'Policy Characteristics'!$C:$C,0)))</f>
        <v>transportation-demand-management.html</v>
      </c>
      <c r="S168" s="291" t="s">
        <v>187</v>
      </c>
    </row>
    <row r="169" spans="1:19">
      <c r="A169" s="237" t="str">
        <f>IF(ISBLANK(INDEX('Policy Characteristics'!A:A,MATCH($C169,'Policy Characteristics'!$C:$C,0))),"",INDEX('Policy Characteristics'!A:A,MATCH($C169,'Policy Characteristics'!$C:$C,0)))</f>
        <v>Transportation</v>
      </c>
      <c r="B169" s="386" t="str">
        <f>IF(ISBLANK(INDEX('Policy Characteristics'!B:B,MATCH($C169,'Policy Characteristics'!$C:$C,0))),"",INDEX('Policy Characteristics'!B:B,MATCH($C169,'Policy Characteristics'!$C:$C,0)))</f>
        <v>Mode Shifting</v>
      </c>
      <c r="C169" s="237" t="str">
        <f t="shared" si="8"/>
        <v>Percent of Travel Demand Shifted to Other Modes or Eliminated</v>
      </c>
      <c r="D169" s="335" t="s">
        <v>42</v>
      </c>
      <c r="E169" s="335" t="s">
        <v>38</v>
      </c>
      <c r="F169" s="335" t="s">
        <v>85</v>
      </c>
      <c r="G169" s="291" t="s">
        <v>3429</v>
      </c>
      <c r="H169" s="17">
        <v>855</v>
      </c>
      <c r="I169" s="387" t="s">
        <v>43</v>
      </c>
      <c r="J169" s="388" t="str">
        <f>IF(ISBLANK(INDEX('Policy Characteristics'!D:D,MATCH($C169,'Policy Characteristics'!$C:$C,0))),"",INDEX('Policy Characteristics'!D:D,MATCH($C169,'Policy Characteristics'!$C:$C,0)))</f>
        <v>Mode Shifting</v>
      </c>
      <c r="K169" s="237" t="str">
        <f>IF(ISBLANK(INDEX('Policy Characteristics'!E:E,MATCH($C169,'Policy Characteristics'!$C:$C,0))),"",INDEX('Policy Characteristics'!E:E,MATCH($C169,'Policy Characteristics'!$C:$C,0)))</f>
        <v>trans mode shifting</v>
      </c>
      <c r="L169" s="238">
        <f>IF(ISBLANK(INDEX('Policy Characteristics'!F:F,MATCH($C169,'Policy Characteristics'!$C:$C,0))),"",INDEX('Policy Characteristics'!F:F,MATCH($C169,'Policy Characteristics'!$C:$C,0)))</f>
        <v>0</v>
      </c>
      <c r="M169" s="238">
        <f>IF(ISBLANK(INDEX('Policy Characteristics'!G:G,MATCH($C169,'Policy Characteristics'!$C:$C,0))),"",INDEX('Policy Characteristics'!G:G,MATCH($C169,'Policy Characteristics'!$C:$C,0)))</f>
        <v>0.33</v>
      </c>
      <c r="N169" s="238">
        <f>IF(ISBLANK(INDEX('Policy Characteristics'!H:H,MATCH($C169,'Policy Characteristics'!$C:$C,0))),"",INDEX('Policy Characteristics'!H:H,MATCH($C169,'Policy Characteristics'!$C:$C,0)))</f>
        <v>0.01</v>
      </c>
      <c r="O169" s="237" t="str">
        <f>IF(ISBLANK(INDEX('Policy Characteristics'!I:I,MATCH($C169,'Policy Characteristics'!$C:$C,0))),"",INDEX('Policy Characteristics'!I:I,MATCH($C169,'Policy Characteristics'!$C:$C,0)))</f>
        <v>% of trips shifted</v>
      </c>
      <c r="P169" s="237"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7" t="str">
        <f>IF(ISBLANK(INDEX('Policy Characteristics'!K:K,MATCH($C169,'Policy Characteristics'!$C:$C,0))),"",INDEX('Policy Characteristics'!K:K,MATCH($C169,'Policy Characteristics'!$C:$C,0)))</f>
        <v>transportation-sector-main.html#tdm</v>
      </c>
      <c r="R169" s="237" t="str">
        <f>IF(ISBLANK(INDEX('Policy Characteristics'!L:L,MATCH($C169,'Policy Characteristics'!$C:$C,0))),"",INDEX('Policy Characteristics'!L:L,MATCH($C169,'Policy Characteristics'!$C:$C,0)))</f>
        <v>transportation-demand-management.html</v>
      </c>
      <c r="S169" s="291" t="s">
        <v>187</v>
      </c>
    </row>
    <row r="170" spans="1:19">
      <c r="A170" s="237" t="str">
        <f>IF(ISBLANK(INDEX('Policy Characteristics'!A:A,MATCH($C170,'Policy Characteristics'!$C:$C,0))),"",INDEX('Policy Characteristics'!A:A,MATCH($C170,'Policy Characteristics'!$C:$C,0)))</f>
        <v>Transportation</v>
      </c>
      <c r="B170" s="386" t="str">
        <f>IF(ISBLANK(INDEX('Policy Characteristics'!B:B,MATCH($C170,'Policy Characteristics'!$C:$C,0))),"",INDEX('Policy Characteristics'!B:B,MATCH($C170,'Policy Characteristics'!$C:$C,0)))</f>
        <v>Mode Shifting</v>
      </c>
      <c r="C170" s="237" t="str">
        <f t="shared" si="8"/>
        <v>Percent of Travel Demand Shifted to Other Modes or Eliminated</v>
      </c>
      <c r="D170" s="335" t="s">
        <v>42</v>
      </c>
      <c r="E170" s="335" t="s">
        <v>39</v>
      </c>
      <c r="F170" s="335" t="s">
        <v>85</v>
      </c>
      <c r="G170" s="291" t="s">
        <v>3271</v>
      </c>
      <c r="H170" s="17">
        <v>856</v>
      </c>
      <c r="I170" s="389" t="s">
        <v>44</v>
      </c>
      <c r="J170" s="388" t="str">
        <f>IF(ISBLANK(INDEX('Policy Characteristics'!D:D,MATCH($C170,'Policy Characteristics'!$C:$C,0))),"",INDEX('Policy Characteristics'!D:D,MATCH($C170,'Policy Characteristics'!$C:$C,0)))</f>
        <v>Mode Shifting</v>
      </c>
      <c r="K170" s="237" t="str">
        <f>IF(ISBLANK(INDEX('Policy Characteristics'!E:E,MATCH($C170,'Policy Characteristics'!$C:$C,0))),"",INDEX('Policy Characteristics'!E:E,MATCH($C170,'Policy Characteristics'!$C:$C,0)))</f>
        <v>trans mode shifting</v>
      </c>
      <c r="L170" s="238">
        <f>IF(ISBLANK(INDEX('Policy Characteristics'!F:F,MATCH($C170,'Policy Characteristics'!$C:$C,0))),"",INDEX('Policy Characteristics'!F:F,MATCH($C170,'Policy Characteristics'!$C:$C,0)))</f>
        <v>0</v>
      </c>
      <c r="M170" s="238">
        <f>IF(ISBLANK(INDEX('Policy Characteristics'!G:G,MATCH($C170,'Policy Characteristics'!$C:$C,0))),"",INDEX('Policy Characteristics'!G:G,MATCH($C170,'Policy Characteristics'!$C:$C,0)))</f>
        <v>0.33</v>
      </c>
      <c r="N170" s="238">
        <f>IF(ISBLANK(INDEX('Policy Characteristics'!H:H,MATCH($C170,'Policy Characteristics'!$C:$C,0))),"",INDEX('Policy Characteristics'!H:H,MATCH($C170,'Policy Characteristics'!$C:$C,0)))</f>
        <v>0.01</v>
      </c>
      <c r="O170" s="237" t="str">
        <f>IF(ISBLANK(INDEX('Policy Characteristics'!I:I,MATCH($C170,'Policy Characteristics'!$C:$C,0))),"",INDEX('Policy Characteristics'!I:I,MATCH($C170,'Policy Characteristics'!$C:$C,0)))</f>
        <v>% of trips shifted</v>
      </c>
      <c r="P170" s="237"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7" t="str">
        <f>IF(ISBLANK(INDEX('Policy Characteristics'!K:K,MATCH($C170,'Policy Characteristics'!$C:$C,0))),"",INDEX('Policy Characteristics'!K:K,MATCH($C170,'Policy Characteristics'!$C:$C,0)))</f>
        <v>transportation-sector-main.html#tdm</v>
      </c>
      <c r="R170" s="237" t="str">
        <f>IF(ISBLANK(INDEX('Policy Characteristics'!L:L,MATCH($C170,'Policy Characteristics'!$C:$C,0))),"",INDEX('Policy Characteristics'!L:L,MATCH($C170,'Policy Characteristics'!$C:$C,0)))</f>
        <v>transportation-demand-management.html</v>
      </c>
      <c r="S170" s="291" t="s">
        <v>187</v>
      </c>
    </row>
    <row r="171" spans="1:19">
      <c r="A171" s="237" t="str">
        <f>IF(ISBLANK(INDEX('Policy Characteristics'!A:A,MATCH($C171,'Policy Characteristics'!$C:$C,0))),"",INDEX('Policy Characteristics'!A:A,MATCH($C171,'Policy Characteristics'!$C:$C,0)))</f>
        <v>Transportation</v>
      </c>
      <c r="B171" s="386" t="str">
        <f>IF(ISBLANK(INDEX('Policy Characteristics'!B:B,MATCH($C171,'Policy Characteristics'!$C:$C,0))),"",INDEX('Policy Characteristics'!B:B,MATCH($C171,'Policy Characteristics'!$C:$C,0)))</f>
        <v>Mode Shifting</v>
      </c>
      <c r="C171" s="237" t="str">
        <f t="shared" si="8"/>
        <v>Percent of Travel Demand Shifted to Other Modes or Eliminated</v>
      </c>
      <c r="D171" s="335" t="s">
        <v>42</v>
      </c>
      <c r="E171" s="335" t="s">
        <v>40</v>
      </c>
      <c r="F171" s="335" t="s">
        <v>85</v>
      </c>
      <c r="G171" s="335" t="s">
        <v>86</v>
      </c>
      <c r="H171" s="17">
        <v>857</v>
      </c>
      <c r="I171" s="389" t="s">
        <v>43</v>
      </c>
      <c r="J171" s="388" t="str">
        <f>IF(ISBLANK(INDEX('Policy Characteristics'!D:D,MATCH($C171,'Policy Characteristics'!$C:$C,0))),"",INDEX('Policy Characteristics'!D:D,MATCH($C171,'Policy Characteristics'!$C:$C,0)))</f>
        <v>Mode Shifting</v>
      </c>
      <c r="K171" s="237" t="str">
        <f>IF(ISBLANK(INDEX('Policy Characteristics'!E:E,MATCH($C171,'Policy Characteristics'!$C:$C,0))),"",INDEX('Policy Characteristics'!E:E,MATCH($C171,'Policy Characteristics'!$C:$C,0)))</f>
        <v>trans mode shifting</v>
      </c>
      <c r="L171" s="238">
        <f>IF(ISBLANK(INDEX('Policy Characteristics'!F:F,MATCH($C171,'Policy Characteristics'!$C:$C,0))),"",INDEX('Policy Characteristics'!F:F,MATCH($C171,'Policy Characteristics'!$C:$C,0)))</f>
        <v>0</v>
      </c>
      <c r="M171" s="238">
        <f>IF(ISBLANK(INDEX('Policy Characteristics'!G:G,MATCH($C171,'Policy Characteristics'!$C:$C,0))),"",INDEX('Policy Characteristics'!G:G,MATCH($C171,'Policy Characteristics'!$C:$C,0)))</f>
        <v>0.33</v>
      </c>
      <c r="N171" s="238">
        <f>IF(ISBLANK(INDEX('Policy Characteristics'!H:H,MATCH($C171,'Policy Characteristics'!$C:$C,0))),"",INDEX('Policy Characteristics'!H:H,MATCH($C171,'Policy Characteristics'!$C:$C,0)))</f>
        <v>0.01</v>
      </c>
      <c r="O171" s="237" t="str">
        <f>IF(ISBLANK(INDEX('Policy Characteristics'!I:I,MATCH($C171,'Policy Characteristics'!$C:$C,0))),"",INDEX('Policy Characteristics'!I:I,MATCH($C171,'Policy Characteristics'!$C:$C,0)))</f>
        <v>% of trips shifted</v>
      </c>
      <c r="P171" s="237"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7" t="str">
        <f>IF(ISBLANK(INDEX('Policy Characteristics'!K:K,MATCH($C171,'Policy Characteristics'!$C:$C,0))),"",INDEX('Policy Characteristics'!K:K,MATCH($C171,'Policy Characteristics'!$C:$C,0)))</f>
        <v>transportation-sector-main.html#tdm</v>
      </c>
      <c r="R171" s="237" t="str">
        <f>IF(ISBLANK(INDEX('Policy Characteristics'!L:L,MATCH($C171,'Policy Characteristics'!$C:$C,0))),"",INDEX('Policy Characteristics'!L:L,MATCH($C171,'Policy Characteristics'!$C:$C,0)))</f>
        <v>transportation-demand-management.html</v>
      </c>
      <c r="S171" s="291" t="s">
        <v>187</v>
      </c>
    </row>
    <row r="172" spans="1:19">
      <c r="A172" s="237" t="str">
        <f>IF(ISBLANK(INDEX('Policy Characteristics'!A:A,MATCH($C172,'Policy Characteristics'!$C:$C,0))),"",INDEX('Policy Characteristics'!A:A,MATCH($C172,'Policy Characteristics'!$C:$C,0)))</f>
        <v>Transportation</v>
      </c>
      <c r="B172" s="386" t="str">
        <f>IF(ISBLANK(INDEX('Policy Characteristics'!B:B,MATCH($C172,'Policy Characteristics'!$C:$C,0))),"",INDEX('Policy Characteristics'!B:B,MATCH($C172,'Policy Characteristics'!$C:$C,0)))</f>
        <v>Mode Shifting</v>
      </c>
      <c r="C172" s="237" t="str">
        <f t="shared" si="8"/>
        <v>Percent of Travel Demand Shifted to Other Modes or Eliminated</v>
      </c>
      <c r="D172" s="335" t="s">
        <v>42</v>
      </c>
      <c r="E172" s="335" t="s">
        <v>41</v>
      </c>
      <c r="F172" s="335" t="s">
        <v>85</v>
      </c>
      <c r="G172" s="291" t="s">
        <v>3273</v>
      </c>
      <c r="H172" s="17">
        <v>858</v>
      </c>
      <c r="I172" s="389" t="s">
        <v>44</v>
      </c>
      <c r="J172" s="388" t="str">
        <f>IF(ISBLANK(INDEX('Policy Characteristics'!D:D,MATCH($C172,'Policy Characteristics'!$C:$C,0))),"",INDEX('Policy Characteristics'!D:D,MATCH($C172,'Policy Characteristics'!$C:$C,0)))</f>
        <v>Mode Shifting</v>
      </c>
      <c r="K172" s="237" t="str">
        <f>IF(ISBLANK(INDEX('Policy Characteristics'!E:E,MATCH($C172,'Policy Characteristics'!$C:$C,0))),"",INDEX('Policy Characteristics'!E:E,MATCH($C172,'Policy Characteristics'!$C:$C,0)))</f>
        <v>trans mode shifting</v>
      </c>
      <c r="L172" s="238">
        <f>IF(ISBLANK(INDEX('Policy Characteristics'!F:F,MATCH($C172,'Policy Characteristics'!$C:$C,0))),"",INDEX('Policy Characteristics'!F:F,MATCH($C172,'Policy Characteristics'!$C:$C,0)))</f>
        <v>0</v>
      </c>
      <c r="M172" s="238">
        <f>IF(ISBLANK(INDEX('Policy Characteristics'!G:G,MATCH($C172,'Policy Characteristics'!$C:$C,0))),"",INDEX('Policy Characteristics'!G:G,MATCH($C172,'Policy Characteristics'!$C:$C,0)))</f>
        <v>0.33</v>
      </c>
      <c r="N172" s="238">
        <f>IF(ISBLANK(INDEX('Policy Characteristics'!H:H,MATCH($C172,'Policy Characteristics'!$C:$C,0))),"",INDEX('Policy Characteristics'!H:H,MATCH($C172,'Policy Characteristics'!$C:$C,0)))</f>
        <v>0.01</v>
      </c>
      <c r="O172" s="237" t="str">
        <f>IF(ISBLANK(INDEX('Policy Characteristics'!I:I,MATCH($C172,'Policy Characteristics'!$C:$C,0))),"",INDEX('Policy Characteristics'!I:I,MATCH($C172,'Policy Characteristics'!$C:$C,0)))</f>
        <v>% of trips shifted</v>
      </c>
      <c r="P172" s="237"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7" t="str">
        <f>IF(ISBLANK(INDEX('Policy Characteristics'!K:K,MATCH($C172,'Policy Characteristics'!$C:$C,0))),"",INDEX('Policy Characteristics'!K:K,MATCH($C172,'Policy Characteristics'!$C:$C,0)))</f>
        <v>transportation-sector-main.html#tdm</v>
      </c>
      <c r="R172" s="237" t="str">
        <f>IF(ISBLANK(INDEX('Policy Characteristics'!L:L,MATCH($C172,'Policy Characteristics'!$C:$C,0))),"",INDEX('Policy Characteristics'!L:L,MATCH($C172,'Policy Characteristics'!$C:$C,0)))</f>
        <v>transportation-demand-management.html</v>
      </c>
      <c r="S172" s="291" t="s">
        <v>187</v>
      </c>
    </row>
    <row r="173" spans="1:19">
      <c r="A173" s="237" t="str">
        <f>IF(ISBLANK(INDEX('Policy Characteristics'!A:A,MATCH($C173,'Policy Characteristics'!$C:$C,0))),"",INDEX('Policy Characteristics'!A:A,MATCH($C173,'Policy Characteristics'!$C:$C,0)))</f>
        <v>Transportation</v>
      </c>
      <c r="B173" s="386" t="str">
        <f>IF(ISBLANK(INDEX('Policy Characteristics'!B:B,MATCH($C173,'Policy Characteristics'!$C:$C,0))),"",INDEX('Policy Characteristics'!B:B,MATCH($C173,'Policy Characteristics'!$C:$C,0)))</f>
        <v>Mode Shifting</v>
      </c>
      <c r="C173" s="237" t="str">
        <f t="shared" si="8"/>
        <v>Percent of Travel Demand Shifted to Other Modes or Eliminated</v>
      </c>
      <c r="D173" s="335" t="s">
        <v>42</v>
      </c>
      <c r="E173" s="335" t="s">
        <v>112</v>
      </c>
      <c r="F173" s="335" t="s">
        <v>85</v>
      </c>
      <c r="G173" s="335" t="s">
        <v>142</v>
      </c>
      <c r="H173" s="17">
        <v>859</v>
      </c>
      <c r="I173" s="389" t="s">
        <v>44</v>
      </c>
      <c r="J173" s="388" t="str">
        <f>IF(ISBLANK(INDEX('Policy Characteristics'!D:D,MATCH($C173,'Policy Characteristics'!$C:$C,0))),"",INDEX('Policy Characteristics'!D:D,MATCH($C173,'Policy Characteristics'!$C:$C,0)))</f>
        <v>Mode Shifting</v>
      </c>
      <c r="K173" s="237" t="str">
        <f>IF(ISBLANK(INDEX('Policy Characteristics'!E:E,MATCH($C173,'Policy Characteristics'!$C:$C,0))),"",INDEX('Policy Characteristics'!E:E,MATCH($C173,'Policy Characteristics'!$C:$C,0)))</f>
        <v>trans mode shifting</v>
      </c>
      <c r="L173" s="238">
        <f>IF(ISBLANK(INDEX('Policy Characteristics'!F:F,MATCH($C173,'Policy Characteristics'!$C:$C,0))),"",INDEX('Policy Characteristics'!F:F,MATCH($C173,'Policy Characteristics'!$C:$C,0)))</f>
        <v>0</v>
      </c>
      <c r="M173" s="238">
        <f>IF(ISBLANK(INDEX('Policy Characteristics'!G:G,MATCH($C173,'Policy Characteristics'!$C:$C,0))),"",INDEX('Policy Characteristics'!G:G,MATCH($C173,'Policy Characteristics'!$C:$C,0)))</f>
        <v>0.33</v>
      </c>
      <c r="N173" s="238">
        <f>IF(ISBLANK(INDEX('Policy Characteristics'!H:H,MATCH($C173,'Policy Characteristics'!$C:$C,0))),"",INDEX('Policy Characteristics'!H:H,MATCH($C173,'Policy Characteristics'!$C:$C,0)))</f>
        <v>0.01</v>
      </c>
      <c r="O173" s="237" t="str">
        <f>IF(ISBLANK(INDEX('Policy Characteristics'!I:I,MATCH($C173,'Policy Characteristics'!$C:$C,0))),"",INDEX('Policy Characteristics'!I:I,MATCH($C173,'Policy Characteristics'!$C:$C,0)))</f>
        <v>% of trips shifted</v>
      </c>
      <c r="P173" s="237"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7" t="str">
        <f>IF(ISBLANK(INDEX('Policy Characteristics'!K:K,MATCH($C173,'Policy Characteristics'!$C:$C,0))),"",INDEX('Policy Characteristics'!K:K,MATCH($C173,'Policy Characteristics'!$C:$C,0)))</f>
        <v>transportation-sector-main.html#tdm</v>
      </c>
      <c r="R173" s="237" t="str">
        <f>IF(ISBLANK(INDEX('Policy Characteristics'!L:L,MATCH($C173,'Policy Characteristics'!$C:$C,0))),"",INDEX('Policy Characteristics'!L:L,MATCH($C173,'Policy Characteristics'!$C:$C,0)))</f>
        <v>transportation-demand-management.html</v>
      </c>
      <c r="S173" s="291" t="s">
        <v>187</v>
      </c>
    </row>
    <row r="174" spans="1:19">
      <c r="A174" s="237" t="str">
        <f>IF(ISBLANK(INDEX('Policy Characteristics'!A:A,MATCH($C174,'Policy Characteristics'!$C:$C,0))),"",INDEX('Policy Characteristics'!A:A,MATCH($C174,'Policy Characteristics'!$C:$C,0)))</f>
        <v>Transportation</v>
      </c>
      <c r="B174" s="386" t="str">
        <f>IF(ISBLANK(INDEX('Policy Characteristics'!B:B,MATCH($C174,'Policy Characteristics'!$C:$C,0))),"",INDEX('Policy Characteristics'!B:B,MATCH($C174,'Policy Characteristics'!$C:$C,0)))</f>
        <v>Federal Zero-Emission Vehicle Sales Standard</v>
      </c>
      <c r="C174" t="s">
        <v>3788</v>
      </c>
      <c r="D174" s="335" t="s">
        <v>45</v>
      </c>
      <c r="E174" s="335" t="s">
        <v>37</v>
      </c>
      <c r="F174" s="335" t="s">
        <v>84</v>
      </c>
      <c r="G174" s="291" t="s">
        <v>3274</v>
      </c>
      <c r="H174" s="293">
        <v>186</v>
      </c>
      <c r="I174" s="387" t="s">
        <v>43</v>
      </c>
      <c r="J174" s="388" t="str">
        <f>IF(ISBLANK(INDEX('Policy Characteristics'!D:D,MATCH($C174,'Policy Characteristics'!$C:$C,0))),"",INDEX('Policy Characteristics'!D:D,MATCH($C174,'Policy Characteristics'!$C:$C,0)))</f>
        <v>ZEV Sales Standard</v>
      </c>
      <c r="K174" s="237" t="str">
        <f>IF(ISBLANK(INDEX('Policy Characteristics'!E:E,MATCH($C174,'Policy Characteristics'!$C:$C,0))),"",INDEX('Policy Characteristics'!E:E,MATCH($C174,'Policy Characteristics'!$C:$C,0)))</f>
        <v>trans ZEV minimum</v>
      </c>
      <c r="L174" s="238">
        <f>IF(ISBLANK(INDEX('Policy Characteristics'!F:F,MATCH($C174,'Policy Characteristics'!$C:$C,0))),"",INDEX('Policy Characteristics'!F:F,MATCH($C174,'Policy Characteristics'!$C:$C,0)))</f>
        <v>-1</v>
      </c>
      <c r="M174" s="238">
        <f>IF(ISBLANK(INDEX('Policy Characteristics'!G:G,MATCH($C174,'Policy Characteristics'!$C:$C,0))),"",INDEX('Policy Characteristics'!G:G,MATCH($C174,'Policy Characteristics'!$C:$C,0)))</f>
        <v>1</v>
      </c>
      <c r="N174" s="238">
        <f>IF(ISBLANK(INDEX('Policy Characteristics'!H:H,MATCH($C174,'Policy Characteristics'!$C:$C,0))),"",INDEX('Policy Characteristics'!H:H,MATCH($C174,'Policy Characteristics'!$C:$C,0)))</f>
        <v>0.01</v>
      </c>
      <c r="O174" s="237" t="str">
        <f>IF(ISBLANK(INDEX('Policy Characteristics'!I:I,MATCH($C174,'Policy Characteristics'!$C:$C,0))),"",INDEX('Policy Characteristics'!I:I,MATCH($C174,'Policy Characteristics'!$C:$C,0)))</f>
        <v>% of new vehicles sold</v>
      </c>
      <c r="P174" s="237"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7" t="str">
        <f>IF(ISBLANK(INDEX('Policy Characteristics'!K:K,MATCH($C174,'Policy Characteristics'!$C:$C,0))),"",INDEX('Policy Characteristics'!K:K,MATCH($C174,'Policy Characteristics'!$C:$C,0)))</f>
        <v>transportation-sector-main.html#ev-mandate</v>
      </c>
      <c r="R174" s="237" t="str">
        <f>IF(ISBLANK(INDEX('Policy Characteristics'!L:L,MATCH($C174,'Policy Characteristics'!$C:$C,0))),"",INDEX('Policy Characteristics'!L:L,MATCH($C174,'Policy Characteristics'!$C:$C,0)))</f>
        <v>ev-mandate.html</v>
      </c>
      <c r="S174" s="291" t="s">
        <v>3883</v>
      </c>
    </row>
    <row r="175" spans="1:19">
      <c r="A175" s="237" t="str">
        <f>IF(ISBLANK(INDEX('Policy Characteristics'!A:A,MATCH($C175,'Policy Characteristics'!$C:$C,0))),"",INDEX('Policy Characteristics'!A:A,MATCH($C175,'Policy Characteristics'!$C:$C,0)))</f>
        <v>Transportation</v>
      </c>
      <c r="B175" s="386" t="str">
        <f>IF(ISBLANK(INDEX('Policy Characteristics'!B:B,MATCH($C175,'Policy Characteristics'!$C:$C,0))),"",INDEX('Policy Characteristics'!B:B,MATCH($C175,'Policy Characteristics'!$C:$C,0)))</f>
        <v>Federal Zero-Emission Vehicle Sales Standard</v>
      </c>
      <c r="C175" s="237" t="str">
        <f>C$174</f>
        <v>Additional Minimum Required ZEV Sales Percentage for Model Region</v>
      </c>
      <c r="D175" s="291" t="s">
        <v>42</v>
      </c>
      <c r="E175" s="291" t="s">
        <v>37</v>
      </c>
      <c r="F175" s="291" t="s">
        <v>85</v>
      </c>
      <c r="G175" s="291" t="s">
        <v>3432</v>
      </c>
      <c r="H175" s="293">
        <v>203</v>
      </c>
      <c r="I175" s="389" t="s">
        <v>43</v>
      </c>
      <c r="J175" s="388" t="str">
        <f>IF(ISBLANK(INDEX('Policy Characteristics'!D:D,MATCH($C175,'Policy Characteristics'!$C:$C,0))),"",INDEX('Policy Characteristics'!D:D,MATCH($C175,'Policy Characteristics'!$C:$C,0)))</f>
        <v>ZEV Sales Standard</v>
      </c>
      <c r="K175" s="237" t="str">
        <f>IF(ISBLANK(INDEX('Policy Characteristics'!E:E,MATCH($C175,'Policy Characteristics'!$C:$C,0))),"",INDEX('Policy Characteristics'!E:E,MATCH($C175,'Policy Characteristics'!$C:$C,0)))</f>
        <v>trans ZEV minimum</v>
      </c>
      <c r="L175" s="238">
        <f>IF(ISBLANK(INDEX('Policy Characteristics'!F:F,MATCH($C175,'Policy Characteristics'!$C:$C,0))),"",INDEX('Policy Characteristics'!F:F,MATCH($C175,'Policy Characteristics'!$C:$C,0)))</f>
        <v>-1</v>
      </c>
      <c r="M175" s="238">
        <f>IF(ISBLANK(INDEX('Policy Characteristics'!G:G,MATCH($C175,'Policy Characteristics'!$C:$C,0))),"",INDEX('Policy Characteristics'!G:G,MATCH($C175,'Policy Characteristics'!$C:$C,0)))</f>
        <v>1</v>
      </c>
      <c r="N175" s="238">
        <f>IF(ISBLANK(INDEX('Policy Characteristics'!H:H,MATCH($C175,'Policy Characteristics'!$C:$C,0))),"",INDEX('Policy Characteristics'!H:H,MATCH($C175,'Policy Characteristics'!$C:$C,0)))</f>
        <v>0.01</v>
      </c>
      <c r="O175" s="237" t="str">
        <f>IF(ISBLANK(INDEX('Policy Characteristics'!I:I,MATCH($C175,'Policy Characteristics'!$C:$C,0))),"",INDEX('Policy Characteristics'!I:I,MATCH($C175,'Policy Characteristics'!$C:$C,0)))</f>
        <v>% of new vehicles sold</v>
      </c>
      <c r="P175" s="237"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7" t="str">
        <f>IF(ISBLANK(INDEX('Policy Characteristics'!K:K,MATCH($C175,'Policy Characteristics'!$C:$C,0))),"",INDEX('Policy Characteristics'!K:K,MATCH($C175,'Policy Characteristics'!$C:$C,0)))</f>
        <v>transportation-sector-main.html#ev-mandate</v>
      </c>
      <c r="R175" s="237" t="str">
        <f>IF(ISBLANK(INDEX('Policy Characteristics'!L:L,MATCH($C175,'Policy Characteristics'!$C:$C,0))),"",INDEX('Policy Characteristics'!L:L,MATCH($C175,'Policy Characteristics'!$C:$C,0)))</f>
        <v>ev-mandate.html</v>
      </c>
      <c r="S175" s="291" t="s">
        <v>187</v>
      </c>
    </row>
    <row r="176" spans="1:19">
      <c r="A176" s="237" t="str">
        <f>IF(ISBLANK(INDEX('Policy Characteristics'!A:A,MATCH($C176,'Policy Characteristics'!$C:$C,0))),"",INDEX('Policy Characteristics'!A:A,MATCH($C176,'Policy Characteristics'!$C:$C,0)))</f>
        <v>Transportation</v>
      </c>
      <c r="B176" s="386" t="str">
        <f>IF(ISBLANK(INDEX('Policy Characteristics'!B:B,MATCH($C176,'Policy Characteristics'!$C:$C,0))),"",INDEX('Policy Characteristics'!B:B,MATCH($C176,'Policy Characteristics'!$C:$C,0)))</f>
        <v>Federal Zero-Emission Vehicle Sales Standard</v>
      </c>
      <c r="C176" s="237" t="str">
        <f t="shared" ref="C176:C185" si="9">C$174</f>
        <v>Additional Minimum Required ZEV Sales Percentage for Model Region</v>
      </c>
      <c r="D176" s="291" t="s">
        <v>45</v>
      </c>
      <c r="E176" s="291" t="s">
        <v>38</v>
      </c>
      <c r="F176" s="291" t="s">
        <v>84</v>
      </c>
      <c r="G176" s="291" t="s">
        <v>2341</v>
      </c>
      <c r="H176" s="293">
        <v>187</v>
      </c>
      <c r="I176" s="387" t="s">
        <v>43</v>
      </c>
      <c r="J176" s="388" t="str">
        <f>IF(ISBLANK(INDEX('Policy Characteristics'!D:D,MATCH($C176,'Policy Characteristics'!$C:$C,0))),"",INDEX('Policy Characteristics'!D:D,MATCH($C176,'Policy Characteristics'!$C:$C,0)))</f>
        <v>ZEV Sales Standard</v>
      </c>
      <c r="K176" s="237" t="str">
        <f>IF(ISBLANK(INDEX('Policy Characteristics'!E:E,MATCH($C176,'Policy Characteristics'!$C:$C,0))),"",INDEX('Policy Characteristics'!E:E,MATCH($C176,'Policy Characteristics'!$C:$C,0)))</f>
        <v>trans ZEV minimum</v>
      </c>
      <c r="L176" s="238">
        <f>IF(ISBLANK(INDEX('Policy Characteristics'!F:F,MATCH($C176,'Policy Characteristics'!$C:$C,0))),"",INDEX('Policy Characteristics'!F:F,MATCH($C176,'Policy Characteristics'!$C:$C,0)))</f>
        <v>-1</v>
      </c>
      <c r="M176" s="238">
        <f>IF(ISBLANK(INDEX('Policy Characteristics'!G:G,MATCH($C176,'Policy Characteristics'!$C:$C,0))),"",INDEX('Policy Characteristics'!G:G,MATCH($C176,'Policy Characteristics'!$C:$C,0)))</f>
        <v>1</v>
      </c>
      <c r="N176" s="238">
        <f>IF(ISBLANK(INDEX('Policy Characteristics'!H:H,MATCH($C176,'Policy Characteristics'!$C:$C,0))),"",INDEX('Policy Characteristics'!H:H,MATCH($C176,'Policy Characteristics'!$C:$C,0)))</f>
        <v>0.01</v>
      </c>
      <c r="O176" s="237" t="str">
        <f>IF(ISBLANK(INDEX('Policy Characteristics'!I:I,MATCH($C176,'Policy Characteristics'!$C:$C,0))),"",INDEX('Policy Characteristics'!I:I,MATCH($C176,'Policy Characteristics'!$C:$C,0)))</f>
        <v>% of new vehicles sold</v>
      </c>
      <c r="P176" s="237"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7" t="str">
        <f>IF(ISBLANK(INDEX('Policy Characteristics'!K:K,MATCH($C176,'Policy Characteristics'!$C:$C,0))),"",INDEX('Policy Characteristics'!K:K,MATCH($C176,'Policy Characteristics'!$C:$C,0)))</f>
        <v>transportation-sector-main.html#ev-mandate</v>
      </c>
      <c r="R176" s="237" t="str">
        <f>IF(ISBLANK(INDEX('Policy Characteristics'!L:L,MATCH($C176,'Policy Characteristics'!$C:$C,0))),"",INDEX('Policy Characteristics'!L:L,MATCH($C176,'Policy Characteristics'!$C:$C,0)))</f>
        <v>ev-mandate.html</v>
      </c>
      <c r="S176" s="291" t="s">
        <v>187</v>
      </c>
    </row>
    <row r="177" spans="1:19">
      <c r="A177" s="237" t="str">
        <f>IF(ISBLANK(INDEX('Policy Characteristics'!A:A,MATCH($C177,'Policy Characteristics'!$C:$C,0))),"",INDEX('Policy Characteristics'!A:A,MATCH($C177,'Policy Characteristics'!$C:$C,0)))</f>
        <v>Transportation</v>
      </c>
      <c r="B177" s="386" t="str">
        <f>IF(ISBLANK(INDEX('Policy Characteristics'!B:B,MATCH($C177,'Policy Characteristics'!$C:$C,0))),"",INDEX('Policy Characteristics'!B:B,MATCH($C177,'Policy Characteristics'!$C:$C,0)))</f>
        <v>Federal Zero-Emission Vehicle Sales Standard</v>
      </c>
      <c r="C177" s="237" t="str">
        <f t="shared" si="9"/>
        <v>Additional Minimum Required ZEV Sales Percentage for Model Region</v>
      </c>
      <c r="D177" s="291" t="s">
        <v>42</v>
      </c>
      <c r="E177" s="291" t="s">
        <v>38</v>
      </c>
      <c r="F177" s="291" t="s">
        <v>85</v>
      </c>
      <c r="G177" s="291" t="s">
        <v>3429</v>
      </c>
      <c r="H177" s="293">
        <v>191</v>
      </c>
      <c r="I177" s="387" t="s">
        <v>43</v>
      </c>
      <c r="J177" s="388" t="str">
        <f>IF(ISBLANK(INDEX('Policy Characteristics'!D:D,MATCH($C177,'Policy Characteristics'!$C:$C,0))),"",INDEX('Policy Characteristics'!D:D,MATCH($C177,'Policy Characteristics'!$C:$C,0)))</f>
        <v>ZEV Sales Standard</v>
      </c>
      <c r="K177" s="237" t="str">
        <f>IF(ISBLANK(INDEX('Policy Characteristics'!E:E,MATCH($C177,'Policy Characteristics'!$C:$C,0))),"",INDEX('Policy Characteristics'!E:E,MATCH($C177,'Policy Characteristics'!$C:$C,0)))</f>
        <v>trans ZEV minimum</v>
      </c>
      <c r="L177" s="238">
        <f>IF(ISBLANK(INDEX('Policy Characteristics'!F:F,MATCH($C177,'Policy Characteristics'!$C:$C,0))),"",INDEX('Policy Characteristics'!F:F,MATCH($C177,'Policy Characteristics'!$C:$C,0)))</f>
        <v>-1</v>
      </c>
      <c r="M177" s="238">
        <f>IF(ISBLANK(INDEX('Policy Characteristics'!G:G,MATCH($C177,'Policy Characteristics'!$C:$C,0))),"",INDEX('Policy Characteristics'!G:G,MATCH($C177,'Policy Characteristics'!$C:$C,0)))</f>
        <v>1</v>
      </c>
      <c r="N177" s="238">
        <f>IF(ISBLANK(INDEX('Policy Characteristics'!H:H,MATCH($C177,'Policy Characteristics'!$C:$C,0))),"",INDEX('Policy Characteristics'!H:H,MATCH($C177,'Policy Characteristics'!$C:$C,0)))</f>
        <v>0.01</v>
      </c>
      <c r="O177" s="237" t="str">
        <f>IF(ISBLANK(INDEX('Policy Characteristics'!I:I,MATCH($C177,'Policy Characteristics'!$C:$C,0))),"",INDEX('Policy Characteristics'!I:I,MATCH($C177,'Policy Characteristics'!$C:$C,0)))</f>
        <v>% of new vehicles sold</v>
      </c>
      <c r="P177" s="237"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7" t="str">
        <f>IF(ISBLANK(INDEX('Policy Characteristics'!K:K,MATCH($C177,'Policy Characteristics'!$C:$C,0))),"",INDEX('Policy Characteristics'!K:K,MATCH($C177,'Policy Characteristics'!$C:$C,0)))</f>
        <v>transportation-sector-main.html#ev-mandate</v>
      </c>
      <c r="R177" s="237" t="str">
        <f>IF(ISBLANK(INDEX('Policy Characteristics'!L:L,MATCH($C177,'Policy Characteristics'!$C:$C,0))),"",INDEX('Policy Characteristics'!L:L,MATCH($C177,'Policy Characteristics'!$C:$C,0)))</f>
        <v>ev-mandate.html</v>
      </c>
      <c r="S177" s="291" t="s">
        <v>187</v>
      </c>
    </row>
    <row r="178" spans="1:19">
      <c r="A178" s="237" t="str">
        <f>IF(ISBLANK(INDEX('Policy Characteristics'!A:A,MATCH($C178,'Policy Characteristics'!$C:$C,0))),"",INDEX('Policy Characteristics'!A:A,MATCH($C178,'Policy Characteristics'!$C:$C,0)))</f>
        <v>Transportation</v>
      </c>
      <c r="B178" s="386" t="str">
        <f>IF(ISBLANK(INDEX('Policy Characteristics'!B:B,MATCH($C178,'Policy Characteristics'!$C:$C,0))),"",INDEX('Policy Characteristics'!B:B,MATCH($C178,'Policy Characteristics'!$C:$C,0)))</f>
        <v>Federal Zero-Emission Vehicle Sales Standard</v>
      </c>
      <c r="C178" s="237" t="str">
        <f t="shared" si="9"/>
        <v>Additional Minimum Required ZEV Sales Percentage for Model Region</v>
      </c>
      <c r="D178" s="291" t="s">
        <v>45</v>
      </c>
      <c r="E178" s="291" t="s">
        <v>39</v>
      </c>
      <c r="F178" s="291" t="s">
        <v>84</v>
      </c>
      <c r="G178" s="291" t="s">
        <v>3271</v>
      </c>
      <c r="H178" s="293">
        <v>496</v>
      </c>
      <c r="I178" s="387" t="s">
        <v>44</v>
      </c>
      <c r="J178" s="388" t="str">
        <f>IF(ISBLANK(INDEX('Policy Characteristics'!D:D,MATCH($C178,'Policy Characteristics'!$C:$C,0))),"",INDEX('Policy Characteristics'!D:D,MATCH($C178,'Policy Characteristics'!$C:$C,0)))</f>
        <v>ZEV Sales Standard</v>
      </c>
      <c r="K178" s="237" t="str">
        <f>IF(ISBLANK(INDEX('Policy Characteristics'!E:E,MATCH($C178,'Policy Characteristics'!$C:$C,0))),"",INDEX('Policy Characteristics'!E:E,MATCH($C178,'Policy Characteristics'!$C:$C,0)))</f>
        <v>trans ZEV minimum</v>
      </c>
      <c r="L178" s="238">
        <f>IF(ISBLANK(INDEX('Policy Characteristics'!F:F,MATCH($C178,'Policy Characteristics'!$C:$C,0))),"",INDEX('Policy Characteristics'!F:F,MATCH($C178,'Policy Characteristics'!$C:$C,0)))</f>
        <v>-1</v>
      </c>
      <c r="M178" s="238">
        <f>IF(ISBLANK(INDEX('Policy Characteristics'!G:G,MATCH($C178,'Policy Characteristics'!$C:$C,0))),"",INDEX('Policy Characteristics'!G:G,MATCH($C178,'Policy Characteristics'!$C:$C,0)))</f>
        <v>1</v>
      </c>
      <c r="N178" s="238">
        <f>IF(ISBLANK(INDEX('Policy Characteristics'!H:H,MATCH($C178,'Policy Characteristics'!$C:$C,0))),"",INDEX('Policy Characteristics'!H:H,MATCH($C178,'Policy Characteristics'!$C:$C,0)))</f>
        <v>0.01</v>
      </c>
      <c r="O178" s="237" t="str">
        <f>IF(ISBLANK(INDEX('Policy Characteristics'!I:I,MATCH($C178,'Policy Characteristics'!$C:$C,0))),"",INDEX('Policy Characteristics'!I:I,MATCH($C178,'Policy Characteristics'!$C:$C,0)))</f>
        <v>% of new vehicles sold</v>
      </c>
      <c r="P178" s="237"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7" t="str">
        <f>IF(ISBLANK(INDEX('Policy Characteristics'!K:K,MATCH($C178,'Policy Characteristics'!$C:$C,0))),"",INDEX('Policy Characteristics'!K:K,MATCH($C178,'Policy Characteristics'!$C:$C,0)))</f>
        <v>transportation-sector-main.html#ev-mandate</v>
      </c>
      <c r="R178" s="237" t="str">
        <f>IF(ISBLANK(INDEX('Policy Characteristics'!L:L,MATCH($C178,'Policy Characteristics'!$C:$C,0))),"",INDEX('Policy Characteristics'!L:L,MATCH($C178,'Policy Characteristics'!$C:$C,0)))</f>
        <v>ev-mandate.html</v>
      </c>
      <c r="S178" s="291" t="s">
        <v>187</v>
      </c>
    </row>
    <row r="179" spans="1:19">
      <c r="A179" s="237" t="str">
        <f>IF(ISBLANK(INDEX('Policy Characteristics'!A:A,MATCH($C179,'Policy Characteristics'!$C:$C,0))),"",INDEX('Policy Characteristics'!A:A,MATCH($C179,'Policy Characteristics'!$C:$C,0)))</f>
        <v>Transportation</v>
      </c>
      <c r="B179" s="386" t="str">
        <f>IF(ISBLANK(INDEX('Policy Characteristics'!B:B,MATCH($C179,'Policy Characteristics'!$C:$C,0))),"",INDEX('Policy Characteristics'!B:B,MATCH($C179,'Policy Characteristics'!$C:$C,0)))</f>
        <v>Federal Zero-Emission Vehicle Sales Standard</v>
      </c>
      <c r="C179" s="237" t="str">
        <f t="shared" si="9"/>
        <v>Additional Minimum Required ZEV Sales Percentage for Model Region</v>
      </c>
      <c r="D179" s="291" t="s">
        <v>42</v>
      </c>
      <c r="E179" s="291" t="s">
        <v>39</v>
      </c>
      <c r="F179" s="291" t="s">
        <v>85</v>
      </c>
      <c r="G179" s="291" t="s">
        <v>3271</v>
      </c>
      <c r="H179" s="293">
        <v>497</v>
      </c>
      <c r="I179" s="387" t="s">
        <v>44</v>
      </c>
      <c r="J179" s="388" t="str">
        <f>IF(ISBLANK(INDEX('Policy Characteristics'!D:D,MATCH($C179,'Policy Characteristics'!$C:$C,0))),"",INDEX('Policy Characteristics'!D:D,MATCH($C179,'Policy Characteristics'!$C:$C,0)))</f>
        <v>ZEV Sales Standard</v>
      </c>
      <c r="K179" s="237" t="str">
        <f>IF(ISBLANK(INDEX('Policy Characteristics'!E:E,MATCH($C179,'Policy Characteristics'!$C:$C,0))),"",INDEX('Policy Characteristics'!E:E,MATCH($C179,'Policy Characteristics'!$C:$C,0)))</f>
        <v>trans ZEV minimum</v>
      </c>
      <c r="L179" s="238">
        <f>IF(ISBLANK(INDEX('Policy Characteristics'!F:F,MATCH($C179,'Policy Characteristics'!$C:$C,0))),"",INDEX('Policy Characteristics'!F:F,MATCH($C179,'Policy Characteristics'!$C:$C,0)))</f>
        <v>-1</v>
      </c>
      <c r="M179" s="238">
        <f>IF(ISBLANK(INDEX('Policy Characteristics'!G:G,MATCH($C179,'Policy Characteristics'!$C:$C,0))),"",INDEX('Policy Characteristics'!G:G,MATCH($C179,'Policy Characteristics'!$C:$C,0)))</f>
        <v>1</v>
      </c>
      <c r="N179" s="238">
        <f>IF(ISBLANK(INDEX('Policy Characteristics'!H:H,MATCH($C179,'Policy Characteristics'!$C:$C,0))),"",INDEX('Policy Characteristics'!H:H,MATCH($C179,'Policy Characteristics'!$C:$C,0)))</f>
        <v>0.01</v>
      </c>
      <c r="O179" s="237" t="str">
        <f>IF(ISBLANK(INDEX('Policy Characteristics'!I:I,MATCH($C179,'Policy Characteristics'!$C:$C,0))),"",INDEX('Policy Characteristics'!I:I,MATCH($C179,'Policy Characteristics'!$C:$C,0)))</f>
        <v>% of new vehicles sold</v>
      </c>
      <c r="P179" s="237"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7" t="str">
        <f>IF(ISBLANK(INDEX('Policy Characteristics'!K:K,MATCH($C179,'Policy Characteristics'!$C:$C,0))),"",INDEX('Policy Characteristics'!K:K,MATCH($C179,'Policy Characteristics'!$C:$C,0)))</f>
        <v>transportation-sector-main.html#ev-mandate</v>
      </c>
      <c r="R179" s="237" t="str">
        <f>IF(ISBLANK(INDEX('Policy Characteristics'!L:L,MATCH($C179,'Policy Characteristics'!$C:$C,0))),"",INDEX('Policy Characteristics'!L:L,MATCH($C179,'Policy Characteristics'!$C:$C,0)))</f>
        <v>ev-mandate.html</v>
      </c>
      <c r="S179" s="291" t="s">
        <v>187</v>
      </c>
    </row>
    <row r="180" spans="1:19">
      <c r="A180" s="237" t="str">
        <f>IF(ISBLANK(INDEX('Policy Characteristics'!A:A,MATCH($C180,'Policy Characteristics'!$C:$C,0))),"",INDEX('Policy Characteristics'!A:A,MATCH($C180,'Policy Characteristics'!$C:$C,0)))</f>
        <v>Transportation</v>
      </c>
      <c r="B180" s="386" t="str">
        <f>IF(ISBLANK(INDEX('Policy Characteristics'!B:B,MATCH($C180,'Policy Characteristics'!$C:$C,0))),"",INDEX('Policy Characteristics'!B:B,MATCH($C180,'Policy Characteristics'!$C:$C,0)))</f>
        <v>Federal Zero-Emission Vehicle Sales Standard</v>
      </c>
      <c r="C180" s="237" t="str">
        <f t="shared" si="9"/>
        <v>Additional Minimum Required ZEV Sales Percentage for Model Region</v>
      </c>
      <c r="D180" s="291" t="s">
        <v>45</v>
      </c>
      <c r="E180" s="291" t="s">
        <v>40</v>
      </c>
      <c r="F180" s="291" t="s">
        <v>84</v>
      </c>
      <c r="G180" s="291" t="s">
        <v>86</v>
      </c>
      <c r="H180" s="293">
        <v>498</v>
      </c>
      <c r="I180" s="387" t="s">
        <v>44</v>
      </c>
      <c r="J180" s="388" t="str">
        <f>IF(ISBLANK(INDEX('Policy Characteristics'!D:D,MATCH($C180,'Policy Characteristics'!$C:$C,0))),"",INDEX('Policy Characteristics'!D:D,MATCH($C180,'Policy Characteristics'!$C:$C,0)))</f>
        <v>ZEV Sales Standard</v>
      </c>
      <c r="K180" s="237" t="str">
        <f>IF(ISBLANK(INDEX('Policy Characteristics'!E:E,MATCH($C180,'Policy Characteristics'!$C:$C,0))),"",INDEX('Policy Characteristics'!E:E,MATCH($C180,'Policy Characteristics'!$C:$C,0)))</f>
        <v>trans ZEV minimum</v>
      </c>
      <c r="L180" s="238">
        <f>IF(ISBLANK(INDEX('Policy Characteristics'!F:F,MATCH($C180,'Policy Characteristics'!$C:$C,0))),"",INDEX('Policy Characteristics'!F:F,MATCH($C180,'Policy Characteristics'!$C:$C,0)))</f>
        <v>-1</v>
      </c>
      <c r="M180" s="238">
        <f>IF(ISBLANK(INDEX('Policy Characteristics'!G:G,MATCH($C180,'Policy Characteristics'!$C:$C,0))),"",INDEX('Policy Characteristics'!G:G,MATCH($C180,'Policy Characteristics'!$C:$C,0)))</f>
        <v>1</v>
      </c>
      <c r="N180" s="238">
        <f>IF(ISBLANK(INDEX('Policy Characteristics'!H:H,MATCH($C180,'Policy Characteristics'!$C:$C,0))),"",INDEX('Policy Characteristics'!H:H,MATCH($C180,'Policy Characteristics'!$C:$C,0)))</f>
        <v>0.01</v>
      </c>
      <c r="O180" s="237" t="str">
        <f>IF(ISBLANK(INDEX('Policy Characteristics'!I:I,MATCH($C180,'Policy Characteristics'!$C:$C,0))),"",INDEX('Policy Characteristics'!I:I,MATCH($C180,'Policy Characteristics'!$C:$C,0)))</f>
        <v>% of new vehicles sold</v>
      </c>
      <c r="P180" s="237"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7" t="str">
        <f>IF(ISBLANK(INDEX('Policy Characteristics'!K:K,MATCH($C180,'Policy Characteristics'!$C:$C,0))),"",INDEX('Policy Characteristics'!K:K,MATCH($C180,'Policy Characteristics'!$C:$C,0)))</f>
        <v>transportation-sector-main.html#ev-mandate</v>
      </c>
      <c r="R180" s="237" t="str">
        <f>IF(ISBLANK(INDEX('Policy Characteristics'!L:L,MATCH($C180,'Policy Characteristics'!$C:$C,0))),"",INDEX('Policy Characteristics'!L:L,MATCH($C180,'Policy Characteristics'!$C:$C,0)))</f>
        <v>ev-mandate.html</v>
      </c>
      <c r="S180" s="291" t="s">
        <v>187</v>
      </c>
    </row>
    <row r="181" spans="1:19">
      <c r="A181" s="237" t="str">
        <f>IF(ISBLANK(INDEX('Policy Characteristics'!A:A,MATCH($C181,'Policy Characteristics'!$C:$C,0))),"",INDEX('Policy Characteristics'!A:A,MATCH($C181,'Policy Characteristics'!$C:$C,0)))</f>
        <v>Transportation</v>
      </c>
      <c r="B181" s="386" t="str">
        <f>IF(ISBLANK(INDEX('Policy Characteristics'!B:B,MATCH($C181,'Policy Characteristics'!$C:$C,0))),"",INDEX('Policy Characteristics'!B:B,MATCH($C181,'Policy Characteristics'!$C:$C,0)))</f>
        <v>Federal Zero-Emission Vehicle Sales Standard</v>
      </c>
      <c r="C181" s="237" t="str">
        <f t="shared" si="9"/>
        <v>Additional Minimum Required ZEV Sales Percentage for Model Region</v>
      </c>
      <c r="D181" s="291" t="s">
        <v>42</v>
      </c>
      <c r="E181" s="291" t="s">
        <v>40</v>
      </c>
      <c r="F181" s="291" t="s">
        <v>85</v>
      </c>
      <c r="G181" s="291" t="s">
        <v>86</v>
      </c>
      <c r="H181" s="293">
        <v>499</v>
      </c>
      <c r="I181" s="387" t="s">
        <v>44</v>
      </c>
      <c r="J181" s="388" t="str">
        <f>IF(ISBLANK(INDEX('Policy Characteristics'!D:D,MATCH($C181,'Policy Characteristics'!$C:$C,0))),"",INDEX('Policy Characteristics'!D:D,MATCH($C181,'Policy Characteristics'!$C:$C,0)))</f>
        <v>ZEV Sales Standard</v>
      </c>
      <c r="K181" s="237" t="str">
        <f>IF(ISBLANK(INDEX('Policy Characteristics'!E:E,MATCH($C181,'Policy Characteristics'!$C:$C,0))),"",INDEX('Policy Characteristics'!E:E,MATCH($C181,'Policy Characteristics'!$C:$C,0)))</f>
        <v>trans ZEV minimum</v>
      </c>
      <c r="L181" s="238">
        <f>IF(ISBLANK(INDEX('Policy Characteristics'!F:F,MATCH($C181,'Policy Characteristics'!$C:$C,0))),"",INDEX('Policy Characteristics'!F:F,MATCH($C181,'Policy Characteristics'!$C:$C,0)))</f>
        <v>-1</v>
      </c>
      <c r="M181" s="238">
        <f>IF(ISBLANK(INDEX('Policy Characteristics'!G:G,MATCH($C181,'Policy Characteristics'!$C:$C,0))),"",INDEX('Policy Characteristics'!G:G,MATCH($C181,'Policy Characteristics'!$C:$C,0)))</f>
        <v>1</v>
      </c>
      <c r="N181" s="238">
        <f>IF(ISBLANK(INDEX('Policy Characteristics'!H:H,MATCH($C181,'Policy Characteristics'!$C:$C,0))),"",INDEX('Policy Characteristics'!H:H,MATCH($C181,'Policy Characteristics'!$C:$C,0)))</f>
        <v>0.01</v>
      </c>
      <c r="O181" s="237" t="str">
        <f>IF(ISBLANK(INDEX('Policy Characteristics'!I:I,MATCH($C181,'Policy Characteristics'!$C:$C,0))),"",INDEX('Policy Characteristics'!I:I,MATCH($C181,'Policy Characteristics'!$C:$C,0)))</f>
        <v>% of new vehicles sold</v>
      </c>
      <c r="P181" s="237"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7" t="str">
        <f>IF(ISBLANK(INDEX('Policy Characteristics'!K:K,MATCH($C181,'Policy Characteristics'!$C:$C,0))),"",INDEX('Policy Characteristics'!K:K,MATCH($C181,'Policy Characteristics'!$C:$C,0)))</f>
        <v>transportation-sector-main.html#ev-mandate</v>
      </c>
      <c r="R181" s="237" t="str">
        <f>IF(ISBLANK(INDEX('Policy Characteristics'!L:L,MATCH($C181,'Policy Characteristics'!$C:$C,0))),"",INDEX('Policy Characteristics'!L:L,MATCH($C181,'Policy Characteristics'!$C:$C,0)))</f>
        <v>ev-mandate.html</v>
      </c>
      <c r="S181" s="291" t="s">
        <v>187</v>
      </c>
    </row>
    <row r="182" spans="1:19">
      <c r="A182" s="237" t="str">
        <f>IF(ISBLANK(INDEX('Policy Characteristics'!A:A,MATCH($C182,'Policy Characteristics'!$C:$C,0))),"",INDEX('Policy Characteristics'!A:A,MATCH($C182,'Policy Characteristics'!$C:$C,0)))</f>
        <v>Transportation</v>
      </c>
      <c r="B182" s="386" t="str">
        <f>IF(ISBLANK(INDEX('Policy Characteristics'!B:B,MATCH($C182,'Policy Characteristics'!$C:$C,0))),"",INDEX('Policy Characteristics'!B:B,MATCH($C182,'Policy Characteristics'!$C:$C,0)))</f>
        <v>Federal Zero-Emission Vehicle Sales Standard</v>
      </c>
      <c r="C182" s="237" t="str">
        <f t="shared" si="9"/>
        <v>Additional Minimum Required ZEV Sales Percentage for Model Region</v>
      </c>
      <c r="D182" s="291" t="s">
        <v>45</v>
      </c>
      <c r="E182" s="291" t="s">
        <v>41</v>
      </c>
      <c r="F182" s="291" t="s">
        <v>84</v>
      </c>
      <c r="G182" s="291" t="s">
        <v>3272</v>
      </c>
      <c r="H182" s="293">
        <v>500</v>
      </c>
      <c r="I182" s="387" t="s">
        <v>44</v>
      </c>
      <c r="J182" s="388" t="str">
        <f>IF(ISBLANK(INDEX('Policy Characteristics'!D:D,MATCH($C182,'Policy Characteristics'!$C:$C,0))),"",INDEX('Policy Characteristics'!D:D,MATCH($C182,'Policy Characteristics'!$C:$C,0)))</f>
        <v>ZEV Sales Standard</v>
      </c>
      <c r="K182" s="237" t="str">
        <f>IF(ISBLANK(INDEX('Policy Characteristics'!E:E,MATCH($C182,'Policy Characteristics'!$C:$C,0))),"",INDEX('Policy Characteristics'!E:E,MATCH($C182,'Policy Characteristics'!$C:$C,0)))</f>
        <v>trans ZEV minimum</v>
      </c>
      <c r="L182" s="238">
        <f>IF(ISBLANK(INDEX('Policy Characteristics'!F:F,MATCH($C182,'Policy Characteristics'!$C:$C,0))),"",INDEX('Policy Characteristics'!F:F,MATCH($C182,'Policy Characteristics'!$C:$C,0)))</f>
        <v>-1</v>
      </c>
      <c r="M182" s="238">
        <f>IF(ISBLANK(INDEX('Policy Characteristics'!G:G,MATCH($C182,'Policy Characteristics'!$C:$C,0))),"",INDEX('Policy Characteristics'!G:G,MATCH($C182,'Policy Characteristics'!$C:$C,0)))</f>
        <v>1</v>
      </c>
      <c r="N182" s="238">
        <f>IF(ISBLANK(INDEX('Policy Characteristics'!H:H,MATCH($C182,'Policy Characteristics'!$C:$C,0))),"",INDEX('Policy Characteristics'!H:H,MATCH($C182,'Policy Characteristics'!$C:$C,0)))</f>
        <v>0.01</v>
      </c>
      <c r="O182" s="237" t="str">
        <f>IF(ISBLANK(INDEX('Policy Characteristics'!I:I,MATCH($C182,'Policy Characteristics'!$C:$C,0))),"",INDEX('Policy Characteristics'!I:I,MATCH($C182,'Policy Characteristics'!$C:$C,0)))</f>
        <v>% of new vehicles sold</v>
      </c>
      <c r="P182" s="237"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7" t="str">
        <f>IF(ISBLANK(INDEX('Policy Characteristics'!K:K,MATCH($C182,'Policy Characteristics'!$C:$C,0))),"",INDEX('Policy Characteristics'!K:K,MATCH($C182,'Policy Characteristics'!$C:$C,0)))</f>
        <v>transportation-sector-main.html#ev-mandate</v>
      </c>
      <c r="R182" s="237" t="str">
        <f>IF(ISBLANK(INDEX('Policy Characteristics'!L:L,MATCH($C182,'Policy Characteristics'!$C:$C,0))),"",INDEX('Policy Characteristics'!L:L,MATCH($C182,'Policy Characteristics'!$C:$C,0)))</f>
        <v>ev-mandate.html</v>
      </c>
      <c r="S182" s="291" t="s">
        <v>187</v>
      </c>
    </row>
    <row r="183" spans="1:19">
      <c r="A183" s="237" t="str">
        <f>IF(ISBLANK(INDEX('Policy Characteristics'!A:A,MATCH($C183,'Policy Characteristics'!$C:$C,0))),"",INDEX('Policy Characteristics'!A:A,MATCH($C183,'Policy Characteristics'!$C:$C,0)))</f>
        <v>Transportation</v>
      </c>
      <c r="B183" s="386" t="str">
        <f>IF(ISBLANK(INDEX('Policy Characteristics'!B:B,MATCH($C183,'Policy Characteristics'!$C:$C,0))),"",INDEX('Policy Characteristics'!B:B,MATCH($C183,'Policy Characteristics'!$C:$C,0)))</f>
        <v>Federal Zero-Emission Vehicle Sales Standard</v>
      </c>
      <c r="C183" s="237" t="str">
        <f t="shared" si="9"/>
        <v>Additional Minimum Required ZEV Sales Percentage for Model Region</v>
      </c>
      <c r="D183" s="291" t="s">
        <v>42</v>
      </c>
      <c r="E183" s="291" t="s">
        <v>41</v>
      </c>
      <c r="F183" s="291" t="s">
        <v>85</v>
      </c>
      <c r="G183" s="291" t="s">
        <v>3273</v>
      </c>
      <c r="H183" s="293">
        <v>501</v>
      </c>
      <c r="I183" s="387" t="s">
        <v>44</v>
      </c>
      <c r="J183" s="388" t="str">
        <f>IF(ISBLANK(INDEX('Policy Characteristics'!D:D,MATCH($C183,'Policy Characteristics'!$C:$C,0))),"",INDEX('Policy Characteristics'!D:D,MATCH($C183,'Policy Characteristics'!$C:$C,0)))</f>
        <v>ZEV Sales Standard</v>
      </c>
      <c r="K183" s="237" t="str">
        <f>IF(ISBLANK(INDEX('Policy Characteristics'!E:E,MATCH($C183,'Policy Characteristics'!$C:$C,0))),"",INDEX('Policy Characteristics'!E:E,MATCH($C183,'Policy Characteristics'!$C:$C,0)))</f>
        <v>trans ZEV minimum</v>
      </c>
      <c r="L183" s="238">
        <f>IF(ISBLANK(INDEX('Policy Characteristics'!F:F,MATCH($C183,'Policy Characteristics'!$C:$C,0))),"",INDEX('Policy Characteristics'!F:F,MATCH($C183,'Policy Characteristics'!$C:$C,0)))</f>
        <v>-1</v>
      </c>
      <c r="M183" s="238">
        <f>IF(ISBLANK(INDEX('Policy Characteristics'!G:G,MATCH($C183,'Policy Characteristics'!$C:$C,0))),"",INDEX('Policy Characteristics'!G:G,MATCH($C183,'Policy Characteristics'!$C:$C,0)))</f>
        <v>1</v>
      </c>
      <c r="N183" s="238">
        <f>IF(ISBLANK(INDEX('Policy Characteristics'!H:H,MATCH($C183,'Policy Characteristics'!$C:$C,0))),"",INDEX('Policy Characteristics'!H:H,MATCH($C183,'Policy Characteristics'!$C:$C,0)))</f>
        <v>0.01</v>
      </c>
      <c r="O183" s="237" t="str">
        <f>IF(ISBLANK(INDEX('Policy Characteristics'!I:I,MATCH($C183,'Policy Characteristics'!$C:$C,0))),"",INDEX('Policy Characteristics'!I:I,MATCH($C183,'Policy Characteristics'!$C:$C,0)))</f>
        <v>% of new vehicles sold</v>
      </c>
      <c r="P183" s="237"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7" t="str">
        <f>IF(ISBLANK(INDEX('Policy Characteristics'!K:K,MATCH($C183,'Policy Characteristics'!$C:$C,0))),"",INDEX('Policy Characteristics'!K:K,MATCH($C183,'Policy Characteristics'!$C:$C,0)))</f>
        <v>transportation-sector-main.html#ev-mandate</v>
      </c>
      <c r="R183" s="237" t="str">
        <f>IF(ISBLANK(INDEX('Policy Characteristics'!L:L,MATCH($C183,'Policy Characteristics'!$C:$C,0))),"",INDEX('Policy Characteristics'!L:L,MATCH($C183,'Policy Characteristics'!$C:$C,0)))</f>
        <v>ev-mandate.html</v>
      </c>
      <c r="S183" s="291" t="s">
        <v>187</v>
      </c>
    </row>
    <row r="184" spans="1:19">
      <c r="A184" s="237" t="str">
        <f>IF(ISBLANK(INDEX('Policy Characteristics'!A:A,MATCH($C184,'Policy Characteristics'!$C:$C,0))),"",INDEX('Policy Characteristics'!A:A,MATCH($C184,'Policy Characteristics'!$C:$C,0)))</f>
        <v>Transportation</v>
      </c>
      <c r="B184" s="386" t="str">
        <f>IF(ISBLANK(INDEX('Policy Characteristics'!B:B,MATCH($C184,'Policy Characteristics'!$C:$C,0))),"",INDEX('Policy Characteristics'!B:B,MATCH($C184,'Policy Characteristics'!$C:$C,0)))</f>
        <v>Federal Zero-Emission Vehicle Sales Standard</v>
      </c>
      <c r="C184" s="237" t="str">
        <f t="shared" si="9"/>
        <v>Additional Minimum Required ZEV Sales Percentage for Model Region</v>
      </c>
      <c r="D184" s="291" t="s">
        <v>45</v>
      </c>
      <c r="E184" s="291" t="s">
        <v>112</v>
      </c>
      <c r="F184" s="291" t="s">
        <v>84</v>
      </c>
      <c r="G184" s="291" t="s">
        <v>142</v>
      </c>
      <c r="H184" s="293">
        <v>188</v>
      </c>
      <c r="I184" s="387" t="s">
        <v>43</v>
      </c>
      <c r="J184" s="388" t="str">
        <f>IF(ISBLANK(INDEX('Policy Characteristics'!D:D,MATCH($C184,'Policy Characteristics'!$C:$C,0))),"",INDEX('Policy Characteristics'!D:D,MATCH($C184,'Policy Characteristics'!$C:$C,0)))</f>
        <v>ZEV Sales Standard</v>
      </c>
      <c r="K184" s="237" t="str">
        <f>IF(ISBLANK(INDEX('Policy Characteristics'!E:E,MATCH($C184,'Policy Characteristics'!$C:$C,0))),"",INDEX('Policy Characteristics'!E:E,MATCH($C184,'Policy Characteristics'!$C:$C,0)))</f>
        <v>trans ZEV minimum</v>
      </c>
      <c r="L184" s="238">
        <f>IF(ISBLANK(INDEX('Policy Characteristics'!F:F,MATCH($C184,'Policy Characteristics'!$C:$C,0))),"",INDEX('Policy Characteristics'!F:F,MATCH($C184,'Policy Characteristics'!$C:$C,0)))</f>
        <v>-1</v>
      </c>
      <c r="M184" s="238">
        <f>IF(ISBLANK(INDEX('Policy Characteristics'!G:G,MATCH($C184,'Policy Characteristics'!$C:$C,0))),"",INDEX('Policy Characteristics'!G:G,MATCH($C184,'Policy Characteristics'!$C:$C,0)))</f>
        <v>1</v>
      </c>
      <c r="N184" s="238">
        <f>IF(ISBLANK(INDEX('Policy Characteristics'!H:H,MATCH($C184,'Policy Characteristics'!$C:$C,0))),"",INDEX('Policy Characteristics'!H:H,MATCH($C184,'Policy Characteristics'!$C:$C,0)))</f>
        <v>0.01</v>
      </c>
      <c r="O184" s="237" t="str">
        <f>IF(ISBLANK(INDEX('Policy Characteristics'!I:I,MATCH($C184,'Policy Characteristics'!$C:$C,0))),"",INDEX('Policy Characteristics'!I:I,MATCH($C184,'Policy Characteristics'!$C:$C,0)))</f>
        <v>% of new vehicles sold</v>
      </c>
      <c r="P184" s="237"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7" t="str">
        <f>IF(ISBLANK(INDEX('Policy Characteristics'!K:K,MATCH($C184,'Policy Characteristics'!$C:$C,0))),"",INDEX('Policy Characteristics'!K:K,MATCH($C184,'Policy Characteristics'!$C:$C,0)))</f>
        <v>transportation-sector-main.html#ev-mandate</v>
      </c>
      <c r="R184" s="237" t="str">
        <f>IF(ISBLANK(INDEX('Policy Characteristics'!L:L,MATCH($C184,'Policy Characteristics'!$C:$C,0))),"",INDEX('Policy Characteristics'!L:L,MATCH($C184,'Policy Characteristics'!$C:$C,0)))</f>
        <v>ev-mandate.html</v>
      </c>
      <c r="S184" s="291" t="s">
        <v>187</v>
      </c>
    </row>
    <row r="185" spans="1:19">
      <c r="A185" s="237" t="str">
        <f>IF(ISBLANK(INDEX('Policy Characteristics'!A:A,MATCH($C185,'Policy Characteristics'!$C:$C,0))),"",INDEX('Policy Characteristics'!A:A,MATCH($C185,'Policy Characteristics'!$C:$C,0)))</f>
        <v>Transportation</v>
      </c>
      <c r="B185" s="386" t="str">
        <f>IF(ISBLANK(INDEX('Policy Characteristics'!B:B,MATCH($C185,'Policy Characteristics'!$C:$C,0))),"",INDEX('Policy Characteristics'!B:B,MATCH($C185,'Policy Characteristics'!$C:$C,0)))</f>
        <v>Federal Zero-Emission Vehicle Sales Standard</v>
      </c>
      <c r="C185" s="237" t="str">
        <f t="shared" si="9"/>
        <v>Additional Minimum Required ZEV Sales Percentage for Model Region</v>
      </c>
      <c r="D185" s="291" t="s">
        <v>42</v>
      </c>
      <c r="E185" s="291" t="s">
        <v>112</v>
      </c>
      <c r="F185" s="291" t="s">
        <v>85</v>
      </c>
      <c r="G185" s="291" t="s">
        <v>142</v>
      </c>
      <c r="H185" s="293">
        <v>591</v>
      </c>
      <c r="I185" s="389" t="s">
        <v>44</v>
      </c>
      <c r="J185" s="388" t="str">
        <f>IF(ISBLANK(INDEX('Policy Characteristics'!D:D,MATCH($C185,'Policy Characteristics'!$C:$C,0))),"",INDEX('Policy Characteristics'!D:D,MATCH($C185,'Policy Characteristics'!$C:$C,0)))</f>
        <v>ZEV Sales Standard</v>
      </c>
      <c r="K185" s="237" t="str">
        <f>IF(ISBLANK(INDEX('Policy Characteristics'!E:E,MATCH($C185,'Policy Characteristics'!$C:$C,0))),"",INDEX('Policy Characteristics'!E:E,MATCH($C185,'Policy Characteristics'!$C:$C,0)))</f>
        <v>trans ZEV minimum</v>
      </c>
      <c r="L185" s="238">
        <f>IF(ISBLANK(INDEX('Policy Characteristics'!F:F,MATCH($C185,'Policy Characteristics'!$C:$C,0))),"",INDEX('Policy Characteristics'!F:F,MATCH($C185,'Policy Characteristics'!$C:$C,0)))</f>
        <v>-1</v>
      </c>
      <c r="M185" s="238">
        <f>IF(ISBLANK(INDEX('Policy Characteristics'!G:G,MATCH($C185,'Policy Characteristics'!$C:$C,0))),"",INDEX('Policy Characteristics'!G:G,MATCH($C185,'Policy Characteristics'!$C:$C,0)))</f>
        <v>1</v>
      </c>
      <c r="N185" s="238">
        <f>IF(ISBLANK(INDEX('Policy Characteristics'!H:H,MATCH($C185,'Policy Characteristics'!$C:$C,0))),"",INDEX('Policy Characteristics'!H:H,MATCH($C185,'Policy Characteristics'!$C:$C,0)))</f>
        <v>0.01</v>
      </c>
      <c r="O185" s="237" t="str">
        <f>IF(ISBLANK(INDEX('Policy Characteristics'!I:I,MATCH($C185,'Policy Characteristics'!$C:$C,0))),"",INDEX('Policy Characteristics'!I:I,MATCH($C185,'Policy Characteristics'!$C:$C,0)))</f>
        <v>% of new vehicles sold</v>
      </c>
      <c r="P185" s="237"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7" t="str">
        <f>IF(ISBLANK(INDEX('Policy Characteristics'!K:K,MATCH($C185,'Policy Characteristics'!$C:$C,0))),"",INDEX('Policy Characteristics'!K:K,MATCH($C185,'Policy Characteristics'!$C:$C,0)))</f>
        <v>transportation-sector-main.html#ev-mandate</v>
      </c>
      <c r="R185" s="237" t="str">
        <f>IF(ISBLANK(INDEX('Policy Characteristics'!L:L,MATCH($C185,'Policy Characteristics'!$C:$C,0))),"",INDEX('Policy Characteristics'!L:L,MATCH($C185,'Policy Characteristics'!$C:$C,0)))</f>
        <v>ev-mandate.html</v>
      </c>
      <c r="S185" s="291" t="s">
        <v>187</v>
      </c>
    </row>
    <row r="186" spans="1:19">
      <c r="A186" s="237" t="str">
        <f>IF(ISBLANK(INDEX('Policy Characteristics'!A:A,MATCH($C186,'Policy Characteristics'!$C:$C,0))),"",INDEX('Policy Characteristics'!A:A,MATCH($C186,'Policy Characteristics'!$C:$C,0)))</f>
        <v>Transportation</v>
      </c>
      <c r="B186" s="386" t="str">
        <f>IF(ISBLANK(INDEX('Policy Characteristics'!B:B,MATCH($C186,'Policy Characteristics'!$C:$C,0))),"",INDEX('Policy Characteristics'!B:B,MATCH($C186,'Policy Characteristics'!$C:$C,0)))</f>
        <v>Non-BAU ZEV-Qualifying Vehicles</v>
      </c>
      <c r="C186" t="s">
        <v>3411</v>
      </c>
      <c r="D186" s="335"/>
      <c r="E186" s="335"/>
      <c r="F186" s="335"/>
      <c r="G186" s="335"/>
      <c r="H186" s="17">
        <v>1655</v>
      </c>
      <c r="I186" s="387" t="s">
        <v>43</v>
      </c>
      <c r="J186" s="388" t="str">
        <f>IF(ISBLANK(INDEX('Policy Characteristics'!D:D,MATCH($C186,'Policy Characteristics'!$C:$C,0))),"",INDEX('Policy Characteristics'!D:D,MATCH($C186,'Policy Characteristics'!$C:$C,0)))</f>
        <v>ZEV Sales Standard</v>
      </c>
      <c r="K186" s="237" t="str">
        <f>IF(ISBLANK(INDEX('Policy Characteristics'!E:E,MATCH($C186,'Policy Characteristics'!$C:$C,0))),"",INDEX('Policy Characteristics'!E:E,MATCH($C186,'Policy Characteristics'!$C:$C,0)))</f>
        <v>trans non BAU ZEV vehicle definitions</v>
      </c>
      <c r="L186" s="238">
        <f>IF(ISBLANK(INDEX('Policy Characteristics'!F:F,MATCH($C186,'Policy Characteristics'!$C:$C,0))),"",INDEX('Policy Characteristics'!F:F,MATCH($C186,'Policy Characteristics'!$C:$C,0)))</f>
        <v>0</v>
      </c>
      <c r="M186" s="238">
        <f>IF(ISBLANK(INDEX('Policy Characteristics'!G:G,MATCH($C186,'Policy Characteristics'!$C:$C,0))),"",INDEX('Policy Characteristics'!G:G,MATCH($C186,'Policy Characteristics'!$C:$C,0)))</f>
        <v>1</v>
      </c>
      <c r="N186" s="238">
        <f>IF(ISBLANK(INDEX('Policy Characteristics'!H:H,MATCH($C186,'Policy Characteristics'!$C:$C,0))),"",INDEX('Policy Characteristics'!H:H,MATCH($C186,'Policy Characteristics'!$C:$C,0)))</f>
        <v>1</v>
      </c>
      <c r="O186" s="237" t="str">
        <f>IF(ISBLANK(INDEX('Policy Characteristics'!I:I,MATCH($C186,'Policy Characteristics'!$C:$C,0))),"",INDEX('Policy Characteristics'!I:I,MATCH($C186,'Policy Characteristics'!$C:$C,0)))</f>
        <v>on/off</v>
      </c>
      <c r="P186" s="237"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7" t="str">
        <f>IF(ISBLANK(INDEX('Policy Characteristics'!K:K,MATCH($C186,'Policy Characteristics'!$C:$C,0))),"",INDEX('Policy Characteristics'!K:K,MATCH($C186,'Policy Characteristics'!$C:$C,0)))</f>
        <v/>
      </c>
      <c r="R186" s="237" t="str">
        <f>IF(ISBLANK(INDEX('Policy Characteristics'!L:L,MATCH($C186,'Policy Characteristics'!$C:$C,0))),"",INDEX('Policy Characteristics'!L:L,MATCH($C186,'Policy Characteristics'!$C:$C,0)))</f>
        <v/>
      </c>
      <c r="S186" s="291" t="s">
        <v>3884</v>
      </c>
    </row>
    <row r="187" spans="1:19" s="291" customFormat="1">
      <c r="A187" s="237" t="str">
        <f>IF(ISBLANK(INDEX('Policy Characteristics'!A:A,MATCH($C187,'Policy Characteristics'!$C:$C,0))),"",INDEX('Policy Characteristics'!A:A,MATCH($C187,'Policy Characteristics'!$C:$C,0)))</f>
        <v>Transportation</v>
      </c>
      <c r="B187" s="386" t="str">
        <f>IF(ISBLANK(INDEX('Policy Characteristics'!B:B,MATCH($C187,'Policy Characteristics'!$C:$C,0))),"",INDEX('Policy Characteristics'!B:B,MATCH($C187,'Policy Characteristics'!$C:$C,0)))</f>
        <v>Subsidy for Vehicle Battery Production</v>
      </c>
      <c r="C187" t="s">
        <v>3573</v>
      </c>
      <c r="H187" s="17">
        <v>2257</v>
      </c>
      <c r="I187" s="387" t="s">
        <v>43</v>
      </c>
      <c r="J187" s="388" t="str">
        <f>IF(ISBLANK(INDEX('Policy Characteristics'!D:D,MATCH($C187,'Policy Characteristics'!$C:$C,0))),"",INDEX('Policy Characteristics'!D:D,MATCH($C187,'Policy Characteristics'!$C:$C,0)))</f>
        <v>Vehicle Battery Production Subsidy</v>
      </c>
      <c r="K187" s="237" t="str">
        <f>IF(ISBLANK(INDEX('Policy Characteristics'!E:E,MATCH($C187,'Policy Characteristics'!$C:$C,0))),"",INDEX('Policy Characteristics'!E:E,MATCH($C187,'Policy Characteristics'!$C:$C,0)))</f>
        <v>trans battery subsidy</v>
      </c>
      <c r="L187" s="327">
        <f>IF(ISBLANK(INDEX('Policy Characteristics'!F:F,MATCH($C187,'Policy Characteristics'!$C:$C,0))),"",INDEX('Policy Characteristics'!F:F,MATCH($C187,'Policy Characteristics'!$C:$C,0)))</f>
        <v>-50</v>
      </c>
      <c r="M187" s="327">
        <f>IF(ISBLANK(INDEX('Policy Characteristics'!G:G,MATCH($C187,'Policy Characteristics'!$C:$C,0))),"",INDEX('Policy Characteristics'!G:G,MATCH($C187,'Policy Characteristics'!$C:$C,0)))</f>
        <v>50</v>
      </c>
      <c r="N187" s="327">
        <f>IF(ISBLANK(INDEX('Policy Characteristics'!H:H,MATCH($C187,'Policy Characteristics'!$C:$C,0))),"",INDEX('Policy Characteristics'!H:H,MATCH($C187,'Policy Characteristics'!$C:$C,0)))</f>
        <v>1</v>
      </c>
      <c r="O187" s="237" t="str">
        <f>IF(ISBLANK(INDEX('Policy Characteristics'!I:I,MATCH($C187,'Policy Characteristics'!$C:$C,0))),"",INDEX('Policy Characteristics'!I:I,MATCH($C187,'Policy Characteristics'!$C:$C,0)))</f>
        <v>$/kWh</v>
      </c>
      <c r="P187" s="237"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7" t="str">
        <f>IF(ISBLANK(INDEX('Policy Characteristics'!K:K,MATCH($C187,'Policy Characteristics'!$C:$C,0))),"",INDEX('Policy Characteristics'!K:K,MATCH($C187,'Policy Characteristics'!$C:$C,0)))</f>
        <v/>
      </c>
      <c r="R187" s="237" t="str">
        <f>IF(ISBLANK(INDEX('Policy Characteristics'!L:L,MATCH($C187,'Policy Characteristics'!$C:$C,0))),"",INDEX('Policy Characteristics'!L:L,MATCH($C187,'Policy Characteristics'!$C:$C,0)))</f>
        <v/>
      </c>
      <c r="S187" s="291" t="s">
        <v>3885</v>
      </c>
    </row>
    <row r="188" spans="1:19" s="291" customFormat="1">
      <c r="A188" s="237" t="str">
        <f>IF(ISBLANK(INDEX('Policy Characteristics'!A:A,MATCH($C188,'Policy Characteristics'!$C:$C,0))),"",INDEX('Policy Characteristics'!A:A,MATCH($C188,'Policy Characteristics'!$C:$C,0)))</f>
        <v>Transportation</v>
      </c>
      <c r="B188" s="386" t="str">
        <f>IF(ISBLANK(INDEX('Policy Characteristics'!B:B,MATCH($C188,'Policy Characteristics'!$C:$C,0))),"",INDEX('Policy Characteristics'!B:B,MATCH($C188,'Policy Characteristics'!$C:$C,0)))</f>
        <v>Non-BAU State-Level Zero-Emission Vehicle Sales Standard</v>
      </c>
      <c r="C188" s="291" t="s">
        <v>3724</v>
      </c>
      <c r="D188" s="335" t="s">
        <v>45</v>
      </c>
      <c r="E188" s="335" t="s">
        <v>37</v>
      </c>
      <c r="F188" s="335" t="s">
        <v>84</v>
      </c>
      <c r="G188" s="291" t="s">
        <v>3274</v>
      </c>
      <c r="H188" s="17">
        <v>2710</v>
      </c>
      <c r="I188" s="335" t="s">
        <v>43</v>
      </c>
      <c r="J188" s="388" t="str">
        <f>IF(ISBLANK(INDEX('Policy Characteristics'!D:D,MATCH($C188,'Policy Characteristics'!$C:$C,0))),"",INDEX('Policy Characteristics'!D:D,MATCH($C188,'Policy Characteristics'!$C:$C,0)))</f>
        <v>ZEV Sales Standard</v>
      </c>
      <c r="K188" s="237" t="str">
        <f>IF(ISBLANK(INDEX('Policy Characteristics'!E:E,MATCH($C188,'Policy Characteristics'!$C:$C,0))),"",INDEX('Policy Characteristics'!E:E,MATCH($C188,'Policy Characteristics'!$C:$C,0)))</f>
        <v>trans non BAU ZEV minimum</v>
      </c>
      <c r="L188" s="327">
        <f>IF(ISBLANK(INDEX('Policy Characteristics'!F:F,MATCH($C188,'Policy Characteristics'!$C:$C,0))),"",INDEX('Policy Characteristics'!F:F,MATCH($C188,'Policy Characteristics'!$C:$C,0)))</f>
        <v>0</v>
      </c>
      <c r="M188" s="327">
        <f>IF(ISBLANK(INDEX('Policy Characteristics'!G:G,MATCH($C188,'Policy Characteristics'!$C:$C,0))),"",INDEX('Policy Characteristics'!G:G,MATCH($C188,'Policy Characteristics'!$C:$C,0)))</f>
        <v>1</v>
      </c>
      <c r="N188" s="327">
        <f>IF(ISBLANK(INDEX('Policy Characteristics'!H:H,MATCH($C188,'Policy Characteristics'!$C:$C,0))),"",INDEX('Policy Characteristics'!H:H,MATCH($C188,'Policy Characteristics'!$C:$C,0)))</f>
        <v>1</v>
      </c>
      <c r="O188" s="237" t="str">
        <f>IF(ISBLANK(INDEX('Policy Characteristics'!I:I,MATCH($C188,'Policy Characteristics'!$C:$C,0))),"",INDEX('Policy Characteristics'!I:I,MATCH($C188,'Policy Characteristics'!$C:$C,0)))</f>
        <v>on/off</v>
      </c>
      <c r="P188" s="237"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7" t="str">
        <f>IF(ISBLANK(INDEX('Policy Characteristics'!K:K,MATCH($C188,'Policy Characteristics'!$C:$C,0))),"",INDEX('Policy Characteristics'!K:K,MATCH($C188,'Policy Characteristics'!$C:$C,0)))</f>
        <v/>
      </c>
      <c r="R188" s="237" t="str">
        <f>IF(ISBLANK(INDEX('Policy Characteristics'!L:L,MATCH($C188,'Policy Characteristics'!$C:$C,0))),"",INDEX('Policy Characteristics'!L:L,MATCH($C188,'Policy Characteristics'!$C:$C,0)))</f>
        <v/>
      </c>
      <c r="S188" s="291" t="s">
        <v>3886</v>
      </c>
    </row>
    <row r="189" spans="1:19" s="291" customFormat="1">
      <c r="A189" s="237" t="str">
        <f>IF(ISBLANK(INDEX('Policy Characteristics'!A:A,MATCH($C189,'Policy Characteristics'!$C:$C,0))),"",INDEX('Policy Characteristics'!A:A,MATCH($C189,'Policy Characteristics'!$C:$C,0)))</f>
        <v>Transportation</v>
      </c>
      <c r="B189" s="386" t="str">
        <f>IF(ISBLANK(INDEX('Policy Characteristics'!B:B,MATCH($C189,'Policy Characteristics'!$C:$C,0))),"",INDEX('Policy Characteristics'!B:B,MATCH($C189,'Policy Characteristics'!$C:$C,0)))</f>
        <v>Non-BAU State-Level Zero-Emission Vehicle Sales Standard</v>
      </c>
      <c r="C189" s="237" t="str">
        <f>C188</f>
        <v>Boolean Use Non BAU Minimum Required ZEV Sales Percentage by Subregion</v>
      </c>
      <c r="D189" s="291" t="s">
        <v>42</v>
      </c>
      <c r="E189" s="291" t="s">
        <v>37</v>
      </c>
      <c r="F189" s="291" t="s">
        <v>85</v>
      </c>
      <c r="G189" s="291" t="s">
        <v>3432</v>
      </c>
      <c r="H189" s="17">
        <v>2711</v>
      </c>
      <c r="I189" s="335" t="s">
        <v>43</v>
      </c>
      <c r="J189" s="388" t="str">
        <f>IF(ISBLANK(INDEX('Policy Characteristics'!D:D,MATCH($C189,'Policy Characteristics'!$C:$C,0))),"",INDEX('Policy Characteristics'!D:D,MATCH($C189,'Policy Characteristics'!$C:$C,0)))</f>
        <v>ZEV Sales Standard</v>
      </c>
      <c r="K189" s="237" t="str">
        <f>IF(ISBLANK(INDEX('Policy Characteristics'!E:E,MATCH($C189,'Policy Characteristics'!$C:$C,0))),"",INDEX('Policy Characteristics'!E:E,MATCH($C189,'Policy Characteristics'!$C:$C,0)))</f>
        <v>trans non BAU ZEV minimum</v>
      </c>
      <c r="L189" s="327">
        <f>IF(ISBLANK(INDEX('Policy Characteristics'!F:F,MATCH($C189,'Policy Characteristics'!$C:$C,0))),"",INDEX('Policy Characteristics'!F:F,MATCH($C189,'Policy Characteristics'!$C:$C,0)))</f>
        <v>0</v>
      </c>
      <c r="M189" s="327">
        <f>IF(ISBLANK(INDEX('Policy Characteristics'!G:G,MATCH($C189,'Policy Characteristics'!$C:$C,0))),"",INDEX('Policy Characteristics'!G:G,MATCH($C189,'Policy Characteristics'!$C:$C,0)))</f>
        <v>1</v>
      </c>
      <c r="N189" s="327">
        <f>IF(ISBLANK(INDEX('Policy Characteristics'!H:H,MATCH($C189,'Policy Characteristics'!$C:$C,0))),"",INDEX('Policy Characteristics'!H:H,MATCH($C189,'Policy Characteristics'!$C:$C,0)))</f>
        <v>1</v>
      </c>
      <c r="O189" s="237" t="str">
        <f>IF(ISBLANK(INDEX('Policy Characteristics'!I:I,MATCH($C189,'Policy Characteristics'!$C:$C,0))),"",INDEX('Policy Characteristics'!I:I,MATCH($C189,'Policy Characteristics'!$C:$C,0)))</f>
        <v>on/off</v>
      </c>
      <c r="P189" s="237"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7" t="str">
        <f>IF(ISBLANK(INDEX('Policy Characteristics'!K:K,MATCH($C189,'Policy Characteristics'!$C:$C,0))),"",INDEX('Policy Characteristics'!K:K,MATCH($C189,'Policy Characteristics'!$C:$C,0)))</f>
        <v/>
      </c>
      <c r="R189" s="237" t="str">
        <f>IF(ISBLANK(INDEX('Policy Characteristics'!L:L,MATCH($C189,'Policy Characteristics'!$C:$C,0))),"",INDEX('Policy Characteristics'!L:L,MATCH($C189,'Policy Characteristics'!$C:$C,0)))</f>
        <v/>
      </c>
      <c r="S189" s="291" t="s">
        <v>187</v>
      </c>
    </row>
    <row r="190" spans="1:19" s="291" customFormat="1">
      <c r="A190" s="237" t="str">
        <f>IF(ISBLANK(INDEX('Policy Characteristics'!A:A,MATCH($C190,'Policy Characteristics'!$C:$C,0))),"",INDEX('Policy Characteristics'!A:A,MATCH($C190,'Policy Characteristics'!$C:$C,0)))</f>
        <v>Transportation</v>
      </c>
      <c r="B190" s="386" t="str">
        <f>IF(ISBLANK(INDEX('Policy Characteristics'!B:B,MATCH($C190,'Policy Characteristics'!$C:$C,0))),"",INDEX('Policy Characteristics'!B:B,MATCH($C190,'Policy Characteristics'!$C:$C,0)))</f>
        <v>Non-BAU State-Level Zero-Emission Vehicle Sales Standard</v>
      </c>
      <c r="C190" s="237" t="str">
        <f t="shared" ref="C190:C199" si="10">C189</f>
        <v>Boolean Use Non BAU Minimum Required ZEV Sales Percentage by Subregion</v>
      </c>
      <c r="D190" s="291" t="s">
        <v>45</v>
      </c>
      <c r="E190" s="291" t="s">
        <v>38</v>
      </c>
      <c r="F190" s="291" t="s">
        <v>84</v>
      </c>
      <c r="G190" s="291" t="s">
        <v>2341</v>
      </c>
      <c r="H190" s="17">
        <v>2712</v>
      </c>
      <c r="I190" s="335" t="s">
        <v>43</v>
      </c>
      <c r="J190" s="388" t="str">
        <f>IF(ISBLANK(INDEX('Policy Characteristics'!D:D,MATCH($C190,'Policy Characteristics'!$C:$C,0))),"",INDEX('Policy Characteristics'!D:D,MATCH($C190,'Policy Characteristics'!$C:$C,0)))</f>
        <v>ZEV Sales Standard</v>
      </c>
      <c r="K190" s="237" t="str">
        <f>IF(ISBLANK(INDEX('Policy Characteristics'!E:E,MATCH($C190,'Policy Characteristics'!$C:$C,0))),"",INDEX('Policy Characteristics'!E:E,MATCH($C190,'Policy Characteristics'!$C:$C,0)))</f>
        <v>trans non BAU ZEV minimum</v>
      </c>
      <c r="L190" s="327">
        <f>IF(ISBLANK(INDEX('Policy Characteristics'!F:F,MATCH($C190,'Policy Characteristics'!$C:$C,0))),"",INDEX('Policy Characteristics'!F:F,MATCH($C190,'Policy Characteristics'!$C:$C,0)))</f>
        <v>0</v>
      </c>
      <c r="M190" s="327">
        <f>IF(ISBLANK(INDEX('Policy Characteristics'!G:G,MATCH($C190,'Policy Characteristics'!$C:$C,0))),"",INDEX('Policy Characteristics'!G:G,MATCH($C190,'Policy Characteristics'!$C:$C,0)))</f>
        <v>1</v>
      </c>
      <c r="N190" s="327">
        <f>IF(ISBLANK(INDEX('Policy Characteristics'!H:H,MATCH($C190,'Policy Characteristics'!$C:$C,0))),"",INDEX('Policy Characteristics'!H:H,MATCH($C190,'Policy Characteristics'!$C:$C,0)))</f>
        <v>1</v>
      </c>
      <c r="O190" s="237" t="str">
        <f>IF(ISBLANK(INDEX('Policy Characteristics'!I:I,MATCH($C190,'Policy Characteristics'!$C:$C,0))),"",INDEX('Policy Characteristics'!I:I,MATCH($C190,'Policy Characteristics'!$C:$C,0)))</f>
        <v>on/off</v>
      </c>
      <c r="P190" s="237"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7" t="str">
        <f>IF(ISBLANK(INDEX('Policy Characteristics'!K:K,MATCH($C190,'Policy Characteristics'!$C:$C,0))),"",INDEX('Policy Characteristics'!K:K,MATCH($C190,'Policy Characteristics'!$C:$C,0)))</f>
        <v/>
      </c>
      <c r="R190" s="237" t="str">
        <f>IF(ISBLANK(INDEX('Policy Characteristics'!L:L,MATCH($C190,'Policy Characteristics'!$C:$C,0))),"",INDEX('Policy Characteristics'!L:L,MATCH($C190,'Policy Characteristics'!$C:$C,0)))</f>
        <v/>
      </c>
      <c r="S190" s="291" t="s">
        <v>187</v>
      </c>
    </row>
    <row r="191" spans="1:19" s="291" customFormat="1">
      <c r="A191" s="237" t="str">
        <f>IF(ISBLANK(INDEX('Policy Characteristics'!A:A,MATCH($C191,'Policy Characteristics'!$C:$C,0))),"",INDEX('Policy Characteristics'!A:A,MATCH($C191,'Policy Characteristics'!$C:$C,0)))</f>
        <v>Transportation</v>
      </c>
      <c r="B191" s="386" t="str">
        <f>IF(ISBLANK(INDEX('Policy Characteristics'!B:B,MATCH($C191,'Policy Characteristics'!$C:$C,0))),"",INDEX('Policy Characteristics'!B:B,MATCH($C191,'Policy Characteristics'!$C:$C,0)))</f>
        <v>Non-BAU State-Level Zero-Emission Vehicle Sales Standard</v>
      </c>
      <c r="C191" s="237" t="str">
        <f t="shared" si="10"/>
        <v>Boolean Use Non BAU Minimum Required ZEV Sales Percentage by Subregion</v>
      </c>
      <c r="D191" s="291" t="s">
        <v>42</v>
      </c>
      <c r="E191" s="291" t="s">
        <v>38</v>
      </c>
      <c r="F191" s="291" t="s">
        <v>85</v>
      </c>
      <c r="G191" s="291" t="s">
        <v>3429</v>
      </c>
      <c r="H191" s="17">
        <v>2713</v>
      </c>
      <c r="I191" s="335" t="s">
        <v>43</v>
      </c>
      <c r="J191" s="388" t="str">
        <f>IF(ISBLANK(INDEX('Policy Characteristics'!D:D,MATCH($C191,'Policy Characteristics'!$C:$C,0))),"",INDEX('Policy Characteristics'!D:D,MATCH($C191,'Policy Characteristics'!$C:$C,0)))</f>
        <v>ZEV Sales Standard</v>
      </c>
      <c r="K191" s="237" t="str">
        <f>IF(ISBLANK(INDEX('Policy Characteristics'!E:E,MATCH($C191,'Policy Characteristics'!$C:$C,0))),"",INDEX('Policy Characteristics'!E:E,MATCH($C191,'Policy Characteristics'!$C:$C,0)))</f>
        <v>trans non BAU ZEV minimum</v>
      </c>
      <c r="L191" s="327">
        <f>IF(ISBLANK(INDEX('Policy Characteristics'!F:F,MATCH($C191,'Policy Characteristics'!$C:$C,0))),"",INDEX('Policy Characteristics'!F:F,MATCH($C191,'Policy Characteristics'!$C:$C,0)))</f>
        <v>0</v>
      </c>
      <c r="M191" s="327">
        <f>IF(ISBLANK(INDEX('Policy Characteristics'!G:G,MATCH($C191,'Policy Characteristics'!$C:$C,0))),"",INDEX('Policy Characteristics'!G:G,MATCH($C191,'Policy Characteristics'!$C:$C,0)))</f>
        <v>1</v>
      </c>
      <c r="N191" s="327">
        <f>IF(ISBLANK(INDEX('Policy Characteristics'!H:H,MATCH($C191,'Policy Characteristics'!$C:$C,0))),"",INDEX('Policy Characteristics'!H:H,MATCH($C191,'Policy Characteristics'!$C:$C,0)))</f>
        <v>1</v>
      </c>
      <c r="O191" s="237" t="str">
        <f>IF(ISBLANK(INDEX('Policy Characteristics'!I:I,MATCH($C191,'Policy Characteristics'!$C:$C,0))),"",INDEX('Policy Characteristics'!I:I,MATCH($C191,'Policy Characteristics'!$C:$C,0)))</f>
        <v>on/off</v>
      </c>
      <c r="P191" s="237"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7" t="str">
        <f>IF(ISBLANK(INDEX('Policy Characteristics'!K:K,MATCH($C191,'Policy Characteristics'!$C:$C,0))),"",INDEX('Policy Characteristics'!K:K,MATCH($C191,'Policy Characteristics'!$C:$C,0)))</f>
        <v/>
      </c>
      <c r="R191" s="237" t="str">
        <f>IF(ISBLANK(INDEX('Policy Characteristics'!L:L,MATCH($C191,'Policy Characteristics'!$C:$C,0))),"",INDEX('Policy Characteristics'!L:L,MATCH($C191,'Policy Characteristics'!$C:$C,0)))</f>
        <v/>
      </c>
      <c r="S191" s="291" t="s">
        <v>187</v>
      </c>
    </row>
    <row r="192" spans="1:19" s="291" customFormat="1">
      <c r="A192" s="237" t="str">
        <f>IF(ISBLANK(INDEX('Policy Characteristics'!A:A,MATCH($C192,'Policy Characteristics'!$C:$C,0))),"",INDEX('Policy Characteristics'!A:A,MATCH($C192,'Policy Characteristics'!$C:$C,0)))</f>
        <v>Transportation</v>
      </c>
      <c r="B192" s="386" t="str">
        <f>IF(ISBLANK(INDEX('Policy Characteristics'!B:B,MATCH($C192,'Policy Characteristics'!$C:$C,0))),"",INDEX('Policy Characteristics'!B:B,MATCH($C192,'Policy Characteristics'!$C:$C,0)))</f>
        <v>Non-BAU State-Level Zero-Emission Vehicle Sales Standard</v>
      </c>
      <c r="C192" s="237" t="str">
        <f t="shared" si="10"/>
        <v>Boolean Use Non BAU Minimum Required ZEV Sales Percentage by Subregion</v>
      </c>
      <c r="D192" s="291" t="s">
        <v>45</v>
      </c>
      <c r="E192" s="291" t="s">
        <v>39</v>
      </c>
      <c r="F192" s="291" t="s">
        <v>84</v>
      </c>
      <c r="G192" s="291" t="s">
        <v>3271</v>
      </c>
      <c r="H192" s="17">
        <v>2714</v>
      </c>
      <c r="I192" s="335" t="s">
        <v>44</v>
      </c>
      <c r="J192" s="388" t="str">
        <f>IF(ISBLANK(INDEX('Policy Characteristics'!D:D,MATCH($C192,'Policy Characteristics'!$C:$C,0))),"",INDEX('Policy Characteristics'!D:D,MATCH($C192,'Policy Characteristics'!$C:$C,0)))</f>
        <v>ZEV Sales Standard</v>
      </c>
      <c r="K192" s="237" t="str">
        <f>IF(ISBLANK(INDEX('Policy Characteristics'!E:E,MATCH($C192,'Policy Characteristics'!$C:$C,0))),"",INDEX('Policy Characteristics'!E:E,MATCH($C192,'Policy Characteristics'!$C:$C,0)))</f>
        <v>trans non BAU ZEV minimum</v>
      </c>
      <c r="L192" s="327">
        <f>IF(ISBLANK(INDEX('Policy Characteristics'!F:F,MATCH($C192,'Policy Characteristics'!$C:$C,0))),"",INDEX('Policy Characteristics'!F:F,MATCH($C192,'Policy Characteristics'!$C:$C,0)))</f>
        <v>0</v>
      </c>
      <c r="M192" s="327">
        <f>IF(ISBLANK(INDEX('Policy Characteristics'!G:G,MATCH($C192,'Policy Characteristics'!$C:$C,0))),"",INDEX('Policy Characteristics'!G:G,MATCH($C192,'Policy Characteristics'!$C:$C,0)))</f>
        <v>1</v>
      </c>
      <c r="N192" s="327">
        <f>IF(ISBLANK(INDEX('Policy Characteristics'!H:H,MATCH($C192,'Policy Characteristics'!$C:$C,0))),"",INDEX('Policy Characteristics'!H:H,MATCH($C192,'Policy Characteristics'!$C:$C,0)))</f>
        <v>1</v>
      </c>
      <c r="O192" s="237" t="str">
        <f>IF(ISBLANK(INDEX('Policy Characteristics'!I:I,MATCH($C192,'Policy Characteristics'!$C:$C,0))),"",INDEX('Policy Characteristics'!I:I,MATCH($C192,'Policy Characteristics'!$C:$C,0)))</f>
        <v>on/off</v>
      </c>
      <c r="P192" s="237"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7" t="str">
        <f>IF(ISBLANK(INDEX('Policy Characteristics'!K:K,MATCH($C192,'Policy Characteristics'!$C:$C,0))),"",INDEX('Policy Characteristics'!K:K,MATCH($C192,'Policy Characteristics'!$C:$C,0)))</f>
        <v/>
      </c>
      <c r="R192" s="237" t="str">
        <f>IF(ISBLANK(INDEX('Policy Characteristics'!L:L,MATCH($C192,'Policy Characteristics'!$C:$C,0))),"",INDEX('Policy Characteristics'!L:L,MATCH($C192,'Policy Characteristics'!$C:$C,0)))</f>
        <v/>
      </c>
      <c r="S192" s="291" t="s">
        <v>187</v>
      </c>
    </row>
    <row r="193" spans="1:19" s="291" customFormat="1">
      <c r="A193" s="237" t="str">
        <f>IF(ISBLANK(INDEX('Policy Characteristics'!A:A,MATCH($C193,'Policy Characteristics'!$C:$C,0))),"",INDEX('Policy Characteristics'!A:A,MATCH($C193,'Policy Characteristics'!$C:$C,0)))</f>
        <v>Transportation</v>
      </c>
      <c r="B193" s="386" t="str">
        <f>IF(ISBLANK(INDEX('Policy Characteristics'!B:B,MATCH($C193,'Policy Characteristics'!$C:$C,0))),"",INDEX('Policy Characteristics'!B:B,MATCH($C193,'Policy Characteristics'!$C:$C,0)))</f>
        <v>Non-BAU State-Level Zero-Emission Vehicle Sales Standard</v>
      </c>
      <c r="C193" s="237" t="str">
        <f t="shared" si="10"/>
        <v>Boolean Use Non BAU Minimum Required ZEV Sales Percentage by Subregion</v>
      </c>
      <c r="D193" s="291" t="s">
        <v>42</v>
      </c>
      <c r="E193" s="291" t="s">
        <v>39</v>
      </c>
      <c r="F193" s="291" t="s">
        <v>85</v>
      </c>
      <c r="G193" s="291" t="s">
        <v>3271</v>
      </c>
      <c r="H193" s="17">
        <v>2715</v>
      </c>
      <c r="I193" s="335" t="s">
        <v>44</v>
      </c>
      <c r="J193" s="388" t="str">
        <f>IF(ISBLANK(INDEX('Policy Characteristics'!D:D,MATCH($C193,'Policy Characteristics'!$C:$C,0))),"",INDEX('Policy Characteristics'!D:D,MATCH($C193,'Policy Characteristics'!$C:$C,0)))</f>
        <v>ZEV Sales Standard</v>
      </c>
      <c r="K193" s="237" t="str">
        <f>IF(ISBLANK(INDEX('Policy Characteristics'!E:E,MATCH($C193,'Policy Characteristics'!$C:$C,0))),"",INDEX('Policy Characteristics'!E:E,MATCH($C193,'Policy Characteristics'!$C:$C,0)))</f>
        <v>trans non BAU ZEV minimum</v>
      </c>
      <c r="L193" s="327">
        <f>IF(ISBLANK(INDEX('Policy Characteristics'!F:F,MATCH($C193,'Policy Characteristics'!$C:$C,0))),"",INDEX('Policy Characteristics'!F:F,MATCH($C193,'Policy Characteristics'!$C:$C,0)))</f>
        <v>0</v>
      </c>
      <c r="M193" s="327">
        <f>IF(ISBLANK(INDEX('Policy Characteristics'!G:G,MATCH($C193,'Policy Characteristics'!$C:$C,0))),"",INDEX('Policy Characteristics'!G:G,MATCH($C193,'Policy Characteristics'!$C:$C,0)))</f>
        <v>1</v>
      </c>
      <c r="N193" s="327">
        <f>IF(ISBLANK(INDEX('Policy Characteristics'!H:H,MATCH($C193,'Policy Characteristics'!$C:$C,0))),"",INDEX('Policy Characteristics'!H:H,MATCH($C193,'Policy Characteristics'!$C:$C,0)))</f>
        <v>1</v>
      </c>
      <c r="O193" s="237" t="str">
        <f>IF(ISBLANK(INDEX('Policy Characteristics'!I:I,MATCH($C193,'Policy Characteristics'!$C:$C,0))),"",INDEX('Policy Characteristics'!I:I,MATCH($C193,'Policy Characteristics'!$C:$C,0)))</f>
        <v>on/off</v>
      </c>
      <c r="P193" s="237"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7" t="str">
        <f>IF(ISBLANK(INDEX('Policy Characteristics'!K:K,MATCH($C193,'Policy Characteristics'!$C:$C,0))),"",INDEX('Policy Characteristics'!K:K,MATCH($C193,'Policy Characteristics'!$C:$C,0)))</f>
        <v/>
      </c>
      <c r="R193" s="237" t="str">
        <f>IF(ISBLANK(INDEX('Policy Characteristics'!L:L,MATCH($C193,'Policy Characteristics'!$C:$C,0))),"",INDEX('Policy Characteristics'!L:L,MATCH($C193,'Policy Characteristics'!$C:$C,0)))</f>
        <v/>
      </c>
      <c r="S193" s="291" t="s">
        <v>187</v>
      </c>
    </row>
    <row r="194" spans="1:19" s="291" customFormat="1">
      <c r="A194" s="237" t="str">
        <f>IF(ISBLANK(INDEX('Policy Characteristics'!A:A,MATCH($C194,'Policy Characteristics'!$C:$C,0))),"",INDEX('Policy Characteristics'!A:A,MATCH($C194,'Policy Characteristics'!$C:$C,0)))</f>
        <v>Transportation</v>
      </c>
      <c r="B194" s="386" t="str">
        <f>IF(ISBLANK(INDEX('Policy Characteristics'!B:B,MATCH($C194,'Policy Characteristics'!$C:$C,0))),"",INDEX('Policy Characteristics'!B:B,MATCH($C194,'Policy Characteristics'!$C:$C,0)))</f>
        <v>Non-BAU State-Level Zero-Emission Vehicle Sales Standard</v>
      </c>
      <c r="C194" s="237" t="str">
        <f t="shared" si="10"/>
        <v>Boolean Use Non BAU Minimum Required ZEV Sales Percentage by Subregion</v>
      </c>
      <c r="D194" s="291" t="s">
        <v>45</v>
      </c>
      <c r="E194" s="291" t="s">
        <v>40</v>
      </c>
      <c r="F194" s="291" t="s">
        <v>84</v>
      </c>
      <c r="G194" s="291" t="s">
        <v>86</v>
      </c>
      <c r="H194" s="17">
        <v>2716</v>
      </c>
      <c r="I194" s="335" t="s">
        <v>44</v>
      </c>
      <c r="J194" s="388" t="str">
        <f>IF(ISBLANK(INDEX('Policy Characteristics'!D:D,MATCH($C194,'Policy Characteristics'!$C:$C,0))),"",INDEX('Policy Characteristics'!D:D,MATCH($C194,'Policy Characteristics'!$C:$C,0)))</f>
        <v>ZEV Sales Standard</v>
      </c>
      <c r="K194" s="237" t="str">
        <f>IF(ISBLANK(INDEX('Policy Characteristics'!E:E,MATCH($C194,'Policy Characteristics'!$C:$C,0))),"",INDEX('Policy Characteristics'!E:E,MATCH($C194,'Policy Characteristics'!$C:$C,0)))</f>
        <v>trans non BAU ZEV minimum</v>
      </c>
      <c r="L194" s="327">
        <f>IF(ISBLANK(INDEX('Policy Characteristics'!F:F,MATCH($C194,'Policy Characteristics'!$C:$C,0))),"",INDEX('Policy Characteristics'!F:F,MATCH($C194,'Policy Characteristics'!$C:$C,0)))</f>
        <v>0</v>
      </c>
      <c r="M194" s="327">
        <f>IF(ISBLANK(INDEX('Policy Characteristics'!G:G,MATCH($C194,'Policy Characteristics'!$C:$C,0))),"",INDEX('Policy Characteristics'!G:G,MATCH($C194,'Policy Characteristics'!$C:$C,0)))</f>
        <v>1</v>
      </c>
      <c r="N194" s="327">
        <f>IF(ISBLANK(INDEX('Policy Characteristics'!H:H,MATCH($C194,'Policy Characteristics'!$C:$C,0))),"",INDEX('Policy Characteristics'!H:H,MATCH($C194,'Policy Characteristics'!$C:$C,0)))</f>
        <v>1</v>
      </c>
      <c r="O194" s="237" t="str">
        <f>IF(ISBLANK(INDEX('Policy Characteristics'!I:I,MATCH($C194,'Policy Characteristics'!$C:$C,0))),"",INDEX('Policy Characteristics'!I:I,MATCH($C194,'Policy Characteristics'!$C:$C,0)))</f>
        <v>on/off</v>
      </c>
      <c r="P194" s="237"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7" t="str">
        <f>IF(ISBLANK(INDEX('Policy Characteristics'!K:K,MATCH($C194,'Policy Characteristics'!$C:$C,0))),"",INDEX('Policy Characteristics'!K:K,MATCH($C194,'Policy Characteristics'!$C:$C,0)))</f>
        <v/>
      </c>
      <c r="R194" s="237" t="str">
        <f>IF(ISBLANK(INDEX('Policy Characteristics'!L:L,MATCH($C194,'Policy Characteristics'!$C:$C,0))),"",INDEX('Policy Characteristics'!L:L,MATCH($C194,'Policy Characteristics'!$C:$C,0)))</f>
        <v/>
      </c>
      <c r="S194" s="291" t="s">
        <v>187</v>
      </c>
    </row>
    <row r="195" spans="1:19" s="291" customFormat="1">
      <c r="A195" s="237" t="str">
        <f>IF(ISBLANK(INDEX('Policy Characteristics'!A:A,MATCH($C195,'Policy Characteristics'!$C:$C,0))),"",INDEX('Policy Characteristics'!A:A,MATCH($C195,'Policy Characteristics'!$C:$C,0)))</f>
        <v>Transportation</v>
      </c>
      <c r="B195" s="386" t="str">
        <f>IF(ISBLANK(INDEX('Policy Characteristics'!B:B,MATCH($C195,'Policy Characteristics'!$C:$C,0))),"",INDEX('Policy Characteristics'!B:B,MATCH($C195,'Policy Characteristics'!$C:$C,0)))</f>
        <v>Non-BAU State-Level Zero-Emission Vehicle Sales Standard</v>
      </c>
      <c r="C195" s="237" t="str">
        <f t="shared" si="10"/>
        <v>Boolean Use Non BAU Minimum Required ZEV Sales Percentage by Subregion</v>
      </c>
      <c r="D195" s="291" t="s">
        <v>42</v>
      </c>
      <c r="E195" s="291" t="s">
        <v>40</v>
      </c>
      <c r="F195" s="291" t="s">
        <v>85</v>
      </c>
      <c r="G195" s="291" t="s">
        <v>86</v>
      </c>
      <c r="H195" s="17">
        <v>2717</v>
      </c>
      <c r="I195" s="335" t="s">
        <v>44</v>
      </c>
      <c r="J195" s="388" t="str">
        <f>IF(ISBLANK(INDEX('Policy Characteristics'!D:D,MATCH($C195,'Policy Characteristics'!$C:$C,0))),"",INDEX('Policy Characteristics'!D:D,MATCH($C195,'Policy Characteristics'!$C:$C,0)))</f>
        <v>ZEV Sales Standard</v>
      </c>
      <c r="K195" s="237" t="str">
        <f>IF(ISBLANK(INDEX('Policy Characteristics'!E:E,MATCH($C195,'Policy Characteristics'!$C:$C,0))),"",INDEX('Policy Characteristics'!E:E,MATCH($C195,'Policy Characteristics'!$C:$C,0)))</f>
        <v>trans non BAU ZEV minimum</v>
      </c>
      <c r="L195" s="327">
        <f>IF(ISBLANK(INDEX('Policy Characteristics'!F:F,MATCH($C195,'Policy Characteristics'!$C:$C,0))),"",INDEX('Policy Characteristics'!F:F,MATCH($C195,'Policy Characteristics'!$C:$C,0)))</f>
        <v>0</v>
      </c>
      <c r="M195" s="327">
        <f>IF(ISBLANK(INDEX('Policy Characteristics'!G:G,MATCH($C195,'Policy Characteristics'!$C:$C,0))),"",INDEX('Policy Characteristics'!G:G,MATCH($C195,'Policy Characteristics'!$C:$C,0)))</f>
        <v>1</v>
      </c>
      <c r="N195" s="327">
        <f>IF(ISBLANK(INDEX('Policy Characteristics'!H:H,MATCH($C195,'Policy Characteristics'!$C:$C,0))),"",INDEX('Policy Characteristics'!H:H,MATCH($C195,'Policy Characteristics'!$C:$C,0)))</f>
        <v>1</v>
      </c>
      <c r="O195" s="237" t="str">
        <f>IF(ISBLANK(INDEX('Policy Characteristics'!I:I,MATCH($C195,'Policy Characteristics'!$C:$C,0))),"",INDEX('Policy Characteristics'!I:I,MATCH($C195,'Policy Characteristics'!$C:$C,0)))</f>
        <v>on/off</v>
      </c>
      <c r="P195" s="237"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7" t="str">
        <f>IF(ISBLANK(INDEX('Policy Characteristics'!K:K,MATCH($C195,'Policy Characteristics'!$C:$C,0))),"",INDEX('Policy Characteristics'!K:K,MATCH($C195,'Policy Characteristics'!$C:$C,0)))</f>
        <v/>
      </c>
      <c r="R195" s="237" t="str">
        <f>IF(ISBLANK(INDEX('Policy Characteristics'!L:L,MATCH($C195,'Policy Characteristics'!$C:$C,0))),"",INDEX('Policy Characteristics'!L:L,MATCH($C195,'Policy Characteristics'!$C:$C,0)))</f>
        <v/>
      </c>
      <c r="S195" s="291" t="s">
        <v>187</v>
      </c>
    </row>
    <row r="196" spans="1:19" s="291" customFormat="1">
      <c r="A196" s="237" t="str">
        <f>IF(ISBLANK(INDEX('Policy Characteristics'!A:A,MATCH($C196,'Policy Characteristics'!$C:$C,0))),"",INDEX('Policy Characteristics'!A:A,MATCH($C196,'Policy Characteristics'!$C:$C,0)))</f>
        <v>Transportation</v>
      </c>
      <c r="B196" s="386" t="str">
        <f>IF(ISBLANK(INDEX('Policy Characteristics'!B:B,MATCH($C196,'Policy Characteristics'!$C:$C,0))),"",INDEX('Policy Characteristics'!B:B,MATCH($C196,'Policy Characteristics'!$C:$C,0)))</f>
        <v>Non-BAU State-Level Zero-Emission Vehicle Sales Standard</v>
      </c>
      <c r="C196" s="237" t="str">
        <f t="shared" si="10"/>
        <v>Boolean Use Non BAU Minimum Required ZEV Sales Percentage by Subregion</v>
      </c>
      <c r="D196" s="291" t="s">
        <v>45</v>
      </c>
      <c r="E196" s="291" t="s">
        <v>41</v>
      </c>
      <c r="F196" s="291" t="s">
        <v>84</v>
      </c>
      <c r="G196" s="291" t="s">
        <v>3272</v>
      </c>
      <c r="H196" s="17">
        <v>2718</v>
      </c>
      <c r="I196" s="335" t="s">
        <v>44</v>
      </c>
      <c r="J196" s="388" t="str">
        <f>IF(ISBLANK(INDEX('Policy Characteristics'!D:D,MATCH($C196,'Policy Characteristics'!$C:$C,0))),"",INDEX('Policy Characteristics'!D:D,MATCH($C196,'Policy Characteristics'!$C:$C,0)))</f>
        <v>ZEV Sales Standard</v>
      </c>
      <c r="K196" s="237" t="str">
        <f>IF(ISBLANK(INDEX('Policy Characteristics'!E:E,MATCH($C196,'Policy Characteristics'!$C:$C,0))),"",INDEX('Policy Characteristics'!E:E,MATCH($C196,'Policy Characteristics'!$C:$C,0)))</f>
        <v>trans non BAU ZEV minimum</v>
      </c>
      <c r="L196" s="327">
        <f>IF(ISBLANK(INDEX('Policy Characteristics'!F:F,MATCH($C196,'Policy Characteristics'!$C:$C,0))),"",INDEX('Policy Characteristics'!F:F,MATCH($C196,'Policy Characteristics'!$C:$C,0)))</f>
        <v>0</v>
      </c>
      <c r="M196" s="327">
        <f>IF(ISBLANK(INDEX('Policy Characteristics'!G:G,MATCH($C196,'Policy Characteristics'!$C:$C,0))),"",INDEX('Policy Characteristics'!G:G,MATCH($C196,'Policy Characteristics'!$C:$C,0)))</f>
        <v>1</v>
      </c>
      <c r="N196" s="327">
        <f>IF(ISBLANK(INDEX('Policy Characteristics'!H:H,MATCH($C196,'Policy Characteristics'!$C:$C,0))),"",INDEX('Policy Characteristics'!H:H,MATCH($C196,'Policy Characteristics'!$C:$C,0)))</f>
        <v>1</v>
      </c>
      <c r="O196" s="237" t="str">
        <f>IF(ISBLANK(INDEX('Policy Characteristics'!I:I,MATCH($C196,'Policy Characteristics'!$C:$C,0))),"",INDEX('Policy Characteristics'!I:I,MATCH($C196,'Policy Characteristics'!$C:$C,0)))</f>
        <v>on/off</v>
      </c>
      <c r="P196" s="237"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7" t="str">
        <f>IF(ISBLANK(INDEX('Policy Characteristics'!K:K,MATCH($C196,'Policy Characteristics'!$C:$C,0))),"",INDEX('Policy Characteristics'!K:K,MATCH($C196,'Policy Characteristics'!$C:$C,0)))</f>
        <v/>
      </c>
      <c r="R196" s="237" t="str">
        <f>IF(ISBLANK(INDEX('Policy Characteristics'!L:L,MATCH($C196,'Policy Characteristics'!$C:$C,0))),"",INDEX('Policy Characteristics'!L:L,MATCH($C196,'Policy Characteristics'!$C:$C,0)))</f>
        <v/>
      </c>
      <c r="S196" s="291" t="s">
        <v>187</v>
      </c>
    </row>
    <row r="197" spans="1:19" s="291" customFormat="1">
      <c r="A197" s="237" t="str">
        <f>IF(ISBLANK(INDEX('Policy Characteristics'!A:A,MATCH($C197,'Policy Characteristics'!$C:$C,0))),"",INDEX('Policy Characteristics'!A:A,MATCH($C197,'Policy Characteristics'!$C:$C,0)))</f>
        <v>Transportation</v>
      </c>
      <c r="B197" s="386" t="str">
        <f>IF(ISBLANK(INDEX('Policy Characteristics'!B:B,MATCH($C197,'Policy Characteristics'!$C:$C,0))),"",INDEX('Policy Characteristics'!B:B,MATCH($C197,'Policy Characteristics'!$C:$C,0)))</f>
        <v>Non-BAU State-Level Zero-Emission Vehicle Sales Standard</v>
      </c>
      <c r="C197" s="237" t="str">
        <f t="shared" si="10"/>
        <v>Boolean Use Non BAU Minimum Required ZEV Sales Percentage by Subregion</v>
      </c>
      <c r="D197" s="291" t="s">
        <v>42</v>
      </c>
      <c r="E197" s="291" t="s">
        <v>41</v>
      </c>
      <c r="F197" s="291" t="s">
        <v>85</v>
      </c>
      <c r="G197" s="291" t="s">
        <v>3273</v>
      </c>
      <c r="H197" s="17">
        <v>2719</v>
      </c>
      <c r="I197" s="335" t="s">
        <v>44</v>
      </c>
      <c r="J197" s="388" t="str">
        <f>IF(ISBLANK(INDEX('Policy Characteristics'!D:D,MATCH($C197,'Policy Characteristics'!$C:$C,0))),"",INDEX('Policy Characteristics'!D:D,MATCH($C197,'Policy Characteristics'!$C:$C,0)))</f>
        <v>ZEV Sales Standard</v>
      </c>
      <c r="K197" s="237" t="str">
        <f>IF(ISBLANK(INDEX('Policy Characteristics'!E:E,MATCH($C197,'Policy Characteristics'!$C:$C,0))),"",INDEX('Policy Characteristics'!E:E,MATCH($C197,'Policy Characteristics'!$C:$C,0)))</f>
        <v>trans non BAU ZEV minimum</v>
      </c>
      <c r="L197" s="327">
        <f>IF(ISBLANK(INDEX('Policy Characteristics'!F:F,MATCH($C197,'Policy Characteristics'!$C:$C,0))),"",INDEX('Policy Characteristics'!F:F,MATCH($C197,'Policy Characteristics'!$C:$C,0)))</f>
        <v>0</v>
      </c>
      <c r="M197" s="327">
        <f>IF(ISBLANK(INDEX('Policy Characteristics'!G:G,MATCH($C197,'Policy Characteristics'!$C:$C,0))),"",INDEX('Policy Characteristics'!G:G,MATCH($C197,'Policy Characteristics'!$C:$C,0)))</f>
        <v>1</v>
      </c>
      <c r="N197" s="327">
        <f>IF(ISBLANK(INDEX('Policy Characteristics'!H:H,MATCH($C197,'Policy Characteristics'!$C:$C,0))),"",INDEX('Policy Characteristics'!H:H,MATCH($C197,'Policy Characteristics'!$C:$C,0)))</f>
        <v>1</v>
      </c>
      <c r="O197" s="237" t="str">
        <f>IF(ISBLANK(INDEX('Policy Characteristics'!I:I,MATCH($C197,'Policy Characteristics'!$C:$C,0))),"",INDEX('Policy Characteristics'!I:I,MATCH($C197,'Policy Characteristics'!$C:$C,0)))</f>
        <v>on/off</v>
      </c>
      <c r="P197" s="237"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7" t="str">
        <f>IF(ISBLANK(INDEX('Policy Characteristics'!K:K,MATCH($C197,'Policy Characteristics'!$C:$C,0))),"",INDEX('Policy Characteristics'!K:K,MATCH($C197,'Policy Characteristics'!$C:$C,0)))</f>
        <v/>
      </c>
      <c r="R197" s="237" t="str">
        <f>IF(ISBLANK(INDEX('Policy Characteristics'!L:L,MATCH($C197,'Policy Characteristics'!$C:$C,0))),"",INDEX('Policy Characteristics'!L:L,MATCH($C197,'Policy Characteristics'!$C:$C,0)))</f>
        <v/>
      </c>
      <c r="S197" s="291" t="s">
        <v>187</v>
      </c>
    </row>
    <row r="198" spans="1:19" s="291" customFormat="1">
      <c r="A198" s="237" t="str">
        <f>IF(ISBLANK(INDEX('Policy Characteristics'!A:A,MATCH($C198,'Policy Characteristics'!$C:$C,0))),"",INDEX('Policy Characteristics'!A:A,MATCH($C198,'Policy Characteristics'!$C:$C,0)))</f>
        <v>Transportation</v>
      </c>
      <c r="B198" s="386" t="str">
        <f>IF(ISBLANK(INDEX('Policy Characteristics'!B:B,MATCH($C198,'Policy Characteristics'!$C:$C,0))),"",INDEX('Policy Characteristics'!B:B,MATCH($C198,'Policy Characteristics'!$C:$C,0)))</f>
        <v>Non-BAU State-Level Zero-Emission Vehicle Sales Standard</v>
      </c>
      <c r="C198" s="237" t="str">
        <f t="shared" si="10"/>
        <v>Boolean Use Non BAU Minimum Required ZEV Sales Percentage by Subregion</v>
      </c>
      <c r="D198" s="291" t="s">
        <v>45</v>
      </c>
      <c r="E198" s="291" t="s">
        <v>112</v>
      </c>
      <c r="F198" s="291" t="s">
        <v>84</v>
      </c>
      <c r="G198" s="291" t="s">
        <v>142</v>
      </c>
      <c r="H198" s="17">
        <v>2720</v>
      </c>
      <c r="I198" s="335" t="s">
        <v>44</v>
      </c>
      <c r="J198" s="388" t="str">
        <f>IF(ISBLANK(INDEX('Policy Characteristics'!D:D,MATCH($C198,'Policy Characteristics'!$C:$C,0))),"",INDEX('Policy Characteristics'!D:D,MATCH($C198,'Policy Characteristics'!$C:$C,0)))</f>
        <v>ZEV Sales Standard</v>
      </c>
      <c r="K198" s="237" t="str">
        <f>IF(ISBLANK(INDEX('Policy Characteristics'!E:E,MATCH($C198,'Policy Characteristics'!$C:$C,0))),"",INDEX('Policy Characteristics'!E:E,MATCH($C198,'Policy Characteristics'!$C:$C,0)))</f>
        <v>trans non BAU ZEV minimum</v>
      </c>
      <c r="L198" s="327">
        <f>IF(ISBLANK(INDEX('Policy Characteristics'!F:F,MATCH($C198,'Policy Characteristics'!$C:$C,0))),"",INDEX('Policy Characteristics'!F:F,MATCH($C198,'Policy Characteristics'!$C:$C,0)))</f>
        <v>0</v>
      </c>
      <c r="M198" s="327">
        <f>IF(ISBLANK(INDEX('Policy Characteristics'!G:G,MATCH($C198,'Policy Characteristics'!$C:$C,0))),"",INDEX('Policy Characteristics'!G:G,MATCH($C198,'Policy Characteristics'!$C:$C,0)))</f>
        <v>1</v>
      </c>
      <c r="N198" s="327">
        <f>IF(ISBLANK(INDEX('Policy Characteristics'!H:H,MATCH($C198,'Policy Characteristics'!$C:$C,0))),"",INDEX('Policy Characteristics'!H:H,MATCH($C198,'Policy Characteristics'!$C:$C,0)))</f>
        <v>1</v>
      </c>
      <c r="O198" s="237" t="str">
        <f>IF(ISBLANK(INDEX('Policy Characteristics'!I:I,MATCH($C198,'Policy Characteristics'!$C:$C,0))),"",INDEX('Policy Characteristics'!I:I,MATCH($C198,'Policy Characteristics'!$C:$C,0)))</f>
        <v>on/off</v>
      </c>
      <c r="P198" s="237"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7" t="str">
        <f>IF(ISBLANK(INDEX('Policy Characteristics'!K:K,MATCH($C198,'Policy Characteristics'!$C:$C,0))),"",INDEX('Policy Characteristics'!K:K,MATCH($C198,'Policy Characteristics'!$C:$C,0)))</f>
        <v/>
      </c>
      <c r="R198" s="237" t="str">
        <f>IF(ISBLANK(INDEX('Policy Characteristics'!L:L,MATCH($C198,'Policy Characteristics'!$C:$C,0))),"",INDEX('Policy Characteristics'!L:L,MATCH($C198,'Policy Characteristics'!$C:$C,0)))</f>
        <v/>
      </c>
      <c r="S198" s="291" t="s">
        <v>187</v>
      </c>
    </row>
    <row r="199" spans="1:19">
      <c r="A199" s="237" t="str">
        <f>IF(ISBLANK(INDEX('Policy Characteristics'!A:A,MATCH($C199,'Policy Characteristics'!$C:$C,0))),"",INDEX('Policy Characteristics'!A:A,MATCH($C199,'Policy Characteristics'!$C:$C,0)))</f>
        <v>Transportation</v>
      </c>
      <c r="B199" s="386" t="str">
        <f>IF(ISBLANK(INDEX('Policy Characteristics'!B:B,MATCH($C199,'Policy Characteristics'!$C:$C,0))),"",INDEX('Policy Characteristics'!B:B,MATCH($C199,'Policy Characteristics'!$C:$C,0)))</f>
        <v>Non-BAU State-Level Zero-Emission Vehicle Sales Standard</v>
      </c>
      <c r="C199" s="237" t="str">
        <f t="shared" si="10"/>
        <v>Boolean Use Non BAU Minimum Required ZEV Sales Percentage by Subregion</v>
      </c>
      <c r="D199" s="291" t="s">
        <v>42</v>
      </c>
      <c r="E199" s="291" t="s">
        <v>112</v>
      </c>
      <c r="F199" s="291" t="s">
        <v>85</v>
      </c>
      <c r="G199" s="291" t="s">
        <v>142</v>
      </c>
      <c r="H199" s="17">
        <v>2721</v>
      </c>
      <c r="I199" s="335" t="s">
        <v>44</v>
      </c>
      <c r="J199" s="388" t="str">
        <f>IF(ISBLANK(INDEX('Policy Characteristics'!D:D,MATCH($C199,'Policy Characteristics'!$C:$C,0))),"",INDEX('Policy Characteristics'!D:D,MATCH($C199,'Policy Characteristics'!$C:$C,0)))</f>
        <v>ZEV Sales Standard</v>
      </c>
      <c r="K199" s="237" t="str">
        <f>IF(ISBLANK(INDEX('Policy Characteristics'!E:E,MATCH($C199,'Policy Characteristics'!$C:$C,0))),"",INDEX('Policy Characteristics'!E:E,MATCH($C199,'Policy Characteristics'!$C:$C,0)))</f>
        <v>trans non BAU ZEV minimum</v>
      </c>
      <c r="L199" s="327">
        <f>IF(ISBLANK(INDEX('Policy Characteristics'!F:F,MATCH($C199,'Policy Characteristics'!$C:$C,0))),"",INDEX('Policy Characteristics'!F:F,MATCH($C199,'Policy Characteristics'!$C:$C,0)))</f>
        <v>0</v>
      </c>
      <c r="M199" s="327">
        <f>IF(ISBLANK(INDEX('Policy Characteristics'!G:G,MATCH($C199,'Policy Characteristics'!$C:$C,0))),"",INDEX('Policy Characteristics'!G:G,MATCH($C199,'Policy Characteristics'!$C:$C,0)))</f>
        <v>1</v>
      </c>
      <c r="N199" s="327">
        <f>IF(ISBLANK(INDEX('Policy Characteristics'!H:H,MATCH($C199,'Policy Characteristics'!$C:$C,0))),"",INDEX('Policy Characteristics'!H:H,MATCH($C199,'Policy Characteristics'!$C:$C,0)))</f>
        <v>1</v>
      </c>
      <c r="O199" s="237" t="str">
        <f>IF(ISBLANK(INDEX('Policy Characteristics'!I:I,MATCH($C199,'Policy Characteristics'!$C:$C,0))),"",INDEX('Policy Characteristics'!I:I,MATCH($C199,'Policy Characteristics'!$C:$C,0)))</f>
        <v>on/off</v>
      </c>
      <c r="P199" s="237"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7" t="str">
        <f>IF(ISBLANK(INDEX('Policy Characteristics'!K:K,MATCH($C199,'Policy Characteristics'!$C:$C,0))),"",INDEX('Policy Characteristics'!K:K,MATCH($C199,'Policy Characteristics'!$C:$C,0)))</f>
        <v/>
      </c>
      <c r="R199" s="237" t="str">
        <f>IF(ISBLANK(INDEX('Policy Characteristics'!L:L,MATCH($C199,'Policy Characteristics'!$C:$C,0))),"",INDEX('Policy Characteristics'!L:L,MATCH($C199,'Policy Characteristics'!$C:$C,0)))</f>
        <v/>
      </c>
      <c r="S199" s="291" t="s">
        <v>187</v>
      </c>
    </row>
    <row r="200" spans="1:19">
      <c r="A200" s="237" t="str">
        <f>IF(ISBLANK(INDEX('Policy Characteristics'!A:A,MATCH($C200,'Policy Characteristics'!$C:$C,0))),"",INDEX('Policy Characteristics'!A:A,MATCH($C200,'Policy Characteristics'!$C:$C,0)))</f>
        <v>Transportation</v>
      </c>
      <c r="B200" s="386" t="str">
        <f>IF(ISBLANK(INDEX('Policy Characteristics'!B:B,MATCH($C200,'Policy Characteristics'!$C:$C,0))),"",INDEX('Policy Characteristics'!B:B,MATCH($C200,'Policy Characteristics'!$C:$C,0)))</f>
        <v>Non-BAU Max Fuel Consumption by Vehicle Type</v>
      </c>
      <c r="C200" t="s">
        <v>3867</v>
      </c>
      <c r="D200" s="291"/>
      <c r="E200" s="291"/>
      <c r="F200" s="291"/>
      <c r="G200" s="291"/>
      <c r="H200" s="17">
        <v>2771</v>
      </c>
      <c r="I200" s="335" t="s">
        <v>43</v>
      </c>
      <c r="J200" s="388" t="str">
        <f>IF(ISBLANK(INDEX('Policy Characteristics'!D:D,MATCH($C200,'Policy Characteristics'!$C:$C,0))),"",INDEX('Policy Characteristics'!D:D,MATCH($C200,'Policy Characteristics'!$C:$C,0)))</f>
        <v>Low Carbon Fuel Standard</v>
      </c>
      <c r="K200" s="237" t="str">
        <f>IF(ISBLANK(INDEX('Policy Characteristics'!E:E,MATCH($C200,'Policy Characteristics'!$C:$C,0))),"",INDEX('Policy Characteristics'!E:E,MATCH($C200,'Policy Characteristics'!$C:$C,0)))</f>
        <v/>
      </c>
      <c r="L200" s="327">
        <f>IF(ISBLANK(INDEX('Policy Characteristics'!F:F,MATCH($C200,'Policy Characteristics'!$C:$C,0))),"",INDEX('Policy Characteristics'!F:F,MATCH($C200,'Policy Characteristics'!$C:$C,0)))</f>
        <v>0</v>
      </c>
      <c r="M200" s="327">
        <f>IF(ISBLANK(INDEX('Policy Characteristics'!G:G,MATCH($C200,'Policy Characteristics'!$C:$C,0))),"",INDEX('Policy Characteristics'!G:G,MATCH($C200,'Policy Characteristics'!$C:$C,0)))</f>
        <v>1</v>
      </c>
      <c r="N200" s="327">
        <f>IF(ISBLANK(INDEX('Policy Characteristics'!H:H,MATCH($C200,'Policy Characteristics'!$C:$C,0))),"",INDEX('Policy Characteristics'!H:H,MATCH($C200,'Policy Characteristics'!$C:$C,0)))</f>
        <v>1</v>
      </c>
      <c r="O200" s="237" t="str">
        <f>IF(ISBLANK(INDEX('Policy Characteristics'!I:I,MATCH($C200,'Policy Characteristics'!$C:$C,0))),"",INDEX('Policy Characteristics'!I:I,MATCH($C200,'Policy Characteristics'!$C:$C,0)))</f>
        <v>on/off</v>
      </c>
      <c r="P200" s="237"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7" t="str">
        <f>IF(ISBLANK(INDEX('Policy Characteristics'!K:K,MATCH($C200,'Policy Characteristics'!$C:$C,0))),"",INDEX('Policy Characteristics'!K:K,MATCH($C200,'Policy Characteristics'!$C:$C,0)))</f>
        <v/>
      </c>
      <c r="R200" s="237" t="str">
        <f>IF(ISBLANK(INDEX('Policy Characteristics'!L:L,MATCH($C200,'Policy Characteristics'!$C:$C,0))),"",INDEX('Policy Characteristics'!L:L,MATCH($C200,'Policy Characteristics'!$C:$C,0)))</f>
        <v/>
      </c>
      <c r="S200" s="291" t="s">
        <v>187</v>
      </c>
    </row>
    <row r="201" spans="1:19">
      <c r="A201" s="237" t="str">
        <f>IF(ISBLANK(INDEX('Policy Characteristics'!A:A,MATCH($C201,'Policy Characteristics'!$C:$C,0))),"",INDEX('Policy Characteristics'!A:A,MATCH($C201,'Policy Characteristics'!$C:$C,0)))</f>
        <v>Buildings and Appliances</v>
      </c>
      <c r="B201" s="386" t="str">
        <f>IF(ISBLANK(INDEX('Policy Characteristics'!B:B,MATCH($C201,'Policy Characteristics'!$C:$C,0))),"",INDEX('Policy Characteristics'!B:B,MATCH($C201,'Policy Characteristics'!$C:$C,0)))</f>
        <v>Building Component Electrification</v>
      </c>
      <c r="C201" t="s">
        <v>2481</v>
      </c>
      <c r="D201" s="335" t="s">
        <v>114</v>
      </c>
      <c r="E201" s="335" t="s">
        <v>275</v>
      </c>
      <c r="F201" s="335" t="s">
        <v>120</v>
      </c>
      <c r="G201" s="335" t="s">
        <v>279</v>
      </c>
      <c r="H201" s="17">
        <v>435</v>
      </c>
      <c r="I201" s="387" t="s">
        <v>43</v>
      </c>
      <c r="J201" s="388" t="str">
        <f>IF(ISBLANK(INDEX('Policy Characteristics'!D:D,MATCH($C201,'Policy Characteristics'!$C:$C,0))),"",INDEX('Policy Characteristics'!D:D,MATCH($C201,'Policy Characteristics'!$C:$C,0)))</f>
        <v>Building Component Electrification</v>
      </c>
      <c r="K201" s="237" t="str">
        <f>IF(ISBLANK(INDEX('Policy Characteristics'!E:E,MATCH($C201,'Policy Characteristics'!$C:$C,0))),"",INDEX('Policy Characteristics'!E:E,MATCH($C201,'Policy Characteristics'!$C:$C,0)))</f>
        <v>bldgs new component fuel shifting</v>
      </c>
      <c r="L201" s="238">
        <f>IF(ISBLANK(INDEX('Policy Characteristics'!F:F,MATCH($C201,'Policy Characteristics'!$C:$C,0))),"",INDEX('Policy Characteristics'!F:F,MATCH($C201,'Policy Characteristics'!$C:$C,0)))</f>
        <v>0</v>
      </c>
      <c r="M201" s="238">
        <f>IF(ISBLANK(INDEX('Policy Characteristics'!G:G,MATCH($C201,'Policy Characteristics'!$C:$C,0))),"",INDEX('Policy Characteristics'!G:G,MATCH($C201,'Policy Characteristics'!$C:$C,0)))</f>
        <v>1</v>
      </c>
      <c r="N201" s="238">
        <f>IF(ISBLANK(INDEX('Policy Characteristics'!H:H,MATCH($C201,'Policy Characteristics'!$C:$C,0))),"",INDEX('Policy Characteristics'!H:H,MATCH($C201,'Policy Characteristics'!$C:$C,0)))</f>
        <v>0.01</v>
      </c>
      <c r="O201" s="237" t="str">
        <f>IF(ISBLANK(INDEX('Policy Characteristics'!I:I,MATCH($C201,'Policy Characteristics'!$C:$C,0))),"",INDEX('Policy Characteristics'!I:I,MATCH($C201,'Policy Characteristics'!$C:$C,0)))</f>
        <v>% of newly sold non-electric building components</v>
      </c>
      <c r="P201" s="237"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37" t="str">
        <f>IF(ISBLANK(INDEX('Policy Characteristics'!K:K,MATCH($C201,'Policy Characteristics'!$C:$C,0))),"",INDEX('Policy Characteristics'!K:K,MATCH($C201,'Policy Characteristics'!$C:$C,0)))</f>
        <v>buildings-sector-main.html#component-elec</v>
      </c>
      <c r="R201" s="237" t="str">
        <f>IF(ISBLANK(INDEX('Policy Characteristics'!L:L,MATCH($C201,'Policy Characteristics'!$C:$C,0))),"",INDEX('Policy Characteristics'!L:L,MATCH($C201,'Policy Characteristics'!$C:$C,0)))</f>
        <v>building-component-electrification.html</v>
      </c>
      <c r="S201" s="291" t="s">
        <v>3887</v>
      </c>
    </row>
    <row r="202" spans="1:19">
      <c r="A202" s="237" t="str">
        <f>IF(ISBLANK(INDEX('Policy Characteristics'!A:A,MATCH($C202,'Policy Characteristics'!$C:$C,0))),"",INDEX('Policy Characteristics'!A:A,MATCH($C202,'Policy Characteristics'!$C:$C,0)))</f>
        <v>Buildings and Appliances</v>
      </c>
      <c r="B202" s="386" t="str">
        <f>IF(ISBLANK(INDEX('Policy Characteristics'!B:B,MATCH($C202,'Policy Characteristics'!$C:$C,0))),"",INDEX('Policy Characteristics'!B:B,MATCH($C202,'Policy Characteristics'!$C:$C,0)))</f>
        <v>Building Component Electrification</v>
      </c>
      <c r="C202" s="237" t="str">
        <f t="shared" ref="C202:C214" si="11">C$201</f>
        <v>Fraction of New Bldg Components Shifted to Other Fuels</v>
      </c>
      <c r="D202" s="335" t="s">
        <v>115</v>
      </c>
      <c r="E202" s="335" t="s">
        <v>275</v>
      </c>
      <c r="F202" s="335" t="s">
        <v>121</v>
      </c>
      <c r="G202" s="335" t="s">
        <v>279</v>
      </c>
      <c r="H202" s="17">
        <v>436</v>
      </c>
      <c r="I202" s="387" t="s">
        <v>44</v>
      </c>
      <c r="J202" s="388" t="str">
        <f>IF(ISBLANK(INDEX('Policy Characteristics'!D:D,MATCH($C202,'Policy Characteristics'!$C:$C,0))),"",INDEX('Policy Characteristics'!D:D,MATCH($C202,'Policy Characteristics'!$C:$C,0)))</f>
        <v>Building Component Electrification</v>
      </c>
      <c r="K202" s="237" t="str">
        <f>IF(ISBLANK(INDEX('Policy Characteristics'!E:E,MATCH($C202,'Policy Characteristics'!$C:$C,0))),"",INDEX('Policy Characteristics'!E:E,MATCH($C202,'Policy Characteristics'!$C:$C,0)))</f>
        <v>bldgs new component fuel shifting</v>
      </c>
      <c r="L202" s="238">
        <f>IF(ISBLANK(INDEX('Policy Characteristics'!F:F,MATCH($C202,'Policy Characteristics'!$C:$C,0))),"",INDEX('Policy Characteristics'!F:F,MATCH($C202,'Policy Characteristics'!$C:$C,0)))</f>
        <v>0</v>
      </c>
      <c r="M202" s="238">
        <f>IF(ISBLANK(INDEX('Policy Characteristics'!G:G,MATCH($C202,'Policy Characteristics'!$C:$C,0))),"",INDEX('Policy Characteristics'!G:G,MATCH($C202,'Policy Characteristics'!$C:$C,0)))</f>
        <v>1</v>
      </c>
      <c r="N202" s="238">
        <f>IF(ISBLANK(INDEX('Policy Characteristics'!H:H,MATCH($C202,'Policy Characteristics'!$C:$C,0))),"",INDEX('Policy Characteristics'!H:H,MATCH($C202,'Policy Characteristics'!$C:$C,0)))</f>
        <v>0.01</v>
      </c>
      <c r="O202" s="237" t="str">
        <f>IF(ISBLANK(INDEX('Policy Characteristics'!I:I,MATCH($C202,'Policy Characteristics'!$C:$C,0))),"",INDEX('Policy Characteristics'!I:I,MATCH($C202,'Policy Characteristics'!$C:$C,0)))</f>
        <v>% of newly sold non-electric building components</v>
      </c>
      <c r="P202" s="237"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37" t="str">
        <f>IF(ISBLANK(INDEX('Policy Characteristics'!K:K,MATCH($C202,'Policy Characteristics'!$C:$C,0))),"",INDEX('Policy Characteristics'!K:K,MATCH($C202,'Policy Characteristics'!$C:$C,0)))</f>
        <v>buildings-sector-main.html#component-elec</v>
      </c>
      <c r="R202" s="237" t="str">
        <f>IF(ISBLANK(INDEX('Policy Characteristics'!L:L,MATCH($C202,'Policy Characteristics'!$C:$C,0))),"",INDEX('Policy Characteristics'!L:L,MATCH($C202,'Policy Characteristics'!$C:$C,0)))</f>
        <v>building-component-electrification.html</v>
      </c>
      <c r="S202" s="291" t="s">
        <v>187</v>
      </c>
    </row>
    <row r="203" spans="1:19">
      <c r="A203" s="237" t="str">
        <f>IF(ISBLANK(INDEX('Policy Characteristics'!A:A,MATCH($C203,'Policy Characteristics'!$C:$C,0))),"",INDEX('Policy Characteristics'!A:A,MATCH($C203,'Policy Characteristics'!$C:$C,0)))</f>
        <v>Buildings and Appliances</v>
      </c>
      <c r="B203" s="386" t="str">
        <f>IF(ISBLANK(INDEX('Policy Characteristics'!B:B,MATCH($C203,'Policy Characteristics'!$C:$C,0))),"",INDEX('Policy Characteristics'!B:B,MATCH($C203,'Policy Characteristics'!$C:$C,0)))</f>
        <v>Building Component Electrification</v>
      </c>
      <c r="C203" s="237" t="str">
        <f t="shared" si="11"/>
        <v>Fraction of New Bldg Components Shifted to Other Fuels</v>
      </c>
      <c r="D203" s="335" t="s">
        <v>117</v>
      </c>
      <c r="E203" s="335" t="s">
        <v>275</v>
      </c>
      <c r="F203" s="335" t="s">
        <v>123</v>
      </c>
      <c r="G203" s="335" t="s">
        <v>279</v>
      </c>
      <c r="H203" s="17">
        <v>437</v>
      </c>
      <c r="I203" s="387" t="s">
        <v>44</v>
      </c>
      <c r="J203" s="388" t="str">
        <f>IF(ISBLANK(INDEX('Policy Characteristics'!D:D,MATCH($C203,'Policy Characteristics'!$C:$C,0))),"",INDEX('Policy Characteristics'!D:D,MATCH($C203,'Policy Characteristics'!$C:$C,0)))</f>
        <v>Building Component Electrification</v>
      </c>
      <c r="K203" s="237" t="str">
        <f>IF(ISBLANK(INDEX('Policy Characteristics'!E:E,MATCH($C203,'Policy Characteristics'!$C:$C,0))),"",INDEX('Policy Characteristics'!E:E,MATCH($C203,'Policy Characteristics'!$C:$C,0)))</f>
        <v>bldgs new component fuel shifting</v>
      </c>
      <c r="L203" s="238">
        <f>IF(ISBLANK(INDEX('Policy Characteristics'!F:F,MATCH($C203,'Policy Characteristics'!$C:$C,0))),"",INDEX('Policy Characteristics'!F:F,MATCH($C203,'Policy Characteristics'!$C:$C,0)))</f>
        <v>0</v>
      </c>
      <c r="M203" s="238">
        <f>IF(ISBLANK(INDEX('Policy Characteristics'!G:G,MATCH($C203,'Policy Characteristics'!$C:$C,0))),"",INDEX('Policy Characteristics'!G:G,MATCH($C203,'Policy Characteristics'!$C:$C,0)))</f>
        <v>1</v>
      </c>
      <c r="N203" s="238">
        <f>IF(ISBLANK(INDEX('Policy Characteristics'!H:H,MATCH($C203,'Policy Characteristics'!$C:$C,0))),"",INDEX('Policy Characteristics'!H:H,MATCH($C203,'Policy Characteristics'!$C:$C,0)))</f>
        <v>0.01</v>
      </c>
      <c r="O203" s="237" t="str">
        <f>IF(ISBLANK(INDEX('Policy Characteristics'!I:I,MATCH($C203,'Policy Characteristics'!$C:$C,0))),"",INDEX('Policy Characteristics'!I:I,MATCH($C203,'Policy Characteristics'!$C:$C,0)))</f>
        <v>% of newly sold non-electric building components</v>
      </c>
      <c r="P203" s="237"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37" t="str">
        <f>IF(ISBLANK(INDEX('Policy Characteristics'!K:K,MATCH($C203,'Policy Characteristics'!$C:$C,0))),"",INDEX('Policy Characteristics'!K:K,MATCH($C203,'Policy Characteristics'!$C:$C,0)))</f>
        <v>buildings-sector-main.html#component-elec</v>
      </c>
      <c r="R203" s="237" t="str">
        <f>IF(ISBLANK(INDEX('Policy Characteristics'!L:L,MATCH($C203,'Policy Characteristics'!$C:$C,0))),"",INDEX('Policy Characteristics'!L:L,MATCH($C203,'Policy Characteristics'!$C:$C,0)))</f>
        <v>building-component-electrification.html</v>
      </c>
      <c r="S203" s="291" t="s">
        <v>187</v>
      </c>
    </row>
    <row r="204" spans="1:19">
      <c r="A204" s="237" t="str">
        <f>IF(ISBLANK(INDEX('Policy Characteristics'!A:A,MATCH($C204,'Policy Characteristics'!$C:$C,0))),"",INDEX('Policy Characteristics'!A:A,MATCH($C204,'Policy Characteristics'!$C:$C,0)))</f>
        <v>Buildings and Appliances</v>
      </c>
      <c r="B204" s="386" t="str">
        <f>IF(ISBLANK(INDEX('Policy Characteristics'!B:B,MATCH($C204,'Policy Characteristics'!$C:$C,0))),"",INDEX('Policy Characteristics'!B:B,MATCH($C204,'Policy Characteristics'!$C:$C,0)))</f>
        <v>Building Component Electrification</v>
      </c>
      <c r="C204" s="237" t="str">
        <f t="shared" si="11"/>
        <v>Fraction of New Bldg Components Shifted to Other Fuels</v>
      </c>
      <c r="D204" s="335" t="s">
        <v>118</v>
      </c>
      <c r="E204" s="335" t="s">
        <v>275</v>
      </c>
      <c r="F204" s="335" t="s">
        <v>124</v>
      </c>
      <c r="G204" s="335" t="s">
        <v>279</v>
      </c>
      <c r="H204" s="17">
        <v>438</v>
      </c>
      <c r="I204" s="387" t="s">
        <v>43</v>
      </c>
      <c r="J204" s="388" t="str">
        <f>IF(ISBLANK(INDEX('Policy Characteristics'!D:D,MATCH($C204,'Policy Characteristics'!$C:$C,0))),"",INDEX('Policy Characteristics'!D:D,MATCH($C204,'Policy Characteristics'!$C:$C,0)))</f>
        <v>Building Component Electrification</v>
      </c>
      <c r="K204" s="237" t="str">
        <f>IF(ISBLANK(INDEX('Policy Characteristics'!E:E,MATCH($C204,'Policy Characteristics'!$C:$C,0))),"",INDEX('Policy Characteristics'!E:E,MATCH($C204,'Policy Characteristics'!$C:$C,0)))</f>
        <v>bldgs new component fuel shifting</v>
      </c>
      <c r="L204" s="238">
        <f>IF(ISBLANK(INDEX('Policy Characteristics'!F:F,MATCH($C204,'Policy Characteristics'!$C:$C,0))),"",INDEX('Policy Characteristics'!F:F,MATCH($C204,'Policy Characteristics'!$C:$C,0)))</f>
        <v>0</v>
      </c>
      <c r="M204" s="238">
        <f>IF(ISBLANK(INDEX('Policy Characteristics'!G:G,MATCH($C204,'Policy Characteristics'!$C:$C,0))),"",INDEX('Policy Characteristics'!G:G,MATCH($C204,'Policy Characteristics'!$C:$C,0)))</f>
        <v>1</v>
      </c>
      <c r="N204" s="238">
        <f>IF(ISBLANK(INDEX('Policy Characteristics'!H:H,MATCH($C204,'Policy Characteristics'!$C:$C,0))),"",INDEX('Policy Characteristics'!H:H,MATCH($C204,'Policy Characteristics'!$C:$C,0)))</f>
        <v>0.01</v>
      </c>
      <c r="O204" s="237" t="str">
        <f>IF(ISBLANK(INDEX('Policy Characteristics'!I:I,MATCH($C204,'Policy Characteristics'!$C:$C,0))),"",INDEX('Policy Characteristics'!I:I,MATCH($C204,'Policy Characteristics'!$C:$C,0)))</f>
        <v>% of newly sold non-electric building components</v>
      </c>
      <c r="P204" s="237"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37" t="str">
        <f>IF(ISBLANK(INDEX('Policy Characteristics'!K:K,MATCH($C204,'Policy Characteristics'!$C:$C,0))),"",INDEX('Policy Characteristics'!K:K,MATCH($C204,'Policy Characteristics'!$C:$C,0)))</f>
        <v>buildings-sector-main.html#component-elec</v>
      </c>
      <c r="R204" s="237" t="str">
        <f>IF(ISBLANK(INDEX('Policy Characteristics'!L:L,MATCH($C204,'Policy Characteristics'!$C:$C,0))),"",INDEX('Policy Characteristics'!L:L,MATCH($C204,'Policy Characteristics'!$C:$C,0)))</f>
        <v>building-component-electrification.html</v>
      </c>
      <c r="S204" s="291" t="s">
        <v>187</v>
      </c>
    </row>
    <row r="205" spans="1:19">
      <c r="A205" s="237" t="str">
        <f>IF(ISBLANK(INDEX('Policy Characteristics'!A:A,MATCH($C205,'Policy Characteristics'!$C:$C,0))),"",INDEX('Policy Characteristics'!A:A,MATCH($C205,'Policy Characteristics'!$C:$C,0)))</f>
        <v>Buildings and Appliances</v>
      </c>
      <c r="B205" s="386" t="str">
        <f>IF(ISBLANK(INDEX('Policy Characteristics'!B:B,MATCH($C205,'Policy Characteristics'!$C:$C,0))),"",INDEX('Policy Characteristics'!B:B,MATCH($C205,'Policy Characteristics'!$C:$C,0)))</f>
        <v>Building Component Electrification</v>
      </c>
      <c r="C205" s="237" t="str">
        <f t="shared" si="11"/>
        <v>Fraction of New Bldg Components Shifted to Other Fuels</v>
      </c>
      <c r="D205" s="335" t="s">
        <v>119</v>
      </c>
      <c r="E205" s="335" t="s">
        <v>275</v>
      </c>
      <c r="F205" s="335" t="s">
        <v>125</v>
      </c>
      <c r="G205" s="335" t="s">
        <v>279</v>
      </c>
      <c r="H205" s="17">
        <v>439</v>
      </c>
      <c r="I205" s="387" t="s">
        <v>43</v>
      </c>
      <c r="J205" s="388" t="str">
        <f>IF(ISBLANK(INDEX('Policy Characteristics'!D:D,MATCH($C205,'Policy Characteristics'!$C:$C,0))),"",INDEX('Policy Characteristics'!D:D,MATCH($C205,'Policy Characteristics'!$C:$C,0)))</f>
        <v>Building Component Electrification</v>
      </c>
      <c r="K205" s="237" t="str">
        <f>IF(ISBLANK(INDEX('Policy Characteristics'!E:E,MATCH($C205,'Policy Characteristics'!$C:$C,0))),"",INDEX('Policy Characteristics'!E:E,MATCH($C205,'Policy Characteristics'!$C:$C,0)))</f>
        <v>bldgs new component fuel shifting</v>
      </c>
      <c r="L205" s="238">
        <f>IF(ISBLANK(INDEX('Policy Characteristics'!F:F,MATCH($C205,'Policy Characteristics'!$C:$C,0))),"",INDEX('Policy Characteristics'!F:F,MATCH($C205,'Policy Characteristics'!$C:$C,0)))</f>
        <v>0</v>
      </c>
      <c r="M205" s="238">
        <f>IF(ISBLANK(INDEX('Policy Characteristics'!G:G,MATCH($C205,'Policy Characteristics'!$C:$C,0))),"",INDEX('Policy Characteristics'!G:G,MATCH($C205,'Policy Characteristics'!$C:$C,0)))</f>
        <v>1</v>
      </c>
      <c r="N205" s="238">
        <f>IF(ISBLANK(INDEX('Policy Characteristics'!H:H,MATCH($C205,'Policy Characteristics'!$C:$C,0))),"",INDEX('Policy Characteristics'!H:H,MATCH($C205,'Policy Characteristics'!$C:$C,0)))</f>
        <v>0.01</v>
      </c>
      <c r="O205" s="237" t="str">
        <f>IF(ISBLANK(INDEX('Policy Characteristics'!I:I,MATCH($C205,'Policy Characteristics'!$C:$C,0))),"",INDEX('Policy Characteristics'!I:I,MATCH($C205,'Policy Characteristics'!$C:$C,0)))</f>
        <v>% of newly sold non-electric building components</v>
      </c>
      <c r="P205" s="237"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37" t="str">
        <f>IF(ISBLANK(INDEX('Policy Characteristics'!K:K,MATCH($C205,'Policy Characteristics'!$C:$C,0))),"",INDEX('Policy Characteristics'!K:K,MATCH($C205,'Policy Characteristics'!$C:$C,0)))</f>
        <v>buildings-sector-main.html#component-elec</v>
      </c>
      <c r="R205" s="237" t="str">
        <f>IF(ISBLANK(INDEX('Policy Characteristics'!L:L,MATCH($C205,'Policy Characteristics'!$C:$C,0))),"",INDEX('Policy Characteristics'!L:L,MATCH($C205,'Policy Characteristics'!$C:$C,0)))</f>
        <v>building-component-electrification.html</v>
      </c>
      <c r="S205" s="291" t="s">
        <v>187</v>
      </c>
    </row>
    <row r="206" spans="1:19">
      <c r="A206" s="237" t="str">
        <f>IF(ISBLANK(INDEX('Policy Characteristics'!A:A,MATCH($C206,'Policy Characteristics'!$C:$C,0))),"",INDEX('Policy Characteristics'!A:A,MATCH($C206,'Policy Characteristics'!$C:$C,0)))</f>
        <v>Buildings and Appliances</v>
      </c>
      <c r="B206" s="386" t="str">
        <f>IF(ISBLANK(INDEX('Policy Characteristics'!B:B,MATCH($C206,'Policy Characteristics'!$C:$C,0))),"",INDEX('Policy Characteristics'!B:B,MATCH($C206,'Policy Characteristics'!$C:$C,0)))</f>
        <v>Building Component Electrification</v>
      </c>
      <c r="C206" s="237" t="str">
        <f t="shared" si="11"/>
        <v>Fraction of New Bldg Components Shifted to Other Fuels</v>
      </c>
      <c r="D206" s="335" t="s">
        <v>114</v>
      </c>
      <c r="E206" s="335" t="s">
        <v>276</v>
      </c>
      <c r="F206" s="335" t="s">
        <v>120</v>
      </c>
      <c r="G206" s="335" t="s">
        <v>278</v>
      </c>
      <c r="H206" s="17">
        <v>440</v>
      </c>
      <c r="I206" s="387" t="s">
        <v>43</v>
      </c>
      <c r="J206" s="388" t="str">
        <f>IF(ISBLANK(INDEX('Policy Characteristics'!D:D,MATCH($C206,'Policy Characteristics'!$C:$C,0))),"",INDEX('Policy Characteristics'!D:D,MATCH($C206,'Policy Characteristics'!$C:$C,0)))</f>
        <v>Building Component Electrification</v>
      </c>
      <c r="K206" s="237" t="str">
        <f>IF(ISBLANK(INDEX('Policy Characteristics'!E:E,MATCH($C206,'Policy Characteristics'!$C:$C,0))),"",INDEX('Policy Characteristics'!E:E,MATCH($C206,'Policy Characteristics'!$C:$C,0)))</f>
        <v>bldgs new component fuel shifting</v>
      </c>
      <c r="L206" s="238">
        <f>IF(ISBLANK(INDEX('Policy Characteristics'!F:F,MATCH($C206,'Policy Characteristics'!$C:$C,0))),"",INDEX('Policy Characteristics'!F:F,MATCH($C206,'Policy Characteristics'!$C:$C,0)))</f>
        <v>0</v>
      </c>
      <c r="M206" s="238">
        <f>IF(ISBLANK(INDEX('Policy Characteristics'!G:G,MATCH($C206,'Policy Characteristics'!$C:$C,0))),"",INDEX('Policy Characteristics'!G:G,MATCH($C206,'Policy Characteristics'!$C:$C,0)))</f>
        <v>1</v>
      </c>
      <c r="N206" s="238">
        <f>IF(ISBLANK(INDEX('Policy Characteristics'!H:H,MATCH($C206,'Policy Characteristics'!$C:$C,0))),"",INDEX('Policy Characteristics'!H:H,MATCH($C206,'Policy Characteristics'!$C:$C,0)))</f>
        <v>0.01</v>
      </c>
      <c r="O206" s="237" t="str">
        <f>IF(ISBLANK(INDEX('Policy Characteristics'!I:I,MATCH($C206,'Policy Characteristics'!$C:$C,0))),"",INDEX('Policy Characteristics'!I:I,MATCH($C206,'Policy Characteristics'!$C:$C,0)))</f>
        <v>% of newly sold non-electric building components</v>
      </c>
      <c r="P206" s="237"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37" t="str">
        <f>IF(ISBLANK(INDEX('Policy Characteristics'!K:K,MATCH($C206,'Policy Characteristics'!$C:$C,0))),"",INDEX('Policy Characteristics'!K:K,MATCH($C206,'Policy Characteristics'!$C:$C,0)))</f>
        <v>buildings-sector-main.html#component-elec</v>
      </c>
      <c r="R206" s="237" t="str">
        <f>IF(ISBLANK(INDEX('Policy Characteristics'!L:L,MATCH($C206,'Policy Characteristics'!$C:$C,0))),"",INDEX('Policy Characteristics'!L:L,MATCH($C206,'Policy Characteristics'!$C:$C,0)))</f>
        <v>building-component-electrification.html</v>
      </c>
      <c r="S206" s="291" t="s">
        <v>187</v>
      </c>
    </row>
    <row r="207" spans="1:19">
      <c r="A207" s="237" t="str">
        <f>IF(ISBLANK(INDEX('Policy Characteristics'!A:A,MATCH($C207,'Policy Characteristics'!$C:$C,0))),"",INDEX('Policy Characteristics'!A:A,MATCH($C207,'Policy Characteristics'!$C:$C,0)))</f>
        <v>Buildings and Appliances</v>
      </c>
      <c r="B207" s="386" t="str">
        <f>IF(ISBLANK(INDEX('Policy Characteristics'!B:B,MATCH($C207,'Policy Characteristics'!$C:$C,0))),"",INDEX('Policy Characteristics'!B:B,MATCH($C207,'Policy Characteristics'!$C:$C,0)))</f>
        <v>Building Component Electrification</v>
      </c>
      <c r="C207" s="237" t="str">
        <f t="shared" si="11"/>
        <v>Fraction of New Bldg Components Shifted to Other Fuels</v>
      </c>
      <c r="D207" s="335" t="s">
        <v>115</v>
      </c>
      <c r="E207" s="335" t="s">
        <v>276</v>
      </c>
      <c r="F207" s="335" t="s">
        <v>121</v>
      </c>
      <c r="G207" s="335" t="s">
        <v>278</v>
      </c>
      <c r="H207" s="17">
        <v>441</v>
      </c>
      <c r="I207" s="387" t="s">
        <v>44</v>
      </c>
      <c r="J207" s="388" t="str">
        <f>IF(ISBLANK(INDEX('Policy Characteristics'!D:D,MATCH($C207,'Policy Characteristics'!$C:$C,0))),"",INDEX('Policy Characteristics'!D:D,MATCH($C207,'Policy Characteristics'!$C:$C,0)))</f>
        <v>Building Component Electrification</v>
      </c>
      <c r="K207" s="237" t="str">
        <f>IF(ISBLANK(INDEX('Policy Characteristics'!E:E,MATCH($C207,'Policy Characteristics'!$C:$C,0))),"",INDEX('Policy Characteristics'!E:E,MATCH($C207,'Policy Characteristics'!$C:$C,0)))</f>
        <v>bldgs new component fuel shifting</v>
      </c>
      <c r="L207" s="238">
        <f>IF(ISBLANK(INDEX('Policy Characteristics'!F:F,MATCH($C207,'Policy Characteristics'!$C:$C,0))),"",INDEX('Policy Characteristics'!F:F,MATCH($C207,'Policy Characteristics'!$C:$C,0)))</f>
        <v>0</v>
      </c>
      <c r="M207" s="238">
        <f>IF(ISBLANK(INDEX('Policy Characteristics'!G:G,MATCH($C207,'Policy Characteristics'!$C:$C,0))),"",INDEX('Policy Characteristics'!G:G,MATCH($C207,'Policy Characteristics'!$C:$C,0)))</f>
        <v>1</v>
      </c>
      <c r="N207" s="238">
        <f>IF(ISBLANK(INDEX('Policy Characteristics'!H:H,MATCH($C207,'Policy Characteristics'!$C:$C,0))),"",INDEX('Policy Characteristics'!H:H,MATCH($C207,'Policy Characteristics'!$C:$C,0)))</f>
        <v>0.01</v>
      </c>
      <c r="O207" s="237" t="str">
        <f>IF(ISBLANK(INDEX('Policy Characteristics'!I:I,MATCH($C207,'Policy Characteristics'!$C:$C,0))),"",INDEX('Policy Characteristics'!I:I,MATCH($C207,'Policy Characteristics'!$C:$C,0)))</f>
        <v>% of newly sold non-electric building components</v>
      </c>
      <c r="P207" s="237"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37" t="str">
        <f>IF(ISBLANK(INDEX('Policy Characteristics'!K:K,MATCH($C207,'Policy Characteristics'!$C:$C,0))),"",INDEX('Policy Characteristics'!K:K,MATCH($C207,'Policy Characteristics'!$C:$C,0)))</f>
        <v>buildings-sector-main.html#component-elec</v>
      </c>
      <c r="R207" s="237" t="str">
        <f>IF(ISBLANK(INDEX('Policy Characteristics'!L:L,MATCH($C207,'Policy Characteristics'!$C:$C,0))),"",INDEX('Policy Characteristics'!L:L,MATCH($C207,'Policy Characteristics'!$C:$C,0)))</f>
        <v>building-component-electrification.html</v>
      </c>
      <c r="S207" s="291" t="s">
        <v>187</v>
      </c>
    </row>
    <row r="208" spans="1:19">
      <c r="A208" s="237" t="str">
        <f>IF(ISBLANK(INDEX('Policy Characteristics'!A:A,MATCH($C208,'Policy Characteristics'!$C:$C,0))),"",INDEX('Policy Characteristics'!A:A,MATCH($C208,'Policy Characteristics'!$C:$C,0)))</f>
        <v>Buildings and Appliances</v>
      </c>
      <c r="B208" s="386" t="str">
        <f>IF(ISBLANK(INDEX('Policy Characteristics'!B:B,MATCH($C208,'Policy Characteristics'!$C:$C,0))),"",INDEX('Policy Characteristics'!B:B,MATCH($C208,'Policy Characteristics'!$C:$C,0)))</f>
        <v>Building Component Electrification</v>
      </c>
      <c r="C208" s="237" t="str">
        <f t="shared" si="11"/>
        <v>Fraction of New Bldg Components Shifted to Other Fuels</v>
      </c>
      <c r="D208" s="335" t="s">
        <v>117</v>
      </c>
      <c r="E208" s="335" t="s">
        <v>276</v>
      </c>
      <c r="F208" s="335" t="s">
        <v>123</v>
      </c>
      <c r="G208" s="335" t="s">
        <v>278</v>
      </c>
      <c r="H208" s="17">
        <v>442</v>
      </c>
      <c r="I208" s="387" t="s">
        <v>44</v>
      </c>
      <c r="J208" s="388" t="str">
        <f>IF(ISBLANK(INDEX('Policy Characteristics'!D:D,MATCH($C208,'Policy Characteristics'!$C:$C,0))),"",INDEX('Policy Characteristics'!D:D,MATCH($C208,'Policy Characteristics'!$C:$C,0)))</f>
        <v>Building Component Electrification</v>
      </c>
      <c r="K208" s="237" t="str">
        <f>IF(ISBLANK(INDEX('Policy Characteristics'!E:E,MATCH($C208,'Policy Characteristics'!$C:$C,0))),"",INDEX('Policy Characteristics'!E:E,MATCH($C208,'Policy Characteristics'!$C:$C,0)))</f>
        <v>bldgs new component fuel shifting</v>
      </c>
      <c r="L208" s="238">
        <f>IF(ISBLANK(INDEX('Policy Characteristics'!F:F,MATCH($C208,'Policy Characteristics'!$C:$C,0))),"",INDEX('Policy Characteristics'!F:F,MATCH($C208,'Policy Characteristics'!$C:$C,0)))</f>
        <v>0</v>
      </c>
      <c r="M208" s="238">
        <f>IF(ISBLANK(INDEX('Policy Characteristics'!G:G,MATCH($C208,'Policy Characteristics'!$C:$C,0))),"",INDEX('Policy Characteristics'!G:G,MATCH($C208,'Policy Characteristics'!$C:$C,0)))</f>
        <v>1</v>
      </c>
      <c r="N208" s="238">
        <f>IF(ISBLANK(INDEX('Policy Characteristics'!H:H,MATCH($C208,'Policy Characteristics'!$C:$C,0))),"",INDEX('Policy Characteristics'!H:H,MATCH($C208,'Policy Characteristics'!$C:$C,0)))</f>
        <v>0.01</v>
      </c>
      <c r="O208" s="237" t="str">
        <f>IF(ISBLANK(INDEX('Policy Characteristics'!I:I,MATCH($C208,'Policy Characteristics'!$C:$C,0))),"",INDEX('Policy Characteristics'!I:I,MATCH($C208,'Policy Characteristics'!$C:$C,0)))</f>
        <v>% of newly sold non-electric building components</v>
      </c>
      <c r="P208" s="237"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37" t="str">
        <f>IF(ISBLANK(INDEX('Policy Characteristics'!K:K,MATCH($C208,'Policy Characteristics'!$C:$C,0))),"",INDEX('Policy Characteristics'!K:K,MATCH($C208,'Policy Characteristics'!$C:$C,0)))</f>
        <v>buildings-sector-main.html#component-elec</v>
      </c>
      <c r="R208" s="237" t="str">
        <f>IF(ISBLANK(INDEX('Policy Characteristics'!L:L,MATCH($C208,'Policy Characteristics'!$C:$C,0))),"",INDEX('Policy Characteristics'!L:L,MATCH($C208,'Policy Characteristics'!$C:$C,0)))</f>
        <v>building-component-electrification.html</v>
      </c>
      <c r="S208" s="291" t="s">
        <v>187</v>
      </c>
    </row>
    <row r="209" spans="1:19">
      <c r="A209" s="237" t="str">
        <f>IF(ISBLANK(INDEX('Policy Characteristics'!A:A,MATCH($C209,'Policy Characteristics'!$C:$C,0))),"",INDEX('Policy Characteristics'!A:A,MATCH($C209,'Policy Characteristics'!$C:$C,0)))</f>
        <v>Buildings and Appliances</v>
      </c>
      <c r="B209" s="386" t="str">
        <f>IF(ISBLANK(INDEX('Policy Characteristics'!B:B,MATCH($C209,'Policy Characteristics'!$C:$C,0))),"",INDEX('Policy Characteristics'!B:B,MATCH($C209,'Policy Characteristics'!$C:$C,0)))</f>
        <v>Building Component Electrification</v>
      </c>
      <c r="C209" s="237" t="str">
        <f t="shared" si="11"/>
        <v>Fraction of New Bldg Components Shifted to Other Fuels</v>
      </c>
      <c r="D209" s="335" t="s">
        <v>118</v>
      </c>
      <c r="E209" s="335" t="s">
        <v>276</v>
      </c>
      <c r="F209" s="335" t="s">
        <v>124</v>
      </c>
      <c r="G209" s="335" t="s">
        <v>278</v>
      </c>
      <c r="H209" s="17">
        <v>443</v>
      </c>
      <c r="I209" s="387" t="s">
        <v>43</v>
      </c>
      <c r="J209" s="388" t="str">
        <f>IF(ISBLANK(INDEX('Policy Characteristics'!D:D,MATCH($C209,'Policy Characteristics'!$C:$C,0))),"",INDEX('Policy Characteristics'!D:D,MATCH($C209,'Policy Characteristics'!$C:$C,0)))</f>
        <v>Building Component Electrification</v>
      </c>
      <c r="K209" s="237" t="str">
        <f>IF(ISBLANK(INDEX('Policy Characteristics'!E:E,MATCH($C209,'Policy Characteristics'!$C:$C,0))),"",INDEX('Policy Characteristics'!E:E,MATCH($C209,'Policy Characteristics'!$C:$C,0)))</f>
        <v>bldgs new component fuel shifting</v>
      </c>
      <c r="L209" s="238">
        <f>IF(ISBLANK(INDEX('Policy Characteristics'!F:F,MATCH($C209,'Policy Characteristics'!$C:$C,0))),"",INDEX('Policy Characteristics'!F:F,MATCH($C209,'Policy Characteristics'!$C:$C,0)))</f>
        <v>0</v>
      </c>
      <c r="M209" s="238">
        <f>IF(ISBLANK(INDEX('Policy Characteristics'!G:G,MATCH($C209,'Policy Characteristics'!$C:$C,0))),"",INDEX('Policy Characteristics'!G:G,MATCH($C209,'Policy Characteristics'!$C:$C,0)))</f>
        <v>1</v>
      </c>
      <c r="N209" s="238">
        <f>IF(ISBLANK(INDEX('Policy Characteristics'!H:H,MATCH($C209,'Policy Characteristics'!$C:$C,0))),"",INDEX('Policy Characteristics'!H:H,MATCH($C209,'Policy Characteristics'!$C:$C,0)))</f>
        <v>0.01</v>
      </c>
      <c r="O209" s="237" t="str">
        <f>IF(ISBLANK(INDEX('Policy Characteristics'!I:I,MATCH($C209,'Policy Characteristics'!$C:$C,0))),"",INDEX('Policy Characteristics'!I:I,MATCH($C209,'Policy Characteristics'!$C:$C,0)))</f>
        <v>% of newly sold non-electric building components</v>
      </c>
      <c r="P209" s="237"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37" t="str">
        <f>IF(ISBLANK(INDEX('Policy Characteristics'!K:K,MATCH($C209,'Policy Characteristics'!$C:$C,0))),"",INDEX('Policy Characteristics'!K:K,MATCH($C209,'Policy Characteristics'!$C:$C,0)))</f>
        <v>buildings-sector-main.html#component-elec</v>
      </c>
      <c r="R209" s="237" t="str">
        <f>IF(ISBLANK(INDEX('Policy Characteristics'!L:L,MATCH($C209,'Policy Characteristics'!$C:$C,0))),"",INDEX('Policy Characteristics'!L:L,MATCH($C209,'Policy Characteristics'!$C:$C,0)))</f>
        <v>building-component-electrification.html</v>
      </c>
      <c r="S209" s="291" t="s">
        <v>187</v>
      </c>
    </row>
    <row r="210" spans="1:19">
      <c r="A210" s="237" t="str">
        <f>IF(ISBLANK(INDEX('Policy Characteristics'!A:A,MATCH($C210,'Policy Characteristics'!$C:$C,0))),"",INDEX('Policy Characteristics'!A:A,MATCH($C210,'Policy Characteristics'!$C:$C,0)))</f>
        <v>Buildings and Appliances</v>
      </c>
      <c r="B210" s="386" t="str">
        <f>IF(ISBLANK(INDEX('Policy Characteristics'!B:B,MATCH($C210,'Policy Characteristics'!$C:$C,0))),"",INDEX('Policy Characteristics'!B:B,MATCH($C210,'Policy Characteristics'!$C:$C,0)))</f>
        <v>Building Component Electrification</v>
      </c>
      <c r="C210" s="237" t="str">
        <f t="shared" si="11"/>
        <v>Fraction of New Bldg Components Shifted to Other Fuels</v>
      </c>
      <c r="D210" s="335" t="s">
        <v>119</v>
      </c>
      <c r="E210" s="335" t="s">
        <v>276</v>
      </c>
      <c r="F210" s="335" t="s">
        <v>125</v>
      </c>
      <c r="G210" s="335" t="s">
        <v>278</v>
      </c>
      <c r="H210" s="17">
        <v>444</v>
      </c>
      <c r="I210" s="387" t="s">
        <v>43</v>
      </c>
      <c r="J210" s="388" t="str">
        <f>IF(ISBLANK(INDEX('Policy Characteristics'!D:D,MATCH($C210,'Policy Characteristics'!$C:$C,0))),"",INDEX('Policy Characteristics'!D:D,MATCH($C210,'Policy Characteristics'!$C:$C,0)))</f>
        <v>Building Component Electrification</v>
      </c>
      <c r="K210" s="237" t="str">
        <f>IF(ISBLANK(INDEX('Policy Characteristics'!E:E,MATCH($C210,'Policy Characteristics'!$C:$C,0))),"",INDEX('Policy Characteristics'!E:E,MATCH($C210,'Policy Characteristics'!$C:$C,0)))</f>
        <v>bldgs new component fuel shifting</v>
      </c>
      <c r="L210" s="238">
        <f>IF(ISBLANK(INDEX('Policy Characteristics'!F:F,MATCH($C210,'Policy Characteristics'!$C:$C,0))),"",INDEX('Policy Characteristics'!F:F,MATCH($C210,'Policy Characteristics'!$C:$C,0)))</f>
        <v>0</v>
      </c>
      <c r="M210" s="238">
        <f>IF(ISBLANK(INDEX('Policy Characteristics'!G:G,MATCH($C210,'Policy Characteristics'!$C:$C,0))),"",INDEX('Policy Characteristics'!G:G,MATCH($C210,'Policy Characteristics'!$C:$C,0)))</f>
        <v>1</v>
      </c>
      <c r="N210" s="238">
        <f>IF(ISBLANK(INDEX('Policy Characteristics'!H:H,MATCH($C210,'Policy Characteristics'!$C:$C,0))),"",INDEX('Policy Characteristics'!H:H,MATCH($C210,'Policy Characteristics'!$C:$C,0)))</f>
        <v>0.01</v>
      </c>
      <c r="O210" s="237" t="str">
        <f>IF(ISBLANK(INDEX('Policy Characteristics'!I:I,MATCH($C210,'Policy Characteristics'!$C:$C,0))),"",INDEX('Policy Characteristics'!I:I,MATCH($C210,'Policy Characteristics'!$C:$C,0)))</f>
        <v>% of newly sold non-electric building components</v>
      </c>
      <c r="P210" s="237"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37" t="str">
        <f>IF(ISBLANK(INDEX('Policy Characteristics'!K:K,MATCH($C210,'Policy Characteristics'!$C:$C,0))),"",INDEX('Policy Characteristics'!K:K,MATCH($C210,'Policy Characteristics'!$C:$C,0)))</f>
        <v>buildings-sector-main.html#component-elec</v>
      </c>
      <c r="R210" s="237" t="str">
        <f>IF(ISBLANK(INDEX('Policy Characteristics'!L:L,MATCH($C210,'Policy Characteristics'!$C:$C,0))),"",INDEX('Policy Characteristics'!L:L,MATCH($C210,'Policy Characteristics'!$C:$C,0)))</f>
        <v>building-component-electrification.html</v>
      </c>
      <c r="S210" s="291" t="s">
        <v>187</v>
      </c>
    </row>
    <row r="211" spans="1:19">
      <c r="A211" s="237" t="str">
        <f>IF(ISBLANK(INDEX('Policy Characteristics'!A:A,MATCH($C211,'Policy Characteristics'!$C:$C,0))),"",INDEX('Policy Characteristics'!A:A,MATCH($C211,'Policy Characteristics'!$C:$C,0)))</f>
        <v>Buildings and Appliances</v>
      </c>
      <c r="B211" s="386" t="str">
        <f>IF(ISBLANK(INDEX('Policy Characteristics'!B:B,MATCH($C211,'Policy Characteristics'!$C:$C,0))),"",INDEX('Policy Characteristics'!B:B,MATCH($C211,'Policy Characteristics'!$C:$C,0)))</f>
        <v>Building Component Electrification</v>
      </c>
      <c r="C211" s="237" t="str">
        <f t="shared" si="11"/>
        <v>Fraction of New Bldg Components Shifted to Other Fuels</v>
      </c>
      <c r="D211" s="335" t="s">
        <v>114</v>
      </c>
      <c r="E211" s="335" t="s">
        <v>277</v>
      </c>
      <c r="F211" s="335" t="s">
        <v>120</v>
      </c>
      <c r="G211" s="335" t="s">
        <v>163</v>
      </c>
      <c r="H211" s="17">
        <v>445</v>
      </c>
      <c r="I211" s="387" t="s">
        <v>43</v>
      </c>
      <c r="J211" s="388" t="str">
        <f>IF(ISBLANK(INDEX('Policy Characteristics'!D:D,MATCH($C211,'Policy Characteristics'!$C:$C,0))),"",INDEX('Policy Characteristics'!D:D,MATCH($C211,'Policy Characteristics'!$C:$C,0)))</f>
        <v>Building Component Electrification</v>
      </c>
      <c r="K211" s="237" t="str">
        <f>IF(ISBLANK(INDEX('Policy Characteristics'!E:E,MATCH($C211,'Policy Characteristics'!$C:$C,0))),"",INDEX('Policy Characteristics'!E:E,MATCH($C211,'Policy Characteristics'!$C:$C,0)))</f>
        <v>bldgs new component fuel shifting</v>
      </c>
      <c r="L211" s="238">
        <f>IF(ISBLANK(INDEX('Policy Characteristics'!F:F,MATCH($C211,'Policy Characteristics'!$C:$C,0))),"",INDEX('Policy Characteristics'!F:F,MATCH($C211,'Policy Characteristics'!$C:$C,0)))</f>
        <v>0</v>
      </c>
      <c r="M211" s="238">
        <f>IF(ISBLANK(INDEX('Policy Characteristics'!G:G,MATCH($C211,'Policy Characteristics'!$C:$C,0))),"",INDEX('Policy Characteristics'!G:G,MATCH($C211,'Policy Characteristics'!$C:$C,0)))</f>
        <v>1</v>
      </c>
      <c r="N211" s="238">
        <f>IF(ISBLANK(INDEX('Policy Characteristics'!H:H,MATCH($C211,'Policy Characteristics'!$C:$C,0))),"",INDEX('Policy Characteristics'!H:H,MATCH($C211,'Policy Characteristics'!$C:$C,0)))</f>
        <v>0.01</v>
      </c>
      <c r="O211" s="237" t="str">
        <f>IF(ISBLANK(INDEX('Policy Characteristics'!I:I,MATCH($C211,'Policy Characteristics'!$C:$C,0))),"",INDEX('Policy Characteristics'!I:I,MATCH($C211,'Policy Characteristics'!$C:$C,0)))</f>
        <v>% of newly sold non-electric building components</v>
      </c>
      <c r="P211" s="237"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37" t="str">
        <f>IF(ISBLANK(INDEX('Policy Characteristics'!K:K,MATCH($C211,'Policy Characteristics'!$C:$C,0))),"",INDEX('Policy Characteristics'!K:K,MATCH($C211,'Policy Characteristics'!$C:$C,0)))</f>
        <v>buildings-sector-main.html#component-elec</v>
      </c>
      <c r="R211" s="237" t="str">
        <f>IF(ISBLANK(INDEX('Policy Characteristics'!L:L,MATCH($C211,'Policy Characteristics'!$C:$C,0))),"",INDEX('Policy Characteristics'!L:L,MATCH($C211,'Policy Characteristics'!$C:$C,0)))</f>
        <v>building-component-electrification.html</v>
      </c>
      <c r="S211" s="291" t="s">
        <v>187</v>
      </c>
    </row>
    <row r="212" spans="1:19">
      <c r="A212" s="237" t="str">
        <f>IF(ISBLANK(INDEX('Policy Characteristics'!A:A,MATCH($C212,'Policy Characteristics'!$C:$C,0))),"",INDEX('Policy Characteristics'!A:A,MATCH($C212,'Policy Characteristics'!$C:$C,0)))</f>
        <v>Buildings and Appliances</v>
      </c>
      <c r="B212" s="386" t="str">
        <f>IF(ISBLANK(INDEX('Policy Characteristics'!B:B,MATCH($C212,'Policy Characteristics'!$C:$C,0))),"",INDEX('Policy Characteristics'!B:B,MATCH($C212,'Policy Characteristics'!$C:$C,0)))</f>
        <v>Building Component Electrification</v>
      </c>
      <c r="C212" s="237" t="str">
        <f t="shared" si="11"/>
        <v>Fraction of New Bldg Components Shifted to Other Fuels</v>
      </c>
      <c r="D212" s="335" t="s">
        <v>115</v>
      </c>
      <c r="E212" s="335" t="s">
        <v>277</v>
      </c>
      <c r="F212" s="335" t="s">
        <v>121</v>
      </c>
      <c r="G212" s="335" t="s">
        <v>163</v>
      </c>
      <c r="H212" s="17">
        <v>446</v>
      </c>
      <c r="I212" s="387" t="s">
        <v>44</v>
      </c>
      <c r="J212" s="388" t="str">
        <f>IF(ISBLANK(INDEX('Policy Characteristics'!D:D,MATCH($C212,'Policy Characteristics'!$C:$C,0))),"",INDEX('Policy Characteristics'!D:D,MATCH($C212,'Policy Characteristics'!$C:$C,0)))</f>
        <v>Building Component Electrification</v>
      </c>
      <c r="K212" s="237" t="str">
        <f>IF(ISBLANK(INDEX('Policy Characteristics'!E:E,MATCH($C212,'Policy Characteristics'!$C:$C,0))),"",INDEX('Policy Characteristics'!E:E,MATCH($C212,'Policy Characteristics'!$C:$C,0)))</f>
        <v>bldgs new component fuel shifting</v>
      </c>
      <c r="L212" s="238">
        <f>IF(ISBLANK(INDEX('Policy Characteristics'!F:F,MATCH($C212,'Policy Characteristics'!$C:$C,0))),"",INDEX('Policy Characteristics'!F:F,MATCH($C212,'Policy Characteristics'!$C:$C,0)))</f>
        <v>0</v>
      </c>
      <c r="M212" s="238">
        <f>IF(ISBLANK(INDEX('Policy Characteristics'!G:G,MATCH($C212,'Policy Characteristics'!$C:$C,0))),"",INDEX('Policy Characteristics'!G:G,MATCH($C212,'Policy Characteristics'!$C:$C,0)))</f>
        <v>1</v>
      </c>
      <c r="N212" s="238">
        <f>IF(ISBLANK(INDEX('Policy Characteristics'!H:H,MATCH($C212,'Policy Characteristics'!$C:$C,0))),"",INDEX('Policy Characteristics'!H:H,MATCH($C212,'Policy Characteristics'!$C:$C,0)))</f>
        <v>0.01</v>
      </c>
      <c r="O212" s="237" t="str">
        <f>IF(ISBLANK(INDEX('Policy Characteristics'!I:I,MATCH($C212,'Policy Characteristics'!$C:$C,0))),"",INDEX('Policy Characteristics'!I:I,MATCH($C212,'Policy Characteristics'!$C:$C,0)))</f>
        <v>% of newly sold non-electric building components</v>
      </c>
      <c r="P212" s="237"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37" t="str">
        <f>IF(ISBLANK(INDEX('Policy Characteristics'!K:K,MATCH($C212,'Policy Characteristics'!$C:$C,0))),"",INDEX('Policy Characteristics'!K:K,MATCH($C212,'Policy Characteristics'!$C:$C,0)))</f>
        <v>buildings-sector-main.html#component-elec</v>
      </c>
      <c r="R212" s="237" t="str">
        <f>IF(ISBLANK(INDEX('Policy Characteristics'!L:L,MATCH($C212,'Policy Characteristics'!$C:$C,0))),"",INDEX('Policy Characteristics'!L:L,MATCH($C212,'Policy Characteristics'!$C:$C,0)))</f>
        <v>building-component-electrification.html</v>
      </c>
      <c r="S212" s="291" t="s">
        <v>187</v>
      </c>
    </row>
    <row r="213" spans="1:19">
      <c r="A213" s="237" t="str">
        <f>IF(ISBLANK(INDEX('Policy Characteristics'!A:A,MATCH($C213,'Policy Characteristics'!$C:$C,0))),"",INDEX('Policy Characteristics'!A:A,MATCH($C213,'Policy Characteristics'!$C:$C,0)))</f>
        <v>Buildings and Appliances</v>
      </c>
      <c r="B213" s="386" t="str">
        <f>IF(ISBLANK(INDEX('Policy Characteristics'!B:B,MATCH($C213,'Policy Characteristics'!$C:$C,0))),"",INDEX('Policy Characteristics'!B:B,MATCH($C213,'Policy Characteristics'!$C:$C,0)))</f>
        <v>Building Component Electrification</v>
      </c>
      <c r="C213" s="237" t="str">
        <f t="shared" si="11"/>
        <v>Fraction of New Bldg Components Shifted to Other Fuels</v>
      </c>
      <c r="D213" s="335" t="s">
        <v>117</v>
      </c>
      <c r="E213" s="335" t="s">
        <v>277</v>
      </c>
      <c r="F213" s="335" t="s">
        <v>123</v>
      </c>
      <c r="G213" s="335" t="s">
        <v>163</v>
      </c>
      <c r="H213" s="17">
        <v>447</v>
      </c>
      <c r="I213" s="387" t="s">
        <v>44</v>
      </c>
      <c r="J213" s="388" t="str">
        <f>IF(ISBLANK(INDEX('Policy Characteristics'!D:D,MATCH($C213,'Policy Characteristics'!$C:$C,0))),"",INDEX('Policy Characteristics'!D:D,MATCH($C213,'Policy Characteristics'!$C:$C,0)))</f>
        <v>Building Component Electrification</v>
      </c>
      <c r="K213" s="237" t="str">
        <f>IF(ISBLANK(INDEX('Policy Characteristics'!E:E,MATCH($C213,'Policy Characteristics'!$C:$C,0))),"",INDEX('Policy Characteristics'!E:E,MATCH($C213,'Policy Characteristics'!$C:$C,0)))</f>
        <v>bldgs new component fuel shifting</v>
      </c>
      <c r="L213" s="238">
        <f>IF(ISBLANK(INDEX('Policy Characteristics'!F:F,MATCH($C213,'Policy Characteristics'!$C:$C,0))),"",INDEX('Policy Characteristics'!F:F,MATCH($C213,'Policy Characteristics'!$C:$C,0)))</f>
        <v>0</v>
      </c>
      <c r="M213" s="238">
        <f>IF(ISBLANK(INDEX('Policy Characteristics'!G:G,MATCH($C213,'Policy Characteristics'!$C:$C,0))),"",INDEX('Policy Characteristics'!G:G,MATCH($C213,'Policy Characteristics'!$C:$C,0)))</f>
        <v>1</v>
      </c>
      <c r="N213" s="238">
        <f>IF(ISBLANK(INDEX('Policy Characteristics'!H:H,MATCH($C213,'Policy Characteristics'!$C:$C,0))),"",INDEX('Policy Characteristics'!H:H,MATCH($C213,'Policy Characteristics'!$C:$C,0)))</f>
        <v>0.01</v>
      </c>
      <c r="O213" s="237" t="str">
        <f>IF(ISBLANK(INDEX('Policy Characteristics'!I:I,MATCH($C213,'Policy Characteristics'!$C:$C,0))),"",INDEX('Policy Characteristics'!I:I,MATCH($C213,'Policy Characteristics'!$C:$C,0)))</f>
        <v>% of newly sold non-electric building components</v>
      </c>
      <c r="P213" s="237"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37" t="str">
        <f>IF(ISBLANK(INDEX('Policy Characteristics'!K:K,MATCH($C213,'Policy Characteristics'!$C:$C,0))),"",INDEX('Policy Characteristics'!K:K,MATCH($C213,'Policy Characteristics'!$C:$C,0)))</f>
        <v>buildings-sector-main.html#component-elec</v>
      </c>
      <c r="R213" s="237" t="str">
        <f>IF(ISBLANK(INDEX('Policy Characteristics'!L:L,MATCH($C213,'Policy Characteristics'!$C:$C,0))),"",INDEX('Policy Characteristics'!L:L,MATCH($C213,'Policy Characteristics'!$C:$C,0)))</f>
        <v>building-component-electrification.html</v>
      </c>
      <c r="S213" s="291" t="s">
        <v>187</v>
      </c>
    </row>
    <row r="214" spans="1:19">
      <c r="A214" s="237" t="str">
        <f>IF(ISBLANK(INDEX('Policy Characteristics'!A:A,MATCH($C214,'Policy Characteristics'!$C:$C,0))),"",INDEX('Policy Characteristics'!A:A,MATCH($C214,'Policy Characteristics'!$C:$C,0)))</f>
        <v>Buildings and Appliances</v>
      </c>
      <c r="B214" s="386" t="str">
        <f>IF(ISBLANK(INDEX('Policy Characteristics'!B:B,MATCH($C214,'Policy Characteristics'!$C:$C,0))),"",INDEX('Policy Characteristics'!B:B,MATCH($C214,'Policy Characteristics'!$C:$C,0)))</f>
        <v>Building Component Electrification</v>
      </c>
      <c r="C214" s="237" t="str">
        <f t="shared" si="11"/>
        <v>Fraction of New Bldg Components Shifted to Other Fuels</v>
      </c>
      <c r="D214" s="335" t="s">
        <v>118</v>
      </c>
      <c r="E214" s="335" t="s">
        <v>277</v>
      </c>
      <c r="F214" s="335" t="s">
        <v>124</v>
      </c>
      <c r="G214" s="335" t="s">
        <v>163</v>
      </c>
      <c r="H214" s="17">
        <v>448</v>
      </c>
      <c r="I214" s="387" t="s">
        <v>43</v>
      </c>
      <c r="J214" s="388" t="str">
        <f>IF(ISBLANK(INDEX('Policy Characteristics'!D:D,MATCH($C214,'Policy Characteristics'!$C:$C,0))),"",INDEX('Policy Characteristics'!D:D,MATCH($C214,'Policy Characteristics'!$C:$C,0)))</f>
        <v>Building Component Electrification</v>
      </c>
      <c r="K214" s="237" t="str">
        <f>IF(ISBLANK(INDEX('Policy Characteristics'!E:E,MATCH($C214,'Policy Characteristics'!$C:$C,0))),"",INDEX('Policy Characteristics'!E:E,MATCH($C214,'Policy Characteristics'!$C:$C,0)))</f>
        <v>bldgs new component fuel shifting</v>
      </c>
      <c r="L214" s="238">
        <f>IF(ISBLANK(INDEX('Policy Characteristics'!F:F,MATCH($C214,'Policy Characteristics'!$C:$C,0))),"",INDEX('Policy Characteristics'!F:F,MATCH($C214,'Policy Characteristics'!$C:$C,0)))</f>
        <v>0</v>
      </c>
      <c r="M214" s="238">
        <f>IF(ISBLANK(INDEX('Policy Characteristics'!G:G,MATCH($C214,'Policy Characteristics'!$C:$C,0))),"",INDEX('Policy Characteristics'!G:G,MATCH($C214,'Policy Characteristics'!$C:$C,0)))</f>
        <v>1</v>
      </c>
      <c r="N214" s="238">
        <f>IF(ISBLANK(INDEX('Policy Characteristics'!H:H,MATCH($C214,'Policy Characteristics'!$C:$C,0))),"",INDEX('Policy Characteristics'!H:H,MATCH($C214,'Policy Characteristics'!$C:$C,0)))</f>
        <v>0.01</v>
      </c>
      <c r="O214" s="237" t="str">
        <f>IF(ISBLANK(INDEX('Policy Characteristics'!I:I,MATCH($C214,'Policy Characteristics'!$C:$C,0))),"",INDEX('Policy Characteristics'!I:I,MATCH($C214,'Policy Characteristics'!$C:$C,0)))</f>
        <v>% of newly sold non-electric building components</v>
      </c>
      <c r="P214" s="237"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37" t="str">
        <f>IF(ISBLANK(INDEX('Policy Characteristics'!K:K,MATCH($C214,'Policy Characteristics'!$C:$C,0))),"",INDEX('Policy Characteristics'!K:K,MATCH($C214,'Policy Characteristics'!$C:$C,0)))</f>
        <v>buildings-sector-main.html#component-elec</v>
      </c>
      <c r="R214" s="237" t="str">
        <f>IF(ISBLANK(INDEX('Policy Characteristics'!L:L,MATCH($C214,'Policy Characteristics'!$C:$C,0))),"",INDEX('Policy Characteristics'!L:L,MATCH($C214,'Policy Characteristics'!$C:$C,0)))</f>
        <v>building-component-electrification.html</v>
      </c>
      <c r="S214" s="291" t="s">
        <v>187</v>
      </c>
    </row>
    <row r="215" spans="1:19">
      <c r="A215" s="237" t="str">
        <f>IF(ISBLANK(INDEX('Policy Characteristics'!A:A,MATCH($C215,'Policy Characteristics'!$C:$C,0))),"",INDEX('Policy Characteristics'!A:A,MATCH($C215,'Policy Characteristics'!$C:$C,0)))</f>
        <v>Buildings and Appliances</v>
      </c>
      <c r="B215" s="386" t="str">
        <f>IF(ISBLANK(INDEX('Policy Characteristics'!B:B,MATCH($C215,'Policy Characteristics'!$C:$C,0))),"",INDEX('Policy Characteristics'!B:B,MATCH($C215,'Policy Characteristics'!$C:$C,0)))</f>
        <v>Building Component Electrification</v>
      </c>
      <c r="C215" s="237" t="str">
        <f t="shared" ref="C215" si="12">C$201</f>
        <v>Fraction of New Bldg Components Shifted to Other Fuels</v>
      </c>
      <c r="D215" s="335" t="s">
        <v>119</v>
      </c>
      <c r="E215" s="335" t="s">
        <v>277</v>
      </c>
      <c r="F215" s="335" t="s">
        <v>125</v>
      </c>
      <c r="G215" s="335" t="s">
        <v>163</v>
      </c>
      <c r="H215" s="17">
        <v>449</v>
      </c>
      <c r="I215" s="387" t="s">
        <v>43</v>
      </c>
      <c r="J215" s="388" t="str">
        <f>IF(ISBLANK(INDEX('Policy Characteristics'!D:D,MATCH($C215,'Policy Characteristics'!$C:$C,0))),"",INDEX('Policy Characteristics'!D:D,MATCH($C215,'Policy Characteristics'!$C:$C,0)))</f>
        <v>Building Component Electrification</v>
      </c>
      <c r="K215" s="237" t="str">
        <f>IF(ISBLANK(INDEX('Policy Characteristics'!E:E,MATCH($C215,'Policy Characteristics'!$C:$C,0))),"",INDEX('Policy Characteristics'!E:E,MATCH($C215,'Policy Characteristics'!$C:$C,0)))</f>
        <v>bldgs new component fuel shifting</v>
      </c>
      <c r="L215" s="238">
        <f>IF(ISBLANK(INDEX('Policy Characteristics'!F:F,MATCH($C215,'Policy Characteristics'!$C:$C,0))),"",INDEX('Policy Characteristics'!F:F,MATCH($C215,'Policy Characteristics'!$C:$C,0)))</f>
        <v>0</v>
      </c>
      <c r="M215" s="238">
        <f>IF(ISBLANK(INDEX('Policy Characteristics'!G:G,MATCH($C215,'Policy Characteristics'!$C:$C,0))),"",INDEX('Policy Characteristics'!G:G,MATCH($C215,'Policy Characteristics'!$C:$C,0)))</f>
        <v>1</v>
      </c>
      <c r="N215" s="238">
        <f>IF(ISBLANK(INDEX('Policy Characteristics'!H:H,MATCH($C215,'Policy Characteristics'!$C:$C,0))),"",INDEX('Policy Characteristics'!H:H,MATCH($C215,'Policy Characteristics'!$C:$C,0)))</f>
        <v>0.01</v>
      </c>
      <c r="O215" s="237" t="str">
        <f>IF(ISBLANK(INDEX('Policy Characteristics'!I:I,MATCH($C215,'Policy Characteristics'!$C:$C,0))),"",INDEX('Policy Characteristics'!I:I,MATCH($C215,'Policy Characteristics'!$C:$C,0)))</f>
        <v>% of newly sold non-electric building components</v>
      </c>
      <c r="P215" s="237"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37" t="str">
        <f>IF(ISBLANK(INDEX('Policy Characteristics'!K:K,MATCH($C215,'Policy Characteristics'!$C:$C,0))),"",INDEX('Policy Characteristics'!K:K,MATCH($C215,'Policy Characteristics'!$C:$C,0)))</f>
        <v>buildings-sector-main.html#component-elec</v>
      </c>
      <c r="R215" s="237" t="str">
        <f>IF(ISBLANK(INDEX('Policy Characteristics'!L:L,MATCH($C215,'Policy Characteristics'!$C:$C,0))),"",INDEX('Policy Characteristics'!L:L,MATCH($C215,'Policy Characteristics'!$C:$C,0)))</f>
        <v>building-component-electrification.html</v>
      </c>
      <c r="S215" s="291" t="s">
        <v>187</v>
      </c>
    </row>
    <row r="216" spans="1:19" s="237" customFormat="1">
      <c r="A216" s="237" t="str">
        <f>IF(ISBLANK(INDEX('Policy Characteristics'!A:A,MATCH($C216,'Policy Characteristics'!$C:$C,0))),"",INDEX('Policy Characteristics'!A:A,MATCH($C216,'Policy Characteristics'!$C:$C,0)))</f>
        <v>Buildings and Appliances</v>
      </c>
      <c r="B216" s="386" t="str">
        <f>IF(ISBLANK(INDEX('Policy Characteristics'!B:B,MATCH($C216,'Policy Characteristics'!$C:$C,0))),"",INDEX('Policy Characteristics'!B:B,MATCH($C216,'Policy Characteristics'!$C:$C,0)))</f>
        <v>Building Energy Efficiency Standards</v>
      </c>
      <c r="C216" t="s">
        <v>298</v>
      </c>
      <c r="D216" s="335" t="s">
        <v>114</v>
      </c>
      <c r="E216" s="335" t="s">
        <v>275</v>
      </c>
      <c r="F216" s="335" t="s">
        <v>120</v>
      </c>
      <c r="G216" s="335" t="s">
        <v>279</v>
      </c>
      <c r="H216" s="17">
        <v>13</v>
      </c>
      <c r="I216" s="387" t="s">
        <v>43</v>
      </c>
      <c r="J216" s="388" t="str">
        <f>IF(ISBLANK(INDEX('Policy Characteristics'!D:D,MATCH($C216,'Policy Characteristics'!$C:$C,0))),"",INDEX('Policy Characteristics'!D:D,MATCH($C216,'Policy Characteristics'!$C:$C,0)))</f>
        <v>Building Energy Efficiency Standards</v>
      </c>
      <c r="K216" s="237" t="str">
        <f>IF(ISBLANK(INDEX('Policy Characteristics'!E:E,MATCH($C216,'Policy Characteristics'!$C:$C,0))),"",INDEX('Policy Characteristics'!E:E,MATCH($C216,'Policy Characteristics'!$C:$C,0)))</f>
        <v>bldgs efficiency standards</v>
      </c>
      <c r="L216" s="238">
        <f>IF(ISBLANK(INDEX('Policy Characteristics'!F:F,MATCH($C216,'Policy Characteristics'!$C:$C,0))),"",INDEX('Policy Characteristics'!F:F,MATCH($C216,'Policy Characteristics'!$C:$C,0)))</f>
        <v>0</v>
      </c>
      <c r="M216" s="238">
        <f>IF(ISBLANK(INDEX('Policy Characteristics'!G:G,MATCH($C216,'Policy Characteristics'!$C:$C,0))),"",INDEX('Policy Characteristics'!G:G,MATCH($C216,'Policy Characteristics'!$C:$C,0)))</f>
        <v>0.75</v>
      </c>
      <c r="N216" s="238">
        <f>IF(ISBLANK(INDEX('Policy Characteristics'!H:H,MATCH($C216,'Policy Characteristics'!$C:$C,0))),"",INDEX('Policy Characteristics'!H:H,MATCH($C216,'Policy Characteristics'!$C:$C,0)))</f>
        <v>0.01</v>
      </c>
      <c r="O216" s="237" t="str">
        <f>IF(ISBLANK(INDEX('Policy Characteristics'!I:I,MATCH($C216,'Policy Characteristics'!$C:$C,0))),"",INDEX('Policy Characteristics'!I:I,MATCH($C216,'Policy Characteristics'!$C:$C,0)))</f>
        <v>% reduction in energy use</v>
      </c>
      <c r="P216" s="237"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7" t="str">
        <f>IF(ISBLANK(INDEX('Policy Characteristics'!K:K,MATCH($C216,'Policy Characteristics'!$C:$C,0))),"",INDEX('Policy Characteristics'!K:K,MATCH($C216,'Policy Characteristics'!$C:$C,0)))</f>
        <v>buildings-sector-main.html#eff-stds</v>
      </c>
      <c r="R216" s="237" t="str">
        <f>IF(ISBLANK(INDEX('Policy Characteristics'!L:L,MATCH($C216,'Policy Characteristics'!$C:$C,0))),"",INDEX('Policy Characteristics'!L:L,MATCH($C216,'Policy Characteristics'!$C:$C,0)))</f>
        <v>building-energy-efficiency-standards.html</v>
      </c>
      <c r="S216" s="291" t="s">
        <v>3888</v>
      </c>
    </row>
    <row r="217" spans="1:19" s="237" customFormat="1">
      <c r="A217" s="237" t="str">
        <f>IF(ISBLANK(INDEX('Policy Characteristics'!A:A,MATCH($C217,'Policy Characteristics'!$C:$C,0))),"",INDEX('Policy Characteristics'!A:A,MATCH($C217,'Policy Characteristics'!$C:$C,0)))</f>
        <v>Buildings and Appliances</v>
      </c>
      <c r="B217" s="386" t="str">
        <f>IF(ISBLANK(INDEX('Policy Characteristics'!B:B,MATCH($C217,'Policy Characteristics'!$C:$C,0))),"",INDEX('Policy Characteristics'!B:B,MATCH($C217,'Policy Characteristics'!$C:$C,0)))</f>
        <v>Building Energy Efficiency Standards</v>
      </c>
      <c r="C217" s="237" t="str">
        <f t="shared" ref="C217:C232" si="13">C$216</f>
        <v>Reduction in E Use Allowed by Component Eff Std</v>
      </c>
      <c r="D217" s="335" t="s">
        <v>115</v>
      </c>
      <c r="E217" s="335" t="s">
        <v>275</v>
      </c>
      <c r="F217" s="335" t="s">
        <v>121</v>
      </c>
      <c r="G217" s="335" t="s">
        <v>279</v>
      </c>
      <c r="H217" s="17">
        <v>14</v>
      </c>
      <c r="I217" s="387" t="s">
        <v>43</v>
      </c>
      <c r="J217" s="388" t="str">
        <f>IF(ISBLANK(INDEX('Policy Characteristics'!D:D,MATCH($C217,'Policy Characteristics'!$C:$C,0))),"",INDEX('Policy Characteristics'!D:D,MATCH($C217,'Policy Characteristics'!$C:$C,0)))</f>
        <v>Building Energy Efficiency Standards</v>
      </c>
      <c r="K217" s="237" t="str">
        <f>IF(ISBLANK(INDEX('Policy Characteristics'!E:E,MATCH($C217,'Policy Characteristics'!$C:$C,0))),"",INDEX('Policy Characteristics'!E:E,MATCH($C217,'Policy Characteristics'!$C:$C,0)))</f>
        <v>bldgs efficiency standards</v>
      </c>
      <c r="L217" s="238">
        <f>IF(ISBLANK(INDEX('Policy Characteristics'!F:F,MATCH($C217,'Policy Characteristics'!$C:$C,0))),"",INDEX('Policy Characteristics'!F:F,MATCH($C217,'Policy Characteristics'!$C:$C,0)))</f>
        <v>0</v>
      </c>
      <c r="M217" s="238">
        <f>IF(ISBLANK(INDEX('Policy Characteristics'!G:G,MATCH($C217,'Policy Characteristics'!$C:$C,0))),"",INDEX('Policy Characteristics'!G:G,MATCH($C217,'Policy Characteristics'!$C:$C,0)))</f>
        <v>0.75</v>
      </c>
      <c r="N217" s="238">
        <f>IF(ISBLANK(INDEX('Policy Characteristics'!H:H,MATCH($C217,'Policy Characteristics'!$C:$C,0))),"",INDEX('Policy Characteristics'!H:H,MATCH($C217,'Policy Characteristics'!$C:$C,0)))</f>
        <v>0.01</v>
      </c>
      <c r="O217" s="237" t="str">
        <f>IF(ISBLANK(INDEX('Policy Characteristics'!I:I,MATCH($C217,'Policy Characteristics'!$C:$C,0))),"",INDEX('Policy Characteristics'!I:I,MATCH($C217,'Policy Characteristics'!$C:$C,0)))</f>
        <v>% reduction in energy use</v>
      </c>
      <c r="P217" s="237"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7" t="str">
        <f>IF(ISBLANK(INDEX('Policy Characteristics'!K:K,MATCH($C217,'Policy Characteristics'!$C:$C,0))),"",INDEX('Policy Characteristics'!K:K,MATCH($C217,'Policy Characteristics'!$C:$C,0)))</f>
        <v>buildings-sector-main.html#eff-stds</v>
      </c>
      <c r="R217" s="237" t="str">
        <f>IF(ISBLANK(INDEX('Policy Characteristics'!L:L,MATCH($C217,'Policy Characteristics'!$C:$C,0))),"",INDEX('Policy Characteristics'!L:L,MATCH($C217,'Policy Characteristics'!$C:$C,0)))</f>
        <v>building-energy-efficiency-standards.html</v>
      </c>
      <c r="S217" s="291" t="s">
        <v>187</v>
      </c>
    </row>
    <row r="218" spans="1:19" s="237" customFormat="1">
      <c r="A218" s="237" t="str">
        <f>IF(ISBLANK(INDEX('Policy Characteristics'!A:A,MATCH($C218,'Policy Characteristics'!$C:$C,0))),"",INDEX('Policy Characteristics'!A:A,MATCH($C218,'Policy Characteristics'!$C:$C,0)))</f>
        <v>Buildings and Appliances</v>
      </c>
      <c r="B218" s="386" t="str">
        <f>IF(ISBLANK(INDEX('Policy Characteristics'!B:B,MATCH($C218,'Policy Characteristics'!$C:$C,0))),"",INDEX('Policy Characteristics'!B:B,MATCH($C218,'Policy Characteristics'!$C:$C,0)))</f>
        <v>Building Energy Efficiency Standards</v>
      </c>
      <c r="C218" s="237" t="str">
        <f t="shared" si="13"/>
        <v>Reduction in E Use Allowed by Component Eff Std</v>
      </c>
      <c r="D218" s="335" t="s">
        <v>116</v>
      </c>
      <c r="E218" s="335" t="s">
        <v>275</v>
      </c>
      <c r="F218" s="335" t="s">
        <v>122</v>
      </c>
      <c r="G218" s="335" t="s">
        <v>279</v>
      </c>
      <c r="H218" s="17">
        <v>15</v>
      </c>
      <c r="I218" s="387" t="s">
        <v>43</v>
      </c>
      <c r="J218" s="388" t="str">
        <f>IF(ISBLANK(INDEX('Policy Characteristics'!D:D,MATCH($C218,'Policy Characteristics'!$C:$C,0))),"",INDEX('Policy Characteristics'!D:D,MATCH($C218,'Policy Characteristics'!$C:$C,0)))</f>
        <v>Building Energy Efficiency Standards</v>
      </c>
      <c r="K218" s="237" t="str">
        <f>IF(ISBLANK(INDEX('Policy Characteristics'!E:E,MATCH($C218,'Policy Characteristics'!$C:$C,0))),"",INDEX('Policy Characteristics'!E:E,MATCH($C218,'Policy Characteristics'!$C:$C,0)))</f>
        <v>bldgs efficiency standards</v>
      </c>
      <c r="L218" s="238">
        <f>IF(ISBLANK(INDEX('Policy Characteristics'!F:F,MATCH($C218,'Policy Characteristics'!$C:$C,0))),"",INDEX('Policy Characteristics'!F:F,MATCH($C218,'Policy Characteristics'!$C:$C,0)))</f>
        <v>0</v>
      </c>
      <c r="M218" s="238">
        <f>IF(ISBLANK(INDEX('Policy Characteristics'!G:G,MATCH($C218,'Policy Characteristics'!$C:$C,0))),"",INDEX('Policy Characteristics'!G:G,MATCH($C218,'Policy Characteristics'!$C:$C,0)))</f>
        <v>0.75</v>
      </c>
      <c r="N218" s="238">
        <f>IF(ISBLANK(INDEX('Policy Characteristics'!H:H,MATCH($C218,'Policy Characteristics'!$C:$C,0))),"",INDEX('Policy Characteristics'!H:H,MATCH($C218,'Policy Characteristics'!$C:$C,0)))</f>
        <v>0.01</v>
      </c>
      <c r="O218" s="237" t="str">
        <f>IF(ISBLANK(INDEX('Policy Characteristics'!I:I,MATCH($C218,'Policy Characteristics'!$C:$C,0))),"",INDEX('Policy Characteristics'!I:I,MATCH($C218,'Policy Characteristics'!$C:$C,0)))</f>
        <v>% reduction in energy use</v>
      </c>
      <c r="P218" s="237"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7" t="str">
        <f>IF(ISBLANK(INDEX('Policy Characteristics'!K:K,MATCH($C218,'Policy Characteristics'!$C:$C,0))),"",INDEX('Policy Characteristics'!K:K,MATCH($C218,'Policy Characteristics'!$C:$C,0)))</f>
        <v>buildings-sector-main.html#eff-stds</v>
      </c>
      <c r="R218" s="237" t="str">
        <f>IF(ISBLANK(INDEX('Policy Characteristics'!L:L,MATCH($C218,'Policy Characteristics'!$C:$C,0))),"",INDEX('Policy Characteristics'!L:L,MATCH($C218,'Policy Characteristics'!$C:$C,0)))</f>
        <v>building-energy-efficiency-standards.html</v>
      </c>
      <c r="S218" s="291" t="s">
        <v>187</v>
      </c>
    </row>
    <row r="219" spans="1:19" s="237" customFormat="1">
      <c r="A219" s="237" t="str">
        <f>IF(ISBLANK(INDEX('Policy Characteristics'!A:A,MATCH($C219,'Policy Characteristics'!$C:$C,0))),"",INDEX('Policy Characteristics'!A:A,MATCH($C219,'Policy Characteristics'!$C:$C,0)))</f>
        <v>Buildings and Appliances</v>
      </c>
      <c r="B219" s="386" t="str">
        <f>IF(ISBLANK(INDEX('Policy Characteristics'!B:B,MATCH($C219,'Policy Characteristics'!$C:$C,0))),"",INDEX('Policy Characteristics'!B:B,MATCH($C219,'Policy Characteristics'!$C:$C,0)))</f>
        <v>Building Energy Efficiency Standards</v>
      </c>
      <c r="C219" s="237" t="str">
        <f t="shared" si="13"/>
        <v>Reduction in E Use Allowed by Component Eff Std</v>
      </c>
      <c r="D219" s="335" t="s">
        <v>117</v>
      </c>
      <c r="E219" s="335" t="s">
        <v>275</v>
      </c>
      <c r="F219" s="335" t="s">
        <v>123</v>
      </c>
      <c r="G219" s="335" t="s">
        <v>279</v>
      </c>
      <c r="H219" s="17">
        <v>16</v>
      </c>
      <c r="I219" s="387" t="s">
        <v>43</v>
      </c>
      <c r="J219" s="388" t="str">
        <f>IF(ISBLANK(INDEX('Policy Characteristics'!D:D,MATCH($C219,'Policy Characteristics'!$C:$C,0))),"",INDEX('Policy Characteristics'!D:D,MATCH($C219,'Policy Characteristics'!$C:$C,0)))</f>
        <v>Building Energy Efficiency Standards</v>
      </c>
      <c r="K219" s="237" t="str">
        <f>IF(ISBLANK(INDEX('Policy Characteristics'!E:E,MATCH($C219,'Policy Characteristics'!$C:$C,0))),"",INDEX('Policy Characteristics'!E:E,MATCH($C219,'Policy Characteristics'!$C:$C,0)))</f>
        <v>bldgs efficiency standards</v>
      </c>
      <c r="L219" s="238">
        <f>IF(ISBLANK(INDEX('Policy Characteristics'!F:F,MATCH($C219,'Policy Characteristics'!$C:$C,0))),"",INDEX('Policy Characteristics'!F:F,MATCH($C219,'Policy Characteristics'!$C:$C,0)))</f>
        <v>0</v>
      </c>
      <c r="M219" s="238">
        <f>IF(ISBLANK(INDEX('Policy Characteristics'!G:G,MATCH($C219,'Policy Characteristics'!$C:$C,0))),"",INDEX('Policy Characteristics'!G:G,MATCH($C219,'Policy Characteristics'!$C:$C,0)))</f>
        <v>0.75</v>
      </c>
      <c r="N219" s="238">
        <f>IF(ISBLANK(INDEX('Policy Characteristics'!H:H,MATCH($C219,'Policy Characteristics'!$C:$C,0))),"",INDEX('Policy Characteristics'!H:H,MATCH($C219,'Policy Characteristics'!$C:$C,0)))</f>
        <v>0.01</v>
      </c>
      <c r="O219" s="237" t="str">
        <f>IF(ISBLANK(INDEX('Policy Characteristics'!I:I,MATCH($C219,'Policy Characteristics'!$C:$C,0))),"",INDEX('Policy Characteristics'!I:I,MATCH($C219,'Policy Characteristics'!$C:$C,0)))</f>
        <v>% reduction in energy use</v>
      </c>
      <c r="P219" s="237"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7" t="str">
        <f>IF(ISBLANK(INDEX('Policy Characteristics'!K:K,MATCH($C219,'Policy Characteristics'!$C:$C,0))),"",INDEX('Policy Characteristics'!K:K,MATCH($C219,'Policy Characteristics'!$C:$C,0)))</f>
        <v>buildings-sector-main.html#eff-stds</v>
      </c>
      <c r="R219" s="237" t="str">
        <f>IF(ISBLANK(INDEX('Policy Characteristics'!L:L,MATCH($C219,'Policy Characteristics'!$C:$C,0))),"",INDEX('Policy Characteristics'!L:L,MATCH($C219,'Policy Characteristics'!$C:$C,0)))</f>
        <v>building-energy-efficiency-standards.html</v>
      </c>
      <c r="S219" s="291" t="s">
        <v>187</v>
      </c>
    </row>
    <row r="220" spans="1:19" s="237" customFormat="1">
      <c r="A220" s="237" t="str">
        <f>IF(ISBLANK(INDEX('Policy Characteristics'!A:A,MATCH($C220,'Policy Characteristics'!$C:$C,0))),"",INDEX('Policy Characteristics'!A:A,MATCH($C220,'Policy Characteristics'!$C:$C,0)))</f>
        <v>Buildings and Appliances</v>
      </c>
      <c r="B220" s="386" t="str">
        <f>IF(ISBLANK(INDEX('Policy Characteristics'!B:B,MATCH($C220,'Policy Characteristics'!$C:$C,0))),"",INDEX('Policy Characteristics'!B:B,MATCH($C220,'Policy Characteristics'!$C:$C,0)))</f>
        <v>Building Energy Efficiency Standards</v>
      </c>
      <c r="C220" s="237" t="str">
        <f t="shared" si="13"/>
        <v>Reduction in E Use Allowed by Component Eff Std</v>
      </c>
      <c r="D220" s="335" t="s">
        <v>118</v>
      </c>
      <c r="E220" s="335" t="s">
        <v>275</v>
      </c>
      <c r="F220" s="335" t="s">
        <v>124</v>
      </c>
      <c r="G220" s="335" t="s">
        <v>279</v>
      </c>
      <c r="H220" s="17">
        <v>17</v>
      </c>
      <c r="I220" s="387" t="s">
        <v>43</v>
      </c>
      <c r="J220" s="388" t="str">
        <f>IF(ISBLANK(INDEX('Policy Characteristics'!D:D,MATCH($C220,'Policy Characteristics'!$C:$C,0))),"",INDEX('Policy Characteristics'!D:D,MATCH($C220,'Policy Characteristics'!$C:$C,0)))</f>
        <v>Building Energy Efficiency Standards</v>
      </c>
      <c r="K220" s="237" t="str">
        <f>IF(ISBLANK(INDEX('Policy Characteristics'!E:E,MATCH($C220,'Policy Characteristics'!$C:$C,0))),"",INDEX('Policy Characteristics'!E:E,MATCH($C220,'Policy Characteristics'!$C:$C,0)))</f>
        <v>bldgs efficiency standards</v>
      </c>
      <c r="L220" s="238">
        <f>IF(ISBLANK(INDEX('Policy Characteristics'!F:F,MATCH($C220,'Policy Characteristics'!$C:$C,0))),"",INDEX('Policy Characteristics'!F:F,MATCH($C220,'Policy Characteristics'!$C:$C,0)))</f>
        <v>0</v>
      </c>
      <c r="M220" s="238">
        <f>IF(ISBLANK(INDEX('Policy Characteristics'!G:G,MATCH($C220,'Policy Characteristics'!$C:$C,0))),"",INDEX('Policy Characteristics'!G:G,MATCH($C220,'Policy Characteristics'!$C:$C,0)))</f>
        <v>0.75</v>
      </c>
      <c r="N220" s="238">
        <f>IF(ISBLANK(INDEX('Policy Characteristics'!H:H,MATCH($C220,'Policy Characteristics'!$C:$C,0))),"",INDEX('Policy Characteristics'!H:H,MATCH($C220,'Policy Characteristics'!$C:$C,0)))</f>
        <v>0.01</v>
      </c>
      <c r="O220" s="237" t="str">
        <f>IF(ISBLANK(INDEX('Policy Characteristics'!I:I,MATCH($C220,'Policy Characteristics'!$C:$C,0))),"",INDEX('Policy Characteristics'!I:I,MATCH($C220,'Policy Characteristics'!$C:$C,0)))</f>
        <v>% reduction in energy use</v>
      </c>
      <c r="P220" s="237"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7" t="str">
        <f>IF(ISBLANK(INDEX('Policy Characteristics'!K:K,MATCH($C220,'Policy Characteristics'!$C:$C,0))),"",INDEX('Policy Characteristics'!K:K,MATCH($C220,'Policy Characteristics'!$C:$C,0)))</f>
        <v>buildings-sector-main.html#eff-stds</v>
      </c>
      <c r="R220" s="237" t="str">
        <f>IF(ISBLANK(INDEX('Policy Characteristics'!L:L,MATCH($C220,'Policy Characteristics'!$C:$C,0))),"",INDEX('Policy Characteristics'!L:L,MATCH($C220,'Policy Characteristics'!$C:$C,0)))</f>
        <v>building-energy-efficiency-standards.html</v>
      </c>
      <c r="S220" s="291" t="s">
        <v>187</v>
      </c>
    </row>
    <row r="221" spans="1:19" s="237" customFormat="1">
      <c r="A221" s="237" t="str">
        <f>IF(ISBLANK(INDEX('Policy Characteristics'!A:A,MATCH($C221,'Policy Characteristics'!$C:$C,0))),"",INDEX('Policy Characteristics'!A:A,MATCH($C221,'Policy Characteristics'!$C:$C,0)))</f>
        <v>Buildings and Appliances</v>
      </c>
      <c r="B221" s="386" t="str">
        <f>IF(ISBLANK(INDEX('Policy Characteristics'!B:B,MATCH($C221,'Policy Characteristics'!$C:$C,0))),"",INDEX('Policy Characteristics'!B:B,MATCH($C221,'Policy Characteristics'!$C:$C,0)))</f>
        <v>Building Energy Efficiency Standards</v>
      </c>
      <c r="C221" s="237" t="str">
        <f t="shared" si="13"/>
        <v>Reduction in E Use Allowed by Component Eff Std</v>
      </c>
      <c r="D221" s="335" t="s">
        <v>119</v>
      </c>
      <c r="E221" s="335" t="s">
        <v>275</v>
      </c>
      <c r="F221" s="335" t="s">
        <v>125</v>
      </c>
      <c r="G221" s="335" t="s">
        <v>279</v>
      </c>
      <c r="H221" s="17">
        <v>18</v>
      </c>
      <c r="I221" s="387" t="s">
        <v>43</v>
      </c>
      <c r="J221" s="388" t="str">
        <f>IF(ISBLANK(INDEX('Policy Characteristics'!D:D,MATCH($C221,'Policy Characteristics'!$C:$C,0))),"",INDEX('Policy Characteristics'!D:D,MATCH($C221,'Policy Characteristics'!$C:$C,0)))</f>
        <v>Building Energy Efficiency Standards</v>
      </c>
      <c r="K221" s="237" t="str">
        <f>IF(ISBLANK(INDEX('Policy Characteristics'!E:E,MATCH($C221,'Policy Characteristics'!$C:$C,0))),"",INDEX('Policy Characteristics'!E:E,MATCH($C221,'Policy Characteristics'!$C:$C,0)))</f>
        <v>bldgs efficiency standards</v>
      </c>
      <c r="L221" s="238">
        <f>IF(ISBLANK(INDEX('Policy Characteristics'!F:F,MATCH($C221,'Policy Characteristics'!$C:$C,0))),"",INDEX('Policy Characteristics'!F:F,MATCH($C221,'Policy Characteristics'!$C:$C,0)))</f>
        <v>0</v>
      </c>
      <c r="M221" s="238">
        <f>IF(ISBLANK(INDEX('Policy Characteristics'!G:G,MATCH($C221,'Policy Characteristics'!$C:$C,0))),"",INDEX('Policy Characteristics'!G:G,MATCH($C221,'Policy Characteristics'!$C:$C,0)))</f>
        <v>0.75</v>
      </c>
      <c r="N221" s="238">
        <f>IF(ISBLANK(INDEX('Policy Characteristics'!H:H,MATCH($C221,'Policy Characteristics'!$C:$C,0))),"",INDEX('Policy Characteristics'!H:H,MATCH($C221,'Policy Characteristics'!$C:$C,0)))</f>
        <v>0.01</v>
      </c>
      <c r="O221" s="237" t="str">
        <f>IF(ISBLANK(INDEX('Policy Characteristics'!I:I,MATCH($C221,'Policy Characteristics'!$C:$C,0))),"",INDEX('Policy Characteristics'!I:I,MATCH($C221,'Policy Characteristics'!$C:$C,0)))</f>
        <v>% reduction in energy use</v>
      </c>
      <c r="P221" s="237"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7" t="str">
        <f>IF(ISBLANK(INDEX('Policy Characteristics'!K:K,MATCH($C221,'Policy Characteristics'!$C:$C,0))),"",INDEX('Policy Characteristics'!K:K,MATCH($C221,'Policy Characteristics'!$C:$C,0)))</f>
        <v>buildings-sector-main.html#eff-stds</v>
      </c>
      <c r="R221" s="237" t="str">
        <f>IF(ISBLANK(INDEX('Policy Characteristics'!L:L,MATCH($C221,'Policy Characteristics'!$C:$C,0))),"",INDEX('Policy Characteristics'!L:L,MATCH($C221,'Policy Characteristics'!$C:$C,0)))</f>
        <v>building-energy-efficiency-standards.html</v>
      </c>
      <c r="S221" s="291" t="s">
        <v>187</v>
      </c>
    </row>
    <row r="222" spans="1:19" s="237" customFormat="1">
      <c r="A222" s="237" t="str">
        <f>IF(ISBLANK(INDEX('Policy Characteristics'!A:A,MATCH($C222,'Policy Characteristics'!$C:$C,0))),"",INDEX('Policy Characteristics'!A:A,MATCH($C222,'Policy Characteristics'!$C:$C,0)))</f>
        <v>Buildings and Appliances</v>
      </c>
      <c r="B222" s="386" t="str">
        <f>IF(ISBLANK(INDEX('Policy Characteristics'!B:B,MATCH($C222,'Policy Characteristics'!$C:$C,0))),"",INDEX('Policy Characteristics'!B:B,MATCH($C222,'Policy Characteristics'!$C:$C,0)))</f>
        <v>Building Energy Efficiency Standards</v>
      </c>
      <c r="C222" s="237" t="str">
        <f t="shared" si="13"/>
        <v>Reduction in E Use Allowed by Component Eff Std</v>
      </c>
      <c r="D222" s="335" t="s">
        <v>114</v>
      </c>
      <c r="E222" s="335" t="s">
        <v>276</v>
      </c>
      <c r="F222" s="335" t="s">
        <v>120</v>
      </c>
      <c r="G222" s="335" t="s">
        <v>278</v>
      </c>
      <c r="H222" s="17">
        <v>150</v>
      </c>
      <c r="I222" s="387" t="s">
        <v>43</v>
      </c>
      <c r="J222" s="388" t="str">
        <f>IF(ISBLANK(INDEX('Policy Characteristics'!D:D,MATCH($C222,'Policy Characteristics'!$C:$C,0))),"",INDEX('Policy Characteristics'!D:D,MATCH($C222,'Policy Characteristics'!$C:$C,0)))</f>
        <v>Building Energy Efficiency Standards</v>
      </c>
      <c r="K222" s="237" t="str">
        <f>IF(ISBLANK(INDEX('Policy Characteristics'!E:E,MATCH($C222,'Policy Characteristics'!$C:$C,0))),"",INDEX('Policy Characteristics'!E:E,MATCH($C222,'Policy Characteristics'!$C:$C,0)))</f>
        <v>bldgs efficiency standards</v>
      </c>
      <c r="L222" s="238">
        <f>IF(ISBLANK(INDEX('Policy Characteristics'!F:F,MATCH($C222,'Policy Characteristics'!$C:$C,0))),"",INDEX('Policy Characteristics'!F:F,MATCH($C222,'Policy Characteristics'!$C:$C,0)))</f>
        <v>0</v>
      </c>
      <c r="M222" s="238">
        <f>IF(ISBLANK(INDEX('Policy Characteristics'!G:G,MATCH($C222,'Policy Characteristics'!$C:$C,0))),"",INDEX('Policy Characteristics'!G:G,MATCH($C222,'Policy Characteristics'!$C:$C,0)))</f>
        <v>0.75</v>
      </c>
      <c r="N222" s="238">
        <f>IF(ISBLANK(INDEX('Policy Characteristics'!H:H,MATCH($C222,'Policy Characteristics'!$C:$C,0))),"",INDEX('Policy Characteristics'!H:H,MATCH($C222,'Policy Characteristics'!$C:$C,0)))</f>
        <v>0.01</v>
      </c>
      <c r="O222" s="237" t="str">
        <f>IF(ISBLANK(INDEX('Policy Characteristics'!I:I,MATCH($C222,'Policy Characteristics'!$C:$C,0))),"",INDEX('Policy Characteristics'!I:I,MATCH($C222,'Policy Characteristics'!$C:$C,0)))</f>
        <v>% reduction in energy use</v>
      </c>
      <c r="P222" s="237"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7" t="str">
        <f>IF(ISBLANK(INDEX('Policy Characteristics'!K:K,MATCH($C222,'Policy Characteristics'!$C:$C,0))),"",INDEX('Policy Characteristics'!K:K,MATCH($C222,'Policy Characteristics'!$C:$C,0)))</f>
        <v>buildings-sector-main.html#eff-stds</v>
      </c>
      <c r="R222" s="237" t="str">
        <f>IF(ISBLANK(INDEX('Policy Characteristics'!L:L,MATCH($C222,'Policy Characteristics'!$C:$C,0))),"",INDEX('Policy Characteristics'!L:L,MATCH($C222,'Policy Characteristics'!$C:$C,0)))</f>
        <v>building-energy-efficiency-standards.html</v>
      </c>
      <c r="S222" s="291" t="s">
        <v>187</v>
      </c>
    </row>
    <row r="223" spans="1:19" s="237" customFormat="1">
      <c r="A223" s="237" t="str">
        <f>IF(ISBLANK(INDEX('Policy Characteristics'!A:A,MATCH($C223,'Policy Characteristics'!$C:$C,0))),"",INDEX('Policy Characteristics'!A:A,MATCH($C223,'Policy Characteristics'!$C:$C,0)))</f>
        <v>Buildings and Appliances</v>
      </c>
      <c r="B223" s="386" t="str">
        <f>IF(ISBLANK(INDEX('Policy Characteristics'!B:B,MATCH($C223,'Policy Characteristics'!$C:$C,0))),"",INDEX('Policy Characteristics'!B:B,MATCH($C223,'Policy Characteristics'!$C:$C,0)))</f>
        <v>Building Energy Efficiency Standards</v>
      </c>
      <c r="C223" s="237" t="str">
        <f t="shared" si="13"/>
        <v>Reduction in E Use Allowed by Component Eff Std</v>
      </c>
      <c r="D223" s="335" t="s">
        <v>115</v>
      </c>
      <c r="E223" s="335" t="s">
        <v>276</v>
      </c>
      <c r="F223" s="335" t="s">
        <v>121</v>
      </c>
      <c r="G223" s="335" t="s">
        <v>278</v>
      </c>
      <c r="H223" s="17">
        <v>151</v>
      </c>
      <c r="I223" s="387" t="s">
        <v>43</v>
      </c>
      <c r="J223" s="388" t="str">
        <f>IF(ISBLANK(INDEX('Policy Characteristics'!D:D,MATCH($C223,'Policy Characteristics'!$C:$C,0))),"",INDEX('Policy Characteristics'!D:D,MATCH($C223,'Policy Characteristics'!$C:$C,0)))</f>
        <v>Building Energy Efficiency Standards</v>
      </c>
      <c r="K223" s="237" t="str">
        <f>IF(ISBLANK(INDEX('Policy Characteristics'!E:E,MATCH($C223,'Policy Characteristics'!$C:$C,0))),"",INDEX('Policy Characteristics'!E:E,MATCH($C223,'Policy Characteristics'!$C:$C,0)))</f>
        <v>bldgs efficiency standards</v>
      </c>
      <c r="L223" s="238">
        <f>IF(ISBLANK(INDEX('Policy Characteristics'!F:F,MATCH($C223,'Policy Characteristics'!$C:$C,0))),"",INDEX('Policy Characteristics'!F:F,MATCH($C223,'Policy Characteristics'!$C:$C,0)))</f>
        <v>0</v>
      </c>
      <c r="M223" s="238">
        <f>IF(ISBLANK(INDEX('Policy Characteristics'!G:G,MATCH($C223,'Policy Characteristics'!$C:$C,0))),"",INDEX('Policy Characteristics'!G:G,MATCH($C223,'Policy Characteristics'!$C:$C,0)))</f>
        <v>0.75</v>
      </c>
      <c r="N223" s="238">
        <f>IF(ISBLANK(INDEX('Policy Characteristics'!H:H,MATCH($C223,'Policy Characteristics'!$C:$C,0))),"",INDEX('Policy Characteristics'!H:H,MATCH($C223,'Policy Characteristics'!$C:$C,0)))</f>
        <v>0.01</v>
      </c>
      <c r="O223" s="237" t="str">
        <f>IF(ISBLANK(INDEX('Policy Characteristics'!I:I,MATCH($C223,'Policy Characteristics'!$C:$C,0))),"",INDEX('Policy Characteristics'!I:I,MATCH($C223,'Policy Characteristics'!$C:$C,0)))</f>
        <v>% reduction in energy use</v>
      </c>
      <c r="P223" s="237"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7" t="str">
        <f>IF(ISBLANK(INDEX('Policy Characteristics'!K:K,MATCH($C223,'Policy Characteristics'!$C:$C,0))),"",INDEX('Policy Characteristics'!K:K,MATCH($C223,'Policy Characteristics'!$C:$C,0)))</f>
        <v>buildings-sector-main.html#eff-stds</v>
      </c>
      <c r="R223" s="237" t="str">
        <f>IF(ISBLANK(INDEX('Policy Characteristics'!L:L,MATCH($C223,'Policy Characteristics'!$C:$C,0))),"",INDEX('Policy Characteristics'!L:L,MATCH($C223,'Policy Characteristics'!$C:$C,0)))</f>
        <v>building-energy-efficiency-standards.html</v>
      </c>
      <c r="S223" s="291" t="s">
        <v>187</v>
      </c>
    </row>
    <row r="224" spans="1:19" s="237" customFormat="1">
      <c r="A224" s="237" t="str">
        <f>IF(ISBLANK(INDEX('Policy Characteristics'!A:A,MATCH($C224,'Policy Characteristics'!$C:$C,0))),"",INDEX('Policy Characteristics'!A:A,MATCH($C224,'Policy Characteristics'!$C:$C,0)))</f>
        <v>Buildings and Appliances</v>
      </c>
      <c r="B224" s="386" t="str">
        <f>IF(ISBLANK(INDEX('Policy Characteristics'!B:B,MATCH($C224,'Policy Characteristics'!$C:$C,0))),"",INDEX('Policy Characteristics'!B:B,MATCH($C224,'Policy Characteristics'!$C:$C,0)))</f>
        <v>Building Energy Efficiency Standards</v>
      </c>
      <c r="C224" s="237" t="str">
        <f t="shared" si="13"/>
        <v>Reduction in E Use Allowed by Component Eff Std</v>
      </c>
      <c r="D224" s="335" t="s">
        <v>116</v>
      </c>
      <c r="E224" s="335" t="s">
        <v>276</v>
      </c>
      <c r="F224" s="335" t="s">
        <v>122</v>
      </c>
      <c r="G224" s="335" t="s">
        <v>278</v>
      </c>
      <c r="H224" s="17">
        <v>152</v>
      </c>
      <c r="I224" s="387" t="s">
        <v>43</v>
      </c>
      <c r="J224" s="388" t="str">
        <f>IF(ISBLANK(INDEX('Policy Characteristics'!D:D,MATCH($C224,'Policy Characteristics'!$C:$C,0))),"",INDEX('Policy Characteristics'!D:D,MATCH($C224,'Policy Characteristics'!$C:$C,0)))</f>
        <v>Building Energy Efficiency Standards</v>
      </c>
      <c r="K224" s="237" t="str">
        <f>IF(ISBLANK(INDEX('Policy Characteristics'!E:E,MATCH($C224,'Policy Characteristics'!$C:$C,0))),"",INDEX('Policy Characteristics'!E:E,MATCH($C224,'Policy Characteristics'!$C:$C,0)))</f>
        <v>bldgs efficiency standards</v>
      </c>
      <c r="L224" s="238">
        <f>IF(ISBLANK(INDEX('Policy Characteristics'!F:F,MATCH($C224,'Policy Characteristics'!$C:$C,0))),"",INDEX('Policy Characteristics'!F:F,MATCH($C224,'Policy Characteristics'!$C:$C,0)))</f>
        <v>0</v>
      </c>
      <c r="M224" s="238">
        <f>IF(ISBLANK(INDEX('Policy Characteristics'!G:G,MATCH($C224,'Policy Characteristics'!$C:$C,0))),"",INDEX('Policy Characteristics'!G:G,MATCH($C224,'Policy Characteristics'!$C:$C,0)))</f>
        <v>0.75</v>
      </c>
      <c r="N224" s="238">
        <f>IF(ISBLANK(INDEX('Policy Characteristics'!H:H,MATCH($C224,'Policy Characteristics'!$C:$C,0))),"",INDEX('Policy Characteristics'!H:H,MATCH($C224,'Policy Characteristics'!$C:$C,0)))</f>
        <v>0.01</v>
      </c>
      <c r="O224" s="237" t="str">
        <f>IF(ISBLANK(INDEX('Policy Characteristics'!I:I,MATCH($C224,'Policy Characteristics'!$C:$C,0))),"",INDEX('Policy Characteristics'!I:I,MATCH($C224,'Policy Characteristics'!$C:$C,0)))</f>
        <v>% reduction in energy use</v>
      </c>
      <c r="P224" s="237"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7" t="str">
        <f>IF(ISBLANK(INDEX('Policy Characteristics'!K:K,MATCH($C224,'Policy Characteristics'!$C:$C,0))),"",INDEX('Policy Characteristics'!K:K,MATCH($C224,'Policy Characteristics'!$C:$C,0)))</f>
        <v>buildings-sector-main.html#eff-stds</v>
      </c>
      <c r="R224" s="237" t="str">
        <f>IF(ISBLANK(INDEX('Policy Characteristics'!L:L,MATCH($C224,'Policy Characteristics'!$C:$C,0))),"",INDEX('Policy Characteristics'!L:L,MATCH($C224,'Policy Characteristics'!$C:$C,0)))</f>
        <v>building-energy-efficiency-standards.html</v>
      </c>
      <c r="S224" s="291" t="s">
        <v>187</v>
      </c>
    </row>
    <row r="225" spans="1:19" s="237" customFormat="1">
      <c r="A225" s="237" t="str">
        <f>IF(ISBLANK(INDEX('Policy Characteristics'!A:A,MATCH($C225,'Policy Characteristics'!$C:$C,0))),"",INDEX('Policy Characteristics'!A:A,MATCH($C225,'Policy Characteristics'!$C:$C,0)))</f>
        <v>Buildings and Appliances</v>
      </c>
      <c r="B225" s="386" t="str">
        <f>IF(ISBLANK(INDEX('Policy Characteristics'!B:B,MATCH($C225,'Policy Characteristics'!$C:$C,0))),"",INDEX('Policy Characteristics'!B:B,MATCH($C225,'Policy Characteristics'!$C:$C,0)))</f>
        <v>Building Energy Efficiency Standards</v>
      </c>
      <c r="C225" s="237" t="str">
        <f t="shared" si="13"/>
        <v>Reduction in E Use Allowed by Component Eff Std</v>
      </c>
      <c r="D225" s="335" t="s">
        <v>117</v>
      </c>
      <c r="E225" s="335" t="s">
        <v>276</v>
      </c>
      <c r="F225" s="335" t="s">
        <v>123</v>
      </c>
      <c r="G225" s="335" t="s">
        <v>278</v>
      </c>
      <c r="H225" s="17">
        <v>153</v>
      </c>
      <c r="I225" s="387" t="s">
        <v>43</v>
      </c>
      <c r="J225" s="388" t="str">
        <f>IF(ISBLANK(INDEX('Policy Characteristics'!D:D,MATCH($C225,'Policy Characteristics'!$C:$C,0))),"",INDEX('Policy Characteristics'!D:D,MATCH($C225,'Policy Characteristics'!$C:$C,0)))</f>
        <v>Building Energy Efficiency Standards</v>
      </c>
      <c r="K225" s="237" t="str">
        <f>IF(ISBLANK(INDEX('Policy Characteristics'!E:E,MATCH($C225,'Policy Characteristics'!$C:$C,0))),"",INDEX('Policy Characteristics'!E:E,MATCH($C225,'Policy Characteristics'!$C:$C,0)))</f>
        <v>bldgs efficiency standards</v>
      </c>
      <c r="L225" s="238">
        <f>IF(ISBLANK(INDEX('Policy Characteristics'!F:F,MATCH($C225,'Policy Characteristics'!$C:$C,0))),"",INDEX('Policy Characteristics'!F:F,MATCH($C225,'Policy Characteristics'!$C:$C,0)))</f>
        <v>0</v>
      </c>
      <c r="M225" s="238">
        <f>IF(ISBLANK(INDEX('Policy Characteristics'!G:G,MATCH($C225,'Policy Characteristics'!$C:$C,0))),"",INDEX('Policy Characteristics'!G:G,MATCH($C225,'Policy Characteristics'!$C:$C,0)))</f>
        <v>0.75</v>
      </c>
      <c r="N225" s="238">
        <f>IF(ISBLANK(INDEX('Policy Characteristics'!H:H,MATCH($C225,'Policy Characteristics'!$C:$C,0))),"",INDEX('Policy Characteristics'!H:H,MATCH($C225,'Policy Characteristics'!$C:$C,0)))</f>
        <v>0.01</v>
      </c>
      <c r="O225" s="237" t="str">
        <f>IF(ISBLANK(INDEX('Policy Characteristics'!I:I,MATCH($C225,'Policy Characteristics'!$C:$C,0))),"",INDEX('Policy Characteristics'!I:I,MATCH($C225,'Policy Characteristics'!$C:$C,0)))</f>
        <v>% reduction in energy use</v>
      </c>
      <c r="P225" s="237"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7" t="str">
        <f>IF(ISBLANK(INDEX('Policy Characteristics'!K:K,MATCH($C225,'Policy Characteristics'!$C:$C,0))),"",INDEX('Policy Characteristics'!K:K,MATCH($C225,'Policy Characteristics'!$C:$C,0)))</f>
        <v>buildings-sector-main.html#eff-stds</v>
      </c>
      <c r="R225" s="237" t="str">
        <f>IF(ISBLANK(INDEX('Policy Characteristics'!L:L,MATCH($C225,'Policy Characteristics'!$C:$C,0))),"",INDEX('Policy Characteristics'!L:L,MATCH($C225,'Policy Characteristics'!$C:$C,0)))</f>
        <v>building-energy-efficiency-standards.html</v>
      </c>
      <c r="S225" s="291" t="s">
        <v>187</v>
      </c>
    </row>
    <row r="226" spans="1:19" s="237" customFormat="1">
      <c r="A226" s="237" t="str">
        <f>IF(ISBLANK(INDEX('Policy Characteristics'!A:A,MATCH($C226,'Policy Characteristics'!$C:$C,0))),"",INDEX('Policy Characteristics'!A:A,MATCH($C226,'Policy Characteristics'!$C:$C,0)))</f>
        <v>Buildings and Appliances</v>
      </c>
      <c r="B226" s="386" t="str">
        <f>IF(ISBLANK(INDEX('Policy Characteristics'!B:B,MATCH($C226,'Policy Characteristics'!$C:$C,0))),"",INDEX('Policy Characteristics'!B:B,MATCH($C226,'Policy Characteristics'!$C:$C,0)))</f>
        <v>Building Energy Efficiency Standards</v>
      </c>
      <c r="C226" s="237" t="str">
        <f t="shared" si="13"/>
        <v>Reduction in E Use Allowed by Component Eff Std</v>
      </c>
      <c r="D226" s="335" t="s">
        <v>118</v>
      </c>
      <c r="E226" s="335" t="s">
        <v>276</v>
      </c>
      <c r="F226" s="335" t="s">
        <v>124</v>
      </c>
      <c r="G226" s="335" t="s">
        <v>278</v>
      </c>
      <c r="H226" s="17">
        <v>154</v>
      </c>
      <c r="I226" s="387" t="s">
        <v>43</v>
      </c>
      <c r="J226" s="388" t="str">
        <f>IF(ISBLANK(INDEX('Policy Characteristics'!D:D,MATCH($C226,'Policy Characteristics'!$C:$C,0))),"",INDEX('Policy Characteristics'!D:D,MATCH($C226,'Policy Characteristics'!$C:$C,0)))</f>
        <v>Building Energy Efficiency Standards</v>
      </c>
      <c r="K226" s="237" t="str">
        <f>IF(ISBLANK(INDEX('Policy Characteristics'!E:E,MATCH($C226,'Policy Characteristics'!$C:$C,0))),"",INDEX('Policy Characteristics'!E:E,MATCH($C226,'Policy Characteristics'!$C:$C,0)))</f>
        <v>bldgs efficiency standards</v>
      </c>
      <c r="L226" s="238">
        <f>IF(ISBLANK(INDEX('Policy Characteristics'!F:F,MATCH($C226,'Policy Characteristics'!$C:$C,0))),"",INDEX('Policy Characteristics'!F:F,MATCH($C226,'Policy Characteristics'!$C:$C,0)))</f>
        <v>0</v>
      </c>
      <c r="M226" s="238">
        <f>IF(ISBLANK(INDEX('Policy Characteristics'!G:G,MATCH($C226,'Policy Characteristics'!$C:$C,0))),"",INDEX('Policy Characteristics'!G:G,MATCH($C226,'Policy Characteristics'!$C:$C,0)))</f>
        <v>0.75</v>
      </c>
      <c r="N226" s="238">
        <f>IF(ISBLANK(INDEX('Policy Characteristics'!H:H,MATCH($C226,'Policy Characteristics'!$C:$C,0))),"",INDEX('Policy Characteristics'!H:H,MATCH($C226,'Policy Characteristics'!$C:$C,0)))</f>
        <v>0.01</v>
      </c>
      <c r="O226" s="237" t="str">
        <f>IF(ISBLANK(INDEX('Policy Characteristics'!I:I,MATCH($C226,'Policy Characteristics'!$C:$C,0))),"",INDEX('Policy Characteristics'!I:I,MATCH($C226,'Policy Characteristics'!$C:$C,0)))</f>
        <v>% reduction in energy use</v>
      </c>
      <c r="P226" s="237"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7" t="str">
        <f>IF(ISBLANK(INDEX('Policy Characteristics'!K:K,MATCH($C226,'Policy Characteristics'!$C:$C,0))),"",INDEX('Policy Characteristics'!K:K,MATCH($C226,'Policy Characteristics'!$C:$C,0)))</f>
        <v>buildings-sector-main.html#eff-stds</v>
      </c>
      <c r="R226" s="237" t="str">
        <f>IF(ISBLANK(INDEX('Policy Characteristics'!L:L,MATCH($C226,'Policy Characteristics'!$C:$C,0))),"",INDEX('Policy Characteristics'!L:L,MATCH($C226,'Policy Characteristics'!$C:$C,0)))</f>
        <v>building-energy-efficiency-standards.html</v>
      </c>
      <c r="S226" s="291" t="s">
        <v>187</v>
      </c>
    </row>
    <row r="227" spans="1:19" s="237" customFormat="1">
      <c r="A227" s="237" t="str">
        <f>IF(ISBLANK(INDEX('Policy Characteristics'!A:A,MATCH($C227,'Policy Characteristics'!$C:$C,0))),"",INDEX('Policy Characteristics'!A:A,MATCH($C227,'Policy Characteristics'!$C:$C,0)))</f>
        <v>Buildings and Appliances</v>
      </c>
      <c r="B227" s="386" t="str">
        <f>IF(ISBLANK(INDEX('Policy Characteristics'!B:B,MATCH($C227,'Policy Characteristics'!$C:$C,0))),"",INDEX('Policy Characteristics'!B:B,MATCH($C227,'Policy Characteristics'!$C:$C,0)))</f>
        <v>Building Energy Efficiency Standards</v>
      </c>
      <c r="C227" s="237" t="str">
        <f t="shared" si="13"/>
        <v>Reduction in E Use Allowed by Component Eff Std</v>
      </c>
      <c r="D227" s="335" t="s">
        <v>119</v>
      </c>
      <c r="E227" s="335" t="s">
        <v>276</v>
      </c>
      <c r="F227" s="335" t="s">
        <v>125</v>
      </c>
      <c r="G227" s="335" t="s">
        <v>278</v>
      </c>
      <c r="H227" s="17">
        <v>155</v>
      </c>
      <c r="I227" s="387" t="s">
        <v>43</v>
      </c>
      <c r="J227" s="388" t="str">
        <f>IF(ISBLANK(INDEX('Policy Characteristics'!D:D,MATCH($C227,'Policy Characteristics'!$C:$C,0))),"",INDEX('Policy Characteristics'!D:D,MATCH($C227,'Policy Characteristics'!$C:$C,0)))</f>
        <v>Building Energy Efficiency Standards</v>
      </c>
      <c r="K227" s="237" t="str">
        <f>IF(ISBLANK(INDEX('Policy Characteristics'!E:E,MATCH($C227,'Policy Characteristics'!$C:$C,0))),"",INDEX('Policy Characteristics'!E:E,MATCH($C227,'Policy Characteristics'!$C:$C,0)))</f>
        <v>bldgs efficiency standards</v>
      </c>
      <c r="L227" s="238">
        <f>IF(ISBLANK(INDEX('Policy Characteristics'!F:F,MATCH($C227,'Policy Characteristics'!$C:$C,0))),"",INDEX('Policy Characteristics'!F:F,MATCH($C227,'Policy Characteristics'!$C:$C,0)))</f>
        <v>0</v>
      </c>
      <c r="M227" s="238">
        <f>IF(ISBLANK(INDEX('Policy Characteristics'!G:G,MATCH($C227,'Policy Characteristics'!$C:$C,0))),"",INDEX('Policy Characteristics'!G:G,MATCH($C227,'Policy Characteristics'!$C:$C,0)))</f>
        <v>0.75</v>
      </c>
      <c r="N227" s="238">
        <f>IF(ISBLANK(INDEX('Policy Characteristics'!H:H,MATCH($C227,'Policy Characteristics'!$C:$C,0))),"",INDEX('Policy Characteristics'!H:H,MATCH($C227,'Policy Characteristics'!$C:$C,0)))</f>
        <v>0.01</v>
      </c>
      <c r="O227" s="237" t="str">
        <f>IF(ISBLANK(INDEX('Policy Characteristics'!I:I,MATCH($C227,'Policy Characteristics'!$C:$C,0))),"",INDEX('Policy Characteristics'!I:I,MATCH($C227,'Policy Characteristics'!$C:$C,0)))</f>
        <v>% reduction in energy use</v>
      </c>
      <c r="P227" s="237"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7" t="str">
        <f>IF(ISBLANK(INDEX('Policy Characteristics'!K:K,MATCH($C227,'Policy Characteristics'!$C:$C,0))),"",INDEX('Policy Characteristics'!K:K,MATCH($C227,'Policy Characteristics'!$C:$C,0)))</f>
        <v>buildings-sector-main.html#eff-stds</v>
      </c>
      <c r="R227" s="237" t="str">
        <f>IF(ISBLANK(INDEX('Policy Characteristics'!L:L,MATCH($C227,'Policy Characteristics'!$C:$C,0))),"",INDEX('Policy Characteristics'!L:L,MATCH($C227,'Policy Characteristics'!$C:$C,0)))</f>
        <v>building-energy-efficiency-standards.html</v>
      </c>
      <c r="S227" s="291" t="s">
        <v>187</v>
      </c>
    </row>
    <row r="228" spans="1:19" s="237" customFormat="1">
      <c r="A228" s="237" t="str">
        <f>IF(ISBLANK(INDEX('Policy Characteristics'!A:A,MATCH($C228,'Policy Characteristics'!$C:$C,0))),"",INDEX('Policy Characteristics'!A:A,MATCH($C228,'Policy Characteristics'!$C:$C,0)))</f>
        <v>Buildings and Appliances</v>
      </c>
      <c r="B228" s="386" t="str">
        <f>IF(ISBLANK(INDEX('Policy Characteristics'!B:B,MATCH($C228,'Policy Characteristics'!$C:$C,0))),"",INDEX('Policy Characteristics'!B:B,MATCH($C228,'Policy Characteristics'!$C:$C,0)))</f>
        <v>Building Energy Efficiency Standards</v>
      </c>
      <c r="C228" s="237" t="str">
        <f t="shared" si="13"/>
        <v>Reduction in E Use Allowed by Component Eff Std</v>
      </c>
      <c r="D228" s="335" t="s">
        <v>114</v>
      </c>
      <c r="E228" s="335" t="s">
        <v>277</v>
      </c>
      <c r="F228" s="335" t="s">
        <v>120</v>
      </c>
      <c r="G228" s="335" t="s">
        <v>163</v>
      </c>
      <c r="H228" s="17">
        <v>156</v>
      </c>
      <c r="I228" s="387" t="s">
        <v>43</v>
      </c>
      <c r="J228" s="388" t="str">
        <f>IF(ISBLANK(INDEX('Policy Characteristics'!D:D,MATCH($C228,'Policy Characteristics'!$C:$C,0))),"",INDEX('Policy Characteristics'!D:D,MATCH($C228,'Policy Characteristics'!$C:$C,0)))</f>
        <v>Building Energy Efficiency Standards</v>
      </c>
      <c r="K228" s="237" t="str">
        <f>IF(ISBLANK(INDEX('Policy Characteristics'!E:E,MATCH($C228,'Policy Characteristics'!$C:$C,0))),"",INDEX('Policy Characteristics'!E:E,MATCH($C228,'Policy Characteristics'!$C:$C,0)))</f>
        <v>bldgs efficiency standards</v>
      </c>
      <c r="L228" s="238">
        <f>IF(ISBLANK(INDEX('Policy Characteristics'!F:F,MATCH($C228,'Policy Characteristics'!$C:$C,0))),"",INDEX('Policy Characteristics'!F:F,MATCH($C228,'Policy Characteristics'!$C:$C,0)))</f>
        <v>0</v>
      </c>
      <c r="M228" s="238">
        <f>IF(ISBLANK(INDEX('Policy Characteristics'!G:G,MATCH($C228,'Policy Characteristics'!$C:$C,0))),"",INDEX('Policy Characteristics'!G:G,MATCH($C228,'Policy Characteristics'!$C:$C,0)))</f>
        <v>0.75</v>
      </c>
      <c r="N228" s="238">
        <f>IF(ISBLANK(INDEX('Policy Characteristics'!H:H,MATCH($C228,'Policy Characteristics'!$C:$C,0))),"",INDEX('Policy Characteristics'!H:H,MATCH($C228,'Policy Characteristics'!$C:$C,0)))</f>
        <v>0.01</v>
      </c>
      <c r="O228" s="237" t="str">
        <f>IF(ISBLANK(INDEX('Policy Characteristics'!I:I,MATCH($C228,'Policy Characteristics'!$C:$C,0))),"",INDEX('Policy Characteristics'!I:I,MATCH($C228,'Policy Characteristics'!$C:$C,0)))</f>
        <v>% reduction in energy use</v>
      </c>
      <c r="P228" s="237"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7" t="str">
        <f>IF(ISBLANK(INDEX('Policy Characteristics'!K:K,MATCH($C228,'Policy Characteristics'!$C:$C,0))),"",INDEX('Policy Characteristics'!K:K,MATCH($C228,'Policy Characteristics'!$C:$C,0)))</f>
        <v>buildings-sector-main.html#eff-stds</v>
      </c>
      <c r="R228" s="237" t="str">
        <f>IF(ISBLANK(INDEX('Policy Characteristics'!L:L,MATCH($C228,'Policy Characteristics'!$C:$C,0))),"",INDEX('Policy Characteristics'!L:L,MATCH($C228,'Policy Characteristics'!$C:$C,0)))</f>
        <v>building-energy-efficiency-standards.html</v>
      </c>
      <c r="S228" s="291" t="s">
        <v>187</v>
      </c>
    </row>
    <row r="229" spans="1:19" s="237" customFormat="1">
      <c r="A229" s="237" t="str">
        <f>IF(ISBLANK(INDEX('Policy Characteristics'!A:A,MATCH($C229,'Policy Characteristics'!$C:$C,0))),"",INDEX('Policy Characteristics'!A:A,MATCH($C229,'Policy Characteristics'!$C:$C,0)))</f>
        <v>Buildings and Appliances</v>
      </c>
      <c r="B229" s="386" t="str">
        <f>IF(ISBLANK(INDEX('Policy Characteristics'!B:B,MATCH($C229,'Policy Characteristics'!$C:$C,0))),"",INDEX('Policy Characteristics'!B:B,MATCH($C229,'Policy Characteristics'!$C:$C,0)))</f>
        <v>Building Energy Efficiency Standards</v>
      </c>
      <c r="C229" s="237" t="str">
        <f t="shared" si="13"/>
        <v>Reduction in E Use Allowed by Component Eff Std</v>
      </c>
      <c r="D229" s="335" t="s">
        <v>115</v>
      </c>
      <c r="E229" s="335" t="s">
        <v>277</v>
      </c>
      <c r="F229" s="335" t="s">
        <v>121</v>
      </c>
      <c r="G229" s="335" t="s">
        <v>163</v>
      </c>
      <c r="H229" s="17">
        <v>157</v>
      </c>
      <c r="I229" s="387" t="s">
        <v>43</v>
      </c>
      <c r="J229" s="388" t="str">
        <f>IF(ISBLANK(INDEX('Policy Characteristics'!D:D,MATCH($C229,'Policy Characteristics'!$C:$C,0))),"",INDEX('Policy Characteristics'!D:D,MATCH($C229,'Policy Characteristics'!$C:$C,0)))</f>
        <v>Building Energy Efficiency Standards</v>
      </c>
      <c r="K229" s="237" t="str">
        <f>IF(ISBLANK(INDEX('Policy Characteristics'!E:E,MATCH($C229,'Policy Characteristics'!$C:$C,0))),"",INDEX('Policy Characteristics'!E:E,MATCH($C229,'Policy Characteristics'!$C:$C,0)))</f>
        <v>bldgs efficiency standards</v>
      </c>
      <c r="L229" s="238">
        <f>IF(ISBLANK(INDEX('Policy Characteristics'!F:F,MATCH($C229,'Policy Characteristics'!$C:$C,0))),"",INDEX('Policy Characteristics'!F:F,MATCH($C229,'Policy Characteristics'!$C:$C,0)))</f>
        <v>0</v>
      </c>
      <c r="M229" s="238">
        <f>IF(ISBLANK(INDEX('Policy Characteristics'!G:G,MATCH($C229,'Policy Characteristics'!$C:$C,0))),"",INDEX('Policy Characteristics'!G:G,MATCH($C229,'Policy Characteristics'!$C:$C,0)))</f>
        <v>0.75</v>
      </c>
      <c r="N229" s="238">
        <f>IF(ISBLANK(INDEX('Policy Characteristics'!H:H,MATCH($C229,'Policy Characteristics'!$C:$C,0))),"",INDEX('Policy Characteristics'!H:H,MATCH($C229,'Policy Characteristics'!$C:$C,0)))</f>
        <v>0.01</v>
      </c>
      <c r="O229" s="237" t="str">
        <f>IF(ISBLANK(INDEX('Policy Characteristics'!I:I,MATCH($C229,'Policy Characteristics'!$C:$C,0))),"",INDEX('Policy Characteristics'!I:I,MATCH($C229,'Policy Characteristics'!$C:$C,0)))</f>
        <v>% reduction in energy use</v>
      </c>
      <c r="P229" s="237"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7" t="str">
        <f>IF(ISBLANK(INDEX('Policy Characteristics'!K:K,MATCH($C229,'Policy Characteristics'!$C:$C,0))),"",INDEX('Policy Characteristics'!K:K,MATCH($C229,'Policy Characteristics'!$C:$C,0)))</f>
        <v>buildings-sector-main.html#eff-stds</v>
      </c>
      <c r="R229" s="237" t="str">
        <f>IF(ISBLANK(INDEX('Policy Characteristics'!L:L,MATCH($C229,'Policy Characteristics'!$C:$C,0))),"",INDEX('Policy Characteristics'!L:L,MATCH($C229,'Policy Characteristics'!$C:$C,0)))</f>
        <v>building-energy-efficiency-standards.html</v>
      </c>
      <c r="S229" s="291" t="s">
        <v>187</v>
      </c>
    </row>
    <row r="230" spans="1:19" s="237" customFormat="1">
      <c r="A230" s="237" t="str">
        <f>IF(ISBLANK(INDEX('Policy Characteristics'!A:A,MATCH($C230,'Policy Characteristics'!$C:$C,0))),"",INDEX('Policy Characteristics'!A:A,MATCH($C230,'Policy Characteristics'!$C:$C,0)))</f>
        <v>Buildings and Appliances</v>
      </c>
      <c r="B230" s="386" t="str">
        <f>IF(ISBLANK(INDEX('Policy Characteristics'!B:B,MATCH($C230,'Policy Characteristics'!$C:$C,0))),"",INDEX('Policy Characteristics'!B:B,MATCH($C230,'Policy Characteristics'!$C:$C,0)))</f>
        <v>Building Energy Efficiency Standards</v>
      </c>
      <c r="C230" s="237" t="str">
        <f t="shared" si="13"/>
        <v>Reduction in E Use Allowed by Component Eff Std</v>
      </c>
      <c r="D230" s="335" t="s">
        <v>116</v>
      </c>
      <c r="E230" s="335" t="s">
        <v>277</v>
      </c>
      <c r="F230" s="335" t="s">
        <v>122</v>
      </c>
      <c r="G230" s="335" t="s">
        <v>163</v>
      </c>
      <c r="H230" s="17">
        <v>158</v>
      </c>
      <c r="I230" s="387" t="s">
        <v>43</v>
      </c>
      <c r="J230" s="388" t="str">
        <f>IF(ISBLANK(INDEX('Policy Characteristics'!D:D,MATCH($C230,'Policy Characteristics'!$C:$C,0))),"",INDEX('Policy Characteristics'!D:D,MATCH($C230,'Policy Characteristics'!$C:$C,0)))</f>
        <v>Building Energy Efficiency Standards</v>
      </c>
      <c r="K230" s="237" t="str">
        <f>IF(ISBLANK(INDEX('Policy Characteristics'!E:E,MATCH($C230,'Policy Characteristics'!$C:$C,0))),"",INDEX('Policy Characteristics'!E:E,MATCH($C230,'Policy Characteristics'!$C:$C,0)))</f>
        <v>bldgs efficiency standards</v>
      </c>
      <c r="L230" s="238">
        <f>IF(ISBLANK(INDEX('Policy Characteristics'!F:F,MATCH($C230,'Policy Characteristics'!$C:$C,0))),"",INDEX('Policy Characteristics'!F:F,MATCH($C230,'Policy Characteristics'!$C:$C,0)))</f>
        <v>0</v>
      </c>
      <c r="M230" s="238">
        <f>IF(ISBLANK(INDEX('Policy Characteristics'!G:G,MATCH($C230,'Policy Characteristics'!$C:$C,0))),"",INDEX('Policy Characteristics'!G:G,MATCH($C230,'Policy Characteristics'!$C:$C,0)))</f>
        <v>0.75</v>
      </c>
      <c r="N230" s="238">
        <f>IF(ISBLANK(INDEX('Policy Characteristics'!H:H,MATCH($C230,'Policy Characteristics'!$C:$C,0))),"",INDEX('Policy Characteristics'!H:H,MATCH($C230,'Policy Characteristics'!$C:$C,0)))</f>
        <v>0.01</v>
      </c>
      <c r="O230" s="237" t="str">
        <f>IF(ISBLANK(INDEX('Policy Characteristics'!I:I,MATCH($C230,'Policy Characteristics'!$C:$C,0))),"",INDEX('Policy Characteristics'!I:I,MATCH($C230,'Policy Characteristics'!$C:$C,0)))</f>
        <v>% reduction in energy use</v>
      </c>
      <c r="P230" s="237"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7" t="str">
        <f>IF(ISBLANK(INDEX('Policy Characteristics'!K:K,MATCH($C230,'Policy Characteristics'!$C:$C,0))),"",INDEX('Policy Characteristics'!K:K,MATCH($C230,'Policy Characteristics'!$C:$C,0)))</f>
        <v>buildings-sector-main.html#eff-stds</v>
      </c>
      <c r="R230" s="237" t="str">
        <f>IF(ISBLANK(INDEX('Policy Characteristics'!L:L,MATCH($C230,'Policy Characteristics'!$C:$C,0))),"",INDEX('Policy Characteristics'!L:L,MATCH($C230,'Policy Characteristics'!$C:$C,0)))</f>
        <v>building-energy-efficiency-standards.html</v>
      </c>
      <c r="S230" s="291" t="s">
        <v>187</v>
      </c>
    </row>
    <row r="231" spans="1:19" s="237" customFormat="1">
      <c r="A231" s="237" t="str">
        <f>IF(ISBLANK(INDEX('Policy Characteristics'!A:A,MATCH($C231,'Policy Characteristics'!$C:$C,0))),"",INDEX('Policy Characteristics'!A:A,MATCH($C231,'Policy Characteristics'!$C:$C,0)))</f>
        <v>Buildings and Appliances</v>
      </c>
      <c r="B231" s="386" t="str">
        <f>IF(ISBLANK(INDEX('Policy Characteristics'!B:B,MATCH($C231,'Policy Characteristics'!$C:$C,0))),"",INDEX('Policy Characteristics'!B:B,MATCH($C231,'Policy Characteristics'!$C:$C,0)))</f>
        <v>Building Energy Efficiency Standards</v>
      </c>
      <c r="C231" s="237" t="str">
        <f t="shared" si="13"/>
        <v>Reduction in E Use Allowed by Component Eff Std</v>
      </c>
      <c r="D231" s="335" t="s">
        <v>117</v>
      </c>
      <c r="E231" s="335" t="s">
        <v>277</v>
      </c>
      <c r="F231" s="335" t="s">
        <v>123</v>
      </c>
      <c r="G231" s="335" t="s">
        <v>163</v>
      </c>
      <c r="H231" s="17">
        <v>159</v>
      </c>
      <c r="I231" s="387" t="s">
        <v>43</v>
      </c>
      <c r="J231" s="388" t="str">
        <f>IF(ISBLANK(INDEX('Policy Characteristics'!D:D,MATCH($C231,'Policy Characteristics'!$C:$C,0))),"",INDEX('Policy Characteristics'!D:D,MATCH($C231,'Policy Characteristics'!$C:$C,0)))</f>
        <v>Building Energy Efficiency Standards</v>
      </c>
      <c r="K231" s="237" t="str">
        <f>IF(ISBLANK(INDEX('Policy Characteristics'!E:E,MATCH($C231,'Policy Characteristics'!$C:$C,0))),"",INDEX('Policy Characteristics'!E:E,MATCH($C231,'Policy Characteristics'!$C:$C,0)))</f>
        <v>bldgs efficiency standards</v>
      </c>
      <c r="L231" s="238">
        <f>IF(ISBLANK(INDEX('Policy Characteristics'!F:F,MATCH($C231,'Policy Characteristics'!$C:$C,0))),"",INDEX('Policy Characteristics'!F:F,MATCH($C231,'Policy Characteristics'!$C:$C,0)))</f>
        <v>0</v>
      </c>
      <c r="M231" s="238">
        <f>IF(ISBLANK(INDEX('Policy Characteristics'!G:G,MATCH($C231,'Policy Characteristics'!$C:$C,0))),"",INDEX('Policy Characteristics'!G:G,MATCH($C231,'Policy Characteristics'!$C:$C,0)))</f>
        <v>0.75</v>
      </c>
      <c r="N231" s="238">
        <f>IF(ISBLANK(INDEX('Policy Characteristics'!H:H,MATCH($C231,'Policy Characteristics'!$C:$C,0))),"",INDEX('Policy Characteristics'!H:H,MATCH($C231,'Policy Characteristics'!$C:$C,0)))</f>
        <v>0.01</v>
      </c>
      <c r="O231" s="237" t="str">
        <f>IF(ISBLANK(INDEX('Policy Characteristics'!I:I,MATCH($C231,'Policy Characteristics'!$C:$C,0))),"",INDEX('Policy Characteristics'!I:I,MATCH($C231,'Policy Characteristics'!$C:$C,0)))</f>
        <v>% reduction in energy use</v>
      </c>
      <c r="P231" s="237"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7" t="str">
        <f>IF(ISBLANK(INDEX('Policy Characteristics'!K:K,MATCH($C231,'Policy Characteristics'!$C:$C,0))),"",INDEX('Policy Characteristics'!K:K,MATCH($C231,'Policy Characteristics'!$C:$C,0)))</f>
        <v>buildings-sector-main.html#eff-stds</v>
      </c>
      <c r="R231" s="237" t="str">
        <f>IF(ISBLANK(INDEX('Policy Characteristics'!L:L,MATCH($C231,'Policy Characteristics'!$C:$C,0))),"",INDEX('Policy Characteristics'!L:L,MATCH($C231,'Policy Characteristics'!$C:$C,0)))</f>
        <v>building-energy-efficiency-standards.html</v>
      </c>
      <c r="S231" s="291" t="s">
        <v>187</v>
      </c>
    </row>
    <row r="232" spans="1:19" s="237" customFormat="1">
      <c r="A232" s="237" t="str">
        <f>IF(ISBLANK(INDEX('Policy Characteristics'!A:A,MATCH($C232,'Policy Characteristics'!$C:$C,0))),"",INDEX('Policy Characteristics'!A:A,MATCH($C232,'Policy Characteristics'!$C:$C,0)))</f>
        <v>Buildings and Appliances</v>
      </c>
      <c r="B232" s="386" t="str">
        <f>IF(ISBLANK(INDEX('Policy Characteristics'!B:B,MATCH($C232,'Policy Characteristics'!$C:$C,0))),"",INDEX('Policy Characteristics'!B:B,MATCH($C232,'Policy Characteristics'!$C:$C,0)))</f>
        <v>Building Energy Efficiency Standards</v>
      </c>
      <c r="C232" s="237" t="str">
        <f t="shared" si="13"/>
        <v>Reduction in E Use Allowed by Component Eff Std</v>
      </c>
      <c r="D232" s="335" t="s">
        <v>118</v>
      </c>
      <c r="E232" s="335" t="s">
        <v>277</v>
      </c>
      <c r="F232" s="335" t="s">
        <v>124</v>
      </c>
      <c r="G232" s="335" t="s">
        <v>163</v>
      </c>
      <c r="H232" s="17">
        <v>160</v>
      </c>
      <c r="I232" s="387" t="s">
        <v>43</v>
      </c>
      <c r="J232" s="388" t="str">
        <f>IF(ISBLANK(INDEX('Policy Characteristics'!D:D,MATCH($C232,'Policy Characteristics'!$C:$C,0))),"",INDEX('Policy Characteristics'!D:D,MATCH($C232,'Policy Characteristics'!$C:$C,0)))</f>
        <v>Building Energy Efficiency Standards</v>
      </c>
      <c r="K232" s="237" t="str">
        <f>IF(ISBLANK(INDEX('Policy Characteristics'!E:E,MATCH($C232,'Policy Characteristics'!$C:$C,0))),"",INDEX('Policy Characteristics'!E:E,MATCH($C232,'Policy Characteristics'!$C:$C,0)))</f>
        <v>bldgs efficiency standards</v>
      </c>
      <c r="L232" s="238">
        <f>IF(ISBLANK(INDEX('Policy Characteristics'!F:F,MATCH($C232,'Policy Characteristics'!$C:$C,0))),"",INDEX('Policy Characteristics'!F:F,MATCH($C232,'Policy Characteristics'!$C:$C,0)))</f>
        <v>0</v>
      </c>
      <c r="M232" s="238">
        <f>IF(ISBLANK(INDEX('Policy Characteristics'!G:G,MATCH($C232,'Policy Characteristics'!$C:$C,0))),"",INDEX('Policy Characteristics'!G:G,MATCH($C232,'Policy Characteristics'!$C:$C,0)))</f>
        <v>0.75</v>
      </c>
      <c r="N232" s="238">
        <f>IF(ISBLANK(INDEX('Policy Characteristics'!H:H,MATCH($C232,'Policy Characteristics'!$C:$C,0))),"",INDEX('Policy Characteristics'!H:H,MATCH($C232,'Policy Characteristics'!$C:$C,0)))</f>
        <v>0.01</v>
      </c>
      <c r="O232" s="237" t="str">
        <f>IF(ISBLANK(INDEX('Policy Characteristics'!I:I,MATCH($C232,'Policy Characteristics'!$C:$C,0))),"",INDEX('Policy Characteristics'!I:I,MATCH($C232,'Policy Characteristics'!$C:$C,0)))</f>
        <v>% reduction in energy use</v>
      </c>
      <c r="P232" s="237"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7" t="str">
        <f>IF(ISBLANK(INDEX('Policy Characteristics'!K:K,MATCH($C232,'Policy Characteristics'!$C:$C,0))),"",INDEX('Policy Characteristics'!K:K,MATCH($C232,'Policy Characteristics'!$C:$C,0)))</f>
        <v>buildings-sector-main.html#eff-stds</v>
      </c>
      <c r="R232" s="237" t="str">
        <f>IF(ISBLANK(INDEX('Policy Characteristics'!L:L,MATCH($C232,'Policy Characteristics'!$C:$C,0))),"",INDEX('Policy Characteristics'!L:L,MATCH($C232,'Policy Characteristics'!$C:$C,0)))</f>
        <v>building-energy-efficiency-standards.html</v>
      </c>
      <c r="S232" s="291" t="s">
        <v>187</v>
      </c>
    </row>
    <row r="233" spans="1:19" s="237" customFormat="1">
      <c r="A233" s="237" t="str">
        <f>IF(ISBLANK(INDEX('Policy Characteristics'!A:A,MATCH($C233,'Policy Characteristics'!$C:$C,0))),"",INDEX('Policy Characteristics'!A:A,MATCH($C233,'Policy Characteristics'!$C:$C,0)))</f>
        <v>Buildings and Appliances</v>
      </c>
      <c r="B233" s="386" t="str">
        <f>IF(ISBLANK(INDEX('Policy Characteristics'!B:B,MATCH($C233,'Policy Characteristics'!$C:$C,0))),"",INDEX('Policy Characteristics'!B:B,MATCH($C233,'Policy Characteristics'!$C:$C,0)))</f>
        <v>Building Energy Efficiency Standards</v>
      </c>
      <c r="C233" s="237" t="str">
        <f t="shared" ref="C233" si="14">C$216</f>
        <v>Reduction in E Use Allowed by Component Eff Std</v>
      </c>
      <c r="D233" s="335" t="s">
        <v>119</v>
      </c>
      <c r="E233" s="335" t="s">
        <v>277</v>
      </c>
      <c r="F233" s="335" t="s">
        <v>125</v>
      </c>
      <c r="G233" s="335" t="s">
        <v>163</v>
      </c>
      <c r="H233" s="17">
        <v>161</v>
      </c>
      <c r="I233" s="387" t="s">
        <v>43</v>
      </c>
      <c r="J233" s="388" t="str">
        <f>IF(ISBLANK(INDEX('Policy Characteristics'!D:D,MATCH($C233,'Policy Characteristics'!$C:$C,0))),"",INDEX('Policy Characteristics'!D:D,MATCH($C233,'Policy Characteristics'!$C:$C,0)))</f>
        <v>Building Energy Efficiency Standards</v>
      </c>
      <c r="K233" s="237" t="str">
        <f>IF(ISBLANK(INDEX('Policy Characteristics'!E:E,MATCH($C233,'Policy Characteristics'!$C:$C,0))),"",INDEX('Policy Characteristics'!E:E,MATCH($C233,'Policy Characteristics'!$C:$C,0)))</f>
        <v>bldgs efficiency standards</v>
      </c>
      <c r="L233" s="238">
        <f>IF(ISBLANK(INDEX('Policy Characteristics'!F:F,MATCH($C233,'Policy Characteristics'!$C:$C,0))),"",INDEX('Policy Characteristics'!F:F,MATCH($C233,'Policy Characteristics'!$C:$C,0)))</f>
        <v>0</v>
      </c>
      <c r="M233" s="238">
        <f>IF(ISBLANK(INDEX('Policy Characteristics'!G:G,MATCH($C233,'Policy Characteristics'!$C:$C,0))),"",INDEX('Policy Characteristics'!G:G,MATCH($C233,'Policy Characteristics'!$C:$C,0)))</f>
        <v>0.75</v>
      </c>
      <c r="N233" s="238">
        <f>IF(ISBLANK(INDEX('Policy Characteristics'!H:H,MATCH($C233,'Policy Characteristics'!$C:$C,0))),"",INDEX('Policy Characteristics'!H:H,MATCH($C233,'Policy Characteristics'!$C:$C,0)))</f>
        <v>0.01</v>
      </c>
      <c r="O233" s="237" t="str">
        <f>IF(ISBLANK(INDEX('Policy Characteristics'!I:I,MATCH($C233,'Policy Characteristics'!$C:$C,0))),"",INDEX('Policy Characteristics'!I:I,MATCH($C233,'Policy Characteristics'!$C:$C,0)))</f>
        <v>% reduction in energy use</v>
      </c>
      <c r="P233" s="237"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7" t="str">
        <f>IF(ISBLANK(INDEX('Policy Characteristics'!K:K,MATCH($C233,'Policy Characteristics'!$C:$C,0))),"",INDEX('Policy Characteristics'!K:K,MATCH($C233,'Policy Characteristics'!$C:$C,0)))</f>
        <v>buildings-sector-main.html#eff-stds</v>
      </c>
      <c r="R233" s="237" t="str">
        <f>IF(ISBLANK(INDEX('Policy Characteristics'!L:L,MATCH($C233,'Policy Characteristics'!$C:$C,0))),"",INDEX('Policy Characteristics'!L:L,MATCH($C233,'Policy Characteristics'!$C:$C,0)))</f>
        <v>building-energy-efficiency-standards.html</v>
      </c>
      <c r="S233" s="291" t="s">
        <v>187</v>
      </c>
    </row>
    <row r="234" spans="1:19" s="237" customFormat="1">
      <c r="A234" s="237" t="str">
        <f>IF(ISBLANK(INDEX('Policy Characteristics'!A:A,MATCH($C234,'Policy Characteristics'!$C:$C,0))),"",INDEX('Policy Characteristics'!A:A,MATCH($C234,'Policy Characteristics'!$C:$C,0)))</f>
        <v>Buildings and Appliances</v>
      </c>
      <c r="B234" s="386" t="str">
        <f>IF(ISBLANK(INDEX('Policy Characteristics'!B:B,MATCH($C234,'Policy Characteristics'!$C:$C,0))),"",INDEX('Policy Characteristics'!B:B,MATCH($C234,'Policy Characteristics'!$C:$C,0)))</f>
        <v>Contractor Training</v>
      </c>
      <c r="C234" t="s">
        <v>7</v>
      </c>
      <c r="D234" s="335"/>
      <c r="E234" s="335"/>
      <c r="F234" s="335"/>
      <c r="G234" s="335"/>
      <c r="H234" s="17">
        <v>19</v>
      </c>
      <c r="I234" s="387" t="s">
        <v>43</v>
      </c>
      <c r="J234" s="388" t="str">
        <f>IF(ISBLANK(INDEX('Policy Characteristics'!D:D,MATCH($C234,'Policy Characteristics'!$C:$C,0))),"",INDEX('Policy Characteristics'!D:D,MATCH($C234,'Policy Characteristics'!$C:$C,0)))</f>
        <v>Contractor Training</v>
      </c>
      <c r="K234" s="237" t="str">
        <f>IF(ISBLANK(INDEX('Policy Characteristics'!E:E,MATCH($C234,'Policy Characteristics'!$C:$C,0))),"",INDEX('Policy Characteristics'!E:E,MATCH($C234,'Policy Characteristics'!$C:$C,0)))</f>
        <v>bldgs contractor training</v>
      </c>
      <c r="L234" s="237">
        <f>IF(ISBLANK(INDEX('Policy Characteristics'!F:F,MATCH($C234,'Policy Characteristics'!$C:$C,0))),"",INDEX('Policy Characteristics'!F:F,MATCH($C234,'Policy Characteristics'!$C:$C,0)))</f>
        <v>0</v>
      </c>
      <c r="M234" s="237">
        <f>IF(ISBLANK(INDEX('Policy Characteristics'!G:G,MATCH($C234,'Policy Characteristics'!$C:$C,0))),"",INDEX('Policy Characteristics'!G:G,MATCH($C234,'Policy Characteristics'!$C:$C,0)))</f>
        <v>1</v>
      </c>
      <c r="N234" s="237">
        <f>IF(ISBLANK(INDEX('Policy Characteristics'!H:H,MATCH($C234,'Policy Characteristics'!$C:$C,0))),"",INDEX('Policy Characteristics'!H:H,MATCH($C234,'Policy Characteristics'!$C:$C,0)))</f>
        <v>1</v>
      </c>
      <c r="O234" s="237" t="str">
        <f>IF(ISBLANK(INDEX('Policy Characteristics'!I:I,MATCH($C234,'Policy Characteristics'!$C:$C,0))),"",INDEX('Policy Characteristics'!I:I,MATCH($C234,'Policy Characteristics'!$C:$C,0)))</f>
        <v>on/off</v>
      </c>
      <c r="P234" s="237"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7" t="str">
        <f>IF(ISBLANK(INDEX('Policy Characteristics'!K:K,MATCH($C234,'Policy Characteristics'!$C:$C,0))),"",INDEX('Policy Characteristics'!K:K,MATCH($C234,'Policy Characteristics'!$C:$C,0)))</f>
        <v>buildings-sector-main.html#contractor-ed</v>
      </c>
      <c r="R234" s="237" t="str">
        <f>IF(ISBLANK(INDEX('Policy Characteristics'!L:L,MATCH($C234,'Policy Characteristics'!$C:$C,0))),"",INDEX('Policy Characteristics'!L:L,MATCH($C234,'Policy Characteristics'!$C:$C,0)))</f>
        <v>contractor-training.html</v>
      </c>
      <c r="S234" s="291" t="s">
        <v>3889</v>
      </c>
    </row>
    <row r="235" spans="1:19" s="237" customFormat="1">
      <c r="A235" s="237" t="str">
        <f>IF(ISBLANK(INDEX('Policy Characteristics'!A:A,MATCH($C235,'Policy Characteristics'!$C:$C,0))),"",INDEX('Policy Characteristics'!A:A,MATCH($C235,'Policy Characteristics'!$C:$C,0)))</f>
        <v>Buildings and Appliances</v>
      </c>
      <c r="B235" s="386" t="str">
        <f>IF(ISBLANK(INDEX('Policy Characteristics'!B:B,MATCH($C235,'Policy Characteristics'!$C:$C,0))),"",INDEX('Policy Characteristics'!B:B,MATCH($C235,'Policy Characteristics'!$C:$C,0)))</f>
        <v>Distributed Solar Carve-Out</v>
      </c>
      <c r="C235" t="s">
        <v>299</v>
      </c>
      <c r="D235" s="335"/>
      <c r="E235" s="335"/>
      <c r="F235" s="335"/>
      <c r="G235" s="335"/>
      <c r="H235" s="17">
        <v>146</v>
      </c>
      <c r="I235" s="387" t="s">
        <v>43</v>
      </c>
      <c r="J235" s="388" t="str">
        <f>IF(ISBLANK(INDEX('Policy Characteristics'!D:D,MATCH($C235,'Policy Characteristics'!$C:$C,0))),"",INDEX('Policy Characteristics'!D:D,MATCH($C235,'Policy Characteristics'!$C:$C,0)))</f>
        <v>Distributed Solar Promotion</v>
      </c>
      <c r="K235" s="237" t="str">
        <f>IF(ISBLANK(INDEX('Policy Characteristics'!E:E,MATCH($C235,'Policy Characteristics'!$C:$C,0))),"",INDEX('Policy Characteristics'!E:E,MATCH($C235,'Policy Characteristics'!$C:$C,0)))</f>
        <v>bldgs min fraction distributed solar</v>
      </c>
      <c r="L235" s="238">
        <f>IF(ISBLANK(INDEX('Policy Characteristics'!F:F,MATCH($C235,'Policy Characteristics'!$C:$C,0))),"",INDEX('Policy Characteristics'!F:F,MATCH($C235,'Policy Characteristics'!$C:$C,0)))</f>
        <v>0</v>
      </c>
      <c r="M235" s="238">
        <f>IF(ISBLANK(INDEX('Policy Characteristics'!G:G,MATCH($C235,'Policy Characteristics'!$C:$C,0))),"",INDEX('Policy Characteristics'!G:G,MATCH($C235,'Policy Characteristics'!$C:$C,0)))</f>
        <v>0.24</v>
      </c>
      <c r="N235" s="238">
        <f>IF(ISBLANK(INDEX('Policy Characteristics'!H:H,MATCH($C235,'Policy Characteristics'!$C:$C,0))),"",INDEX('Policy Characteristics'!H:H,MATCH($C235,'Policy Characteristics'!$C:$C,0)))</f>
        <v>5.0000000000000001E-3</v>
      </c>
      <c r="O235" s="237" t="str">
        <f>IF(ISBLANK(INDEX('Policy Characteristics'!I:I,MATCH($C235,'Policy Characteristics'!$C:$C,0))),"",INDEX('Policy Characteristics'!I:I,MATCH($C235,'Policy Characteristics'!$C:$C,0)))</f>
        <v>minimum % elec from solar</v>
      </c>
      <c r="P235" s="237"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7" t="str">
        <f>IF(ISBLANK(INDEX('Policy Characteristics'!K:K,MATCH($C235,'Policy Characteristics'!$C:$C,0))),"",INDEX('Policy Characteristics'!K:K,MATCH($C235,'Policy Characteristics'!$C:$C,0)))</f>
        <v>buildings-sector-main.html#solar-carve-out</v>
      </c>
      <c r="R235" s="237" t="str">
        <f>IF(ISBLANK(INDEX('Policy Characteristics'!L:L,MATCH($C235,'Policy Characteristics'!$C:$C,0))),"",INDEX('Policy Characteristics'!L:L,MATCH($C235,'Policy Characteristics'!$C:$C,0)))</f>
        <v>solar-carve-out.html</v>
      </c>
      <c r="S235" s="291" t="s">
        <v>3890</v>
      </c>
    </row>
    <row r="236" spans="1:19" s="237" customFormat="1">
      <c r="A236" s="237" t="str">
        <f>IF(ISBLANK(INDEX('Policy Characteristics'!A:A,MATCH($C236,'Policy Characteristics'!$C:$C,0))),"",INDEX('Policy Characteristics'!A:A,MATCH($C236,'Policy Characteristics'!$C:$C,0)))</f>
        <v>Buildings and Appliances</v>
      </c>
      <c r="B236" s="386" t="str">
        <f>IF(ISBLANK(INDEX('Policy Characteristics'!B:B,MATCH($C236,'Policy Characteristics'!$C:$C,0))),"",INDEX('Policy Characteristics'!B:B,MATCH($C236,'Policy Characteristics'!$C:$C,0)))</f>
        <v>Distributed Solar Subsidy</v>
      </c>
      <c r="C236" t="s">
        <v>3433</v>
      </c>
      <c r="D236" s="335" t="s">
        <v>275</v>
      </c>
      <c r="E236" s="335"/>
      <c r="F236" s="335" t="s">
        <v>279</v>
      </c>
      <c r="G236" s="335"/>
      <c r="H236" s="17">
        <v>147</v>
      </c>
      <c r="I236" s="387" t="s">
        <v>43</v>
      </c>
      <c r="J236" s="388" t="str">
        <f>IF(ISBLANK(INDEX('Policy Characteristics'!D:D,MATCH($C236,'Policy Characteristics'!$C:$C,0))),"",INDEX('Policy Characteristics'!D:D,MATCH($C236,'Policy Characteristics'!$C:$C,0)))</f>
        <v>Distributed Solar Promotion</v>
      </c>
      <c r="K236" s="237" t="str">
        <f>IF(ISBLANK(INDEX('Policy Characteristics'!E:E,MATCH($C236,'Policy Characteristics'!$C:$C,0))),"",INDEX('Policy Characteristics'!E:E,MATCH($C236,'Policy Characteristics'!$C:$C,0)))</f>
        <v>bldgs distributed solar subsidy</v>
      </c>
      <c r="L236" s="238">
        <f>IF(ISBLANK(INDEX('Policy Characteristics'!F:F,MATCH($C236,'Policy Characteristics'!$C:$C,0))),"",INDEX('Policy Characteristics'!F:F,MATCH($C236,'Policy Characteristics'!$C:$C,0)))</f>
        <v>0</v>
      </c>
      <c r="M236" s="238">
        <f>IF(ISBLANK(INDEX('Policy Characteristics'!G:G,MATCH($C236,'Policy Characteristics'!$C:$C,0))),"",INDEX('Policy Characteristics'!G:G,MATCH($C236,'Policy Characteristics'!$C:$C,0)))</f>
        <v>0.5</v>
      </c>
      <c r="N236" s="238">
        <f>IF(ISBLANK(INDEX('Policy Characteristics'!H:H,MATCH($C236,'Policy Characteristics'!$C:$C,0))),"",INDEX('Policy Characteristics'!H:H,MATCH($C236,'Policy Characteristics'!$C:$C,0)))</f>
        <v>0.01</v>
      </c>
      <c r="O236" s="237" t="str">
        <f>IF(ISBLANK(INDEX('Policy Characteristics'!I:I,MATCH($C236,'Policy Characteristics'!$C:$C,0))),"",INDEX('Policy Characteristics'!I:I,MATCH($C236,'Policy Characteristics'!$C:$C,0)))</f>
        <v>% of PV system cost</v>
      </c>
      <c r="P236" s="237"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7" t="str">
        <f>IF(ISBLANK(INDEX('Policy Characteristics'!K:K,MATCH($C236,'Policy Characteristics'!$C:$C,0))),"",INDEX('Policy Characteristics'!K:K,MATCH($C236,'Policy Characteristics'!$C:$C,0)))</f>
        <v>buildings-sector-main.html#distributed-solar-subsidy</v>
      </c>
      <c r="R236" s="237" t="str">
        <f>IF(ISBLANK(INDEX('Policy Characteristics'!L:L,MATCH($C236,'Policy Characteristics'!$C:$C,0))),"",INDEX('Policy Characteristics'!L:L,MATCH($C236,'Policy Characteristics'!$C:$C,0)))</f>
        <v>distributed-solar-subsidy.html</v>
      </c>
      <c r="S236" s="291" t="s">
        <v>3891</v>
      </c>
    </row>
    <row r="237" spans="1:19" s="237" customFormat="1">
      <c r="A237" s="237" t="str">
        <f>IF(ISBLANK(INDEX('Policy Characteristics'!A:A,MATCH($C237,'Policy Characteristics'!$C:$C,0))),"",INDEX('Policy Characteristics'!A:A,MATCH($C237,'Policy Characteristics'!$C:$C,0)))</f>
        <v>Buildings and Appliances</v>
      </c>
      <c r="B237" s="386" t="str">
        <f>IF(ISBLANK(INDEX('Policy Characteristics'!B:B,MATCH($C237,'Policy Characteristics'!$C:$C,0))),"",INDEX('Policy Characteristics'!B:B,MATCH($C237,'Policy Characteristics'!$C:$C,0)))</f>
        <v>Distributed Solar Subsidy</v>
      </c>
      <c r="C237" s="237" t="str">
        <f>$C$236</f>
        <v>Additional Perc Subsidy for Distributed Solar PV Capacity</v>
      </c>
      <c r="D237" s="335" t="s">
        <v>276</v>
      </c>
      <c r="E237" s="335"/>
      <c r="F237" s="335" t="s">
        <v>278</v>
      </c>
      <c r="G237" s="335"/>
      <c r="H237" s="17">
        <v>1728</v>
      </c>
      <c r="I237" s="387" t="s">
        <v>43</v>
      </c>
      <c r="J237" s="388" t="str">
        <f>IF(ISBLANK(INDEX('Policy Characteristics'!D:D,MATCH($C237,'Policy Characteristics'!$C:$C,0))),"",INDEX('Policy Characteristics'!D:D,MATCH($C237,'Policy Characteristics'!$C:$C,0)))</f>
        <v>Distributed Solar Promotion</v>
      </c>
      <c r="K237" s="237" t="str">
        <f>IF(ISBLANK(INDEX('Policy Characteristics'!E:E,MATCH($C237,'Policy Characteristics'!$C:$C,0))),"",INDEX('Policy Characteristics'!E:E,MATCH($C237,'Policy Characteristics'!$C:$C,0)))</f>
        <v>bldgs distributed solar subsidy</v>
      </c>
      <c r="L237" s="238">
        <f>IF(ISBLANK(INDEX('Policy Characteristics'!F:F,MATCH($C237,'Policy Characteristics'!$C:$C,0))),"",INDEX('Policy Characteristics'!F:F,MATCH($C237,'Policy Characteristics'!$C:$C,0)))</f>
        <v>0</v>
      </c>
      <c r="M237" s="238">
        <f>IF(ISBLANK(INDEX('Policy Characteristics'!G:G,MATCH($C237,'Policy Characteristics'!$C:$C,0))),"",INDEX('Policy Characteristics'!G:G,MATCH($C237,'Policy Characteristics'!$C:$C,0)))</f>
        <v>0.5</v>
      </c>
      <c r="N237" s="238">
        <f>IF(ISBLANK(INDEX('Policy Characteristics'!H:H,MATCH($C237,'Policy Characteristics'!$C:$C,0))),"",INDEX('Policy Characteristics'!H:H,MATCH($C237,'Policy Characteristics'!$C:$C,0)))</f>
        <v>0.01</v>
      </c>
      <c r="O237" s="237" t="str">
        <f>IF(ISBLANK(INDEX('Policy Characteristics'!I:I,MATCH($C237,'Policy Characteristics'!$C:$C,0))),"",INDEX('Policy Characteristics'!I:I,MATCH($C237,'Policy Characteristics'!$C:$C,0)))</f>
        <v>% of PV system cost</v>
      </c>
      <c r="P237" s="237"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7" t="str">
        <f>IF(ISBLANK(INDEX('Policy Characteristics'!K:K,MATCH($C237,'Policy Characteristics'!$C:$C,0))),"",INDEX('Policy Characteristics'!K:K,MATCH($C237,'Policy Characteristics'!$C:$C,0)))</f>
        <v>buildings-sector-main.html#distributed-solar-subsidy</v>
      </c>
      <c r="R237" s="237" t="str">
        <f>IF(ISBLANK(INDEX('Policy Characteristics'!L:L,MATCH($C237,'Policy Characteristics'!$C:$C,0))),"",INDEX('Policy Characteristics'!L:L,MATCH($C237,'Policy Characteristics'!$C:$C,0)))</f>
        <v>distributed-solar-subsidy.html</v>
      </c>
      <c r="S237" s="291" t="s">
        <v>187</v>
      </c>
    </row>
    <row r="238" spans="1:19" s="237" customFormat="1">
      <c r="A238" s="237" t="str">
        <f>IF(ISBLANK(INDEX('Policy Characteristics'!A:A,MATCH($C238,'Policy Characteristics'!$C:$C,0))),"",INDEX('Policy Characteristics'!A:A,MATCH($C238,'Policy Characteristics'!$C:$C,0)))</f>
        <v>Buildings and Appliances</v>
      </c>
      <c r="B238" s="386" t="str">
        <f>IF(ISBLANK(INDEX('Policy Characteristics'!B:B,MATCH($C238,'Policy Characteristics'!$C:$C,0))),"",INDEX('Policy Characteristics'!B:B,MATCH($C238,'Policy Characteristics'!$C:$C,0)))</f>
        <v>Distributed Solar Subsidy</v>
      </c>
      <c r="C238" s="237" t="str">
        <f>$C$236</f>
        <v>Additional Perc Subsidy for Distributed Solar PV Capacity</v>
      </c>
      <c r="D238" s="335" t="s">
        <v>277</v>
      </c>
      <c r="E238" s="335"/>
      <c r="F238" s="335" t="s">
        <v>163</v>
      </c>
      <c r="G238" s="335"/>
      <c r="H238" s="17">
        <v>1729</v>
      </c>
      <c r="I238" s="387" t="s">
        <v>43</v>
      </c>
      <c r="J238" s="388" t="str">
        <f>IF(ISBLANK(INDEX('Policy Characteristics'!D:D,MATCH($C238,'Policy Characteristics'!$C:$C,0))),"",INDEX('Policy Characteristics'!D:D,MATCH($C238,'Policy Characteristics'!$C:$C,0)))</f>
        <v>Distributed Solar Promotion</v>
      </c>
      <c r="K238" s="237" t="str">
        <f>IF(ISBLANK(INDEX('Policy Characteristics'!E:E,MATCH($C238,'Policy Characteristics'!$C:$C,0))),"",INDEX('Policy Characteristics'!E:E,MATCH($C238,'Policy Characteristics'!$C:$C,0)))</f>
        <v>bldgs distributed solar subsidy</v>
      </c>
      <c r="L238" s="238">
        <f>IF(ISBLANK(INDEX('Policy Characteristics'!F:F,MATCH($C238,'Policy Characteristics'!$C:$C,0))),"",INDEX('Policy Characteristics'!F:F,MATCH($C238,'Policy Characteristics'!$C:$C,0)))</f>
        <v>0</v>
      </c>
      <c r="M238" s="238">
        <f>IF(ISBLANK(INDEX('Policy Characteristics'!G:G,MATCH($C238,'Policy Characteristics'!$C:$C,0))),"",INDEX('Policy Characteristics'!G:G,MATCH($C238,'Policy Characteristics'!$C:$C,0)))</f>
        <v>0.5</v>
      </c>
      <c r="N238" s="238">
        <f>IF(ISBLANK(INDEX('Policy Characteristics'!H:H,MATCH($C238,'Policy Characteristics'!$C:$C,0))),"",INDEX('Policy Characteristics'!H:H,MATCH($C238,'Policy Characteristics'!$C:$C,0)))</f>
        <v>0.01</v>
      </c>
      <c r="O238" s="237" t="str">
        <f>IF(ISBLANK(INDEX('Policy Characteristics'!I:I,MATCH($C238,'Policy Characteristics'!$C:$C,0))),"",INDEX('Policy Characteristics'!I:I,MATCH($C238,'Policy Characteristics'!$C:$C,0)))</f>
        <v>% of PV system cost</v>
      </c>
      <c r="P238" s="237"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7" t="str">
        <f>IF(ISBLANK(INDEX('Policy Characteristics'!K:K,MATCH($C238,'Policy Characteristics'!$C:$C,0))),"",INDEX('Policy Characteristics'!K:K,MATCH($C238,'Policy Characteristics'!$C:$C,0)))</f>
        <v>buildings-sector-main.html#distributed-solar-subsidy</v>
      </c>
      <c r="R238" s="237" t="str">
        <f>IF(ISBLANK(INDEX('Policy Characteristics'!L:L,MATCH($C238,'Policy Characteristics'!$C:$C,0))),"",INDEX('Policy Characteristics'!L:L,MATCH($C238,'Policy Characteristics'!$C:$C,0)))</f>
        <v>distributed-solar-subsidy.html</v>
      </c>
      <c r="S238" s="291" t="s">
        <v>187</v>
      </c>
    </row>
    <row r="239" spans="1:19" s="237" customFormat="1">
      <c r="A239" s="237" t="str">
        <f>IF(ISBLANK(INDEX('Policy Characteristics'!A:A,MATCH($C239,'Policy Characteristics'!$C:$C,0))),"",INDEX('Policy Characteristics'!A:A,MATCH($C239,'Policy Characteristics'!$C:$C,0)))</f>
        <v>Buildings and Appliances</v>
      </c>
      <c r="B239" s="386" t="str">
        <f>IF(ISBLANK(INDEX('Policy Characteristics'!B:B,MATCH($C239,'Policy Characteristics'!$C:$C,0))),"",INDEX('Policy Characteristics'!B:B,MATCH($C239,'Policy Characteristics'!$C:$C,0)))</f>
        <v>Distributed Solar Capacity Requirement</v>
      </c>
      <c r="C239" t="s">
        <v>3685</v>
      </c>
      <c r="D239" s="335" t="s">
        <v>275</v>
      </c>
      <c r="E239" s="335"/>
      <c r="F239" s="335" t="s">
        <v>279</v>
      </c>
      <c r="G239" s="335"/>
      <c r="H239" s="17">
        <v>2433</v>
      </c>
      <c r="I239" s="387" t="s">
        <v>43</v>
      </c>
      <c r="J239" s="388" t="str">
        <f>IF(ISBLANK(INDEX('Policy Characteristics'!D:D,MATCH($C239,'Policy Characteristics'!$C:$C,0))),"",INDEX('Policy Characteristics'!D:D,MATCH($C239,'Policy Characteristics'!$C:$C,0)))</f>
        <v>Distributed Solar Promotion</v>
      </c>
      <c r="K239" s="237" t="str">
        <f>IF(ISBLANK(INDEX('Policy Characteristics'!E:E,MATCH($C239,'Policy Characteristics'!$C:$C,0))),"",INDEX('Policy Characteristics'!E:E,MATCH($C239,'Policy Characteristics'!$C:$C,0)))</f>
        <v>bldgs min req rooftop solar</v>
      </c>
      <c r="L239" s="238">
        <f>IF(ISBLANK(INDEX('Policy Characteristics'!F:F,MATCH($C239,'Policy Characteristics'!$C:$C,0))),"",INDEX('Policy Characteristics'!F:F,MATCH($C239,'Policy Characteristics'!$C:$C,0)))</f>
        <v>0</v>
      </c>
      <c r="M239" s="369">
        <f>IF(ISBLANK(INDEX('Policy Characteristics'!G:G,MATCH($C239,'Policy Characteristics'!$C:$C,0))),"",INDEX('Policy Characteristics'!G:G,MATCH($C239,'Policy Characteristics'!$C:$C,0)))</f>
        <v>600000</v>
      </c>
      <c r="N239" s="369">
        <f>IF(ISBLANK(INDEX('Policy Characteristics'!H:H,MATCH($C239,'Policy Characteristics'!$C:$C,0))),"",INDEX('Policy Characteristics'!H:H,MATCH($C239,'Policy Characteristics'!$C:$C,0)))</f>
        <v>5000</v>
      </c>
      <c r="O239" s="237" t="str">
        <f>IF(ISBLANK(INDEX('Policy Characteristics'!I:I,MATCH($C239,'Policy Characteristics'!$C:$C,0))),"",INDEX('Policy Characteristics'!I:I,MATCH($C239,'Policy Characteristics'!$C:$C,0)))</f>
        <v>MW</v>
      </c>
      <c r="P239" s="237"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37" t="str">
        <f>IF(ISBLANK(INDEX('Policy Characteristics'!K:K,MATCH($C239,'Policy Characteristics'!$C:$C,0))),"",INDEX('Policy Characteristics'!K:K,MATCH($C239,'Policy Characteristics'!$C:$C,0)))</f>
        <v/>
      </c>
      <c r="R239" s="237" t="str">
        <f>IF(ISBLANK(INDEX('Policy Characteristics'!L:L,MATCH($C239,'Policy Characteristics'!$C:$C,0))),"",INDEX('Policy Characteristics'!L:L,MATCH($C239,'Policy Characteristics'!$C:$C,0)))</f>
        <v/>
      </c>
      <c r="S239" s="291" t="s">
        <v>3892</v>
      </c>
    </row>
    <row r="240" spans="1:19" s="237" customFormat="1">
      <c r="A240" s="237" t="str">
        <f>IF(ISBLANK(INDEX('Policy Characteristics'!A:A,MATCH($C240,'Policy Characteristics'!$C:$C,0))),"",INDEX('Policy Characteristics'!A:A,MATCH($C240,'Policy Characteristics'!$C:$C,0)))</f>
        <v>Buildings and Appliances</v>
      </c>
      <c r="B240" s="386" t="str">
        <f>IF(ISBLANK(INDEX('Policy Characteristics'!B:B,MATCH($C240,'Policy Characteristics'!$C:$C,0))),"",INDEX('Policy Characteristics'!B:B,MATCH($C240,'Policy Characteristics'!$C:$C,0)))</f>
        <v>Distributed Solar Capacity Requirement</v>
      </c>
      <c r="C240" s="237" t="str">
        <f>C$239</f>
        <v>Min Required Rooftop Solar Capacity</v>
      </c>
      <c r="D240" s="335" t="s">
        <v>276</v>
      </c>
      <c r="E240" s="335"/>
      <c r="F240" s="335" t="s">
        <v>278</v>
      </c>
      <c r="G240" s="335"/>
      <c r="H240" s="17">
        <v>2434</v>
      </c>
      <c r="I240" s="387" t="s">
        <v>43</v>
      </c>
      <c r="J240" s="388" t="str">
        <f>IF(ISBLANK(INDEX('Policy Characteristics'!D:D,MATCH($C240,'Policy Characteristics'!$C:$C,0))),"",INDEX('Policy Characteristics'!D:D,MATCH($C240,'Policy Characteristics'!$C:$C,0)))</f>
        <v>Distributed Solar Promotion</v>
      </c>
      <c r="K240" s="237" t="str">
        <f>IF(ISBLANK(INDEX('Policy Characteristics'!E:E,MATCH($C240,'Policy Characteristics'!$C:$C,0))),"",INDEX('Policy Characteristics'!E:E,MATCH($C240,'Policy Characteristics'!$C:$C,0)))</f>
        <v>bldgs min req rooftop solar</v>
      </c>
      <c r="L240" s="238">
        <f>IF(ISBLANK(INDEX('Policy Characteristics'!F:F,MATCH($C240,'Policy Characteristics'!$C:$C,0))),"",INDEX('Policy Characteristics'!F:F,MATCH($C240,'Policy Characteristics'!$C:$C,0)))</f>
        <v>0</v>
      </c>
      <c r="M240" s="369">
        <f>IF(ISBLANK(INDEX('Policy Characteristics'!G:G,MATCH($C240,'Policy Characteristics'!$C:$C,0))),"",INDEX('Policy Characteristics'!G:G,MATCH($C240,'Policy Characteristics'!$C:$C,0)))</f>
        <v>600000</v>
      </c>
      <c r="N240" s="369">
        <f>IF(ISBLANK(INDEX('Policy Characteristics'!H:H,MATCH($C240,'Policy Characteristics'!$C:$C,0))),"",INDEX('Policy Characteristics'!H:H,MATCH($C240,'Policy Characteristics'!$C:$C,0)))</f>
        <v>5000</v>
      </c>
      <c r="O240" s="237" t="str">
        <f>IF(ISBLANK(INDEX('Policy Characteristics'!I:I,MATCH($C240,'Policy Characteristics'!$C:$C,0))),"",INDEX('Policy Characteristics'!I:I,MATCH($C240,'Policy Characteristics'!$C:$C,0)))</f>
        <v>MW</v>
      </c>
      <c r="P240" s="237"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37" t="str">
        <f>IF(ISBLANK(INDEX('Policy Characteristics'!K:K,MATCH($C240,'Policy Characteristics'!$C:$C,0))),"",INDEX('Policy Characteristics'!K:K,MATCH($C240,'Policy Characteristics'!$C:$C,0)))</f>
        <v/>
      </c>
      <c r="R240" s="237" t="str">
        <f>IF(ISBLANK(INDEX('Policy Characteristics'!L:L,MATCH($C240,'Policy Characteristics'!$C:$C,0))),"",INDEX('Policy Characteristics'!L:L,MATCH($C240,'Policy Characteristics'!$C:$C,0)))</f>
        <v/>
      </c>
      <c r="S240" s="291" t="s">
        <v>187</v>
      </c>
    </row>
    <row r="241" spans="1:19" s="237" customFormat="1">
      <c r="A241" s="237" t="str">
        <f>IF(ISBLANK(INDEX('Policy Characteristics'!A:A,MATCH($C241,'Policy Characteristics'!$C:$C,0))),"",INDEX('Policy Characteristics'!A:A,MATCH($C241,'Policy Characteristics'!$C:$C,0)))</f>
        <v>Buildings and Appliances</v>
      </c>
      <c r="B241" s="386" t="str">
        <f>IF(ISBLANK(INDEX('Policy Characteristics'!B:B,MATCH($C241,'Policy Characteristics'!$C:$C,0))),"",INDEX('Policy Characteristics'!B:B,MATCH($C241,'Policy Characteristics'!$C:$C,0)))</f>
        <v>Distributed Solar Capacity Requirement</v>
      </c>
      <c r="C241" s="237" t="str">
        <f>C$239</f>
        <v>Min Required Rooftop Solar Capacity</v>
      </c>
      <c r="D241" s="335" t="s">
        <v>277</v>
      </c>
      <c r="E241" s="335"/>
      <c r="F241" s="335" t="s">
        <v>163</v>
      </c>
      <c r="G241" s="335"/>
      <c r="H241" s="17">
        <v>2435</v>
      </c>
      <c r="I241" s="387" t="s">
        <v>43</v>
      </c>
      <c r="J241" s="388" t="str">
        <f>IF(ISBLANK(INDEX('Policy Characteristics'!D:D,MATCH($C241,'Policy Characteristics'!$C:$C,0))),"",INDEX('Policy Characteristics'!D:D,MATCH($C241,'Policy Characteristics'!$C:$C,0)))</f>
        <v>Distributed Solar Promotion</v>
      </c>
      <c r="K241" s="237" t="str">
        <f>IF(ISBLANK(INDEX('Policy Characteristics'!E:E,MATCH($C241,'Policy Characteristics'!$C:$C,0))),"",INDEX('Policy Characteristics'!E:E,MATCH($C241,'Policy Characteristics'!$C:$C,0)))</f>
        <v>bldgs min req rooftop solar</v>
      </c>
      <c r="L241" s="238">
        <f>IF(ISBLANK(INDEX('Policy Characteristics'!F:F,MATCH($C241,'Policy Characteristics'!$C:$C,0))),"",INDEX('Policy Characteristics'!F:F,MATCH($C241,'Policy Characteristics'!$C:$C,0)))</f>
        <v>0</v>
      </c>
      <c r="M241" s="369">
        <f>IF(ISBLANK(INDEX('Policy Characteristics'!G:G,MATCH($C241,'Policy Characteristics'!$C:$C,0))),"",INDEX('Policy Characteristics'!G:G,MATCH($C241,'Policy Characteristics'!$C:$C,0)))</f>
        <v>600000</v>
      </c>
      <c r="N241" s="369">
        <f>IF(ISBLANK(INDEX('Policy Characteristics'!H:H,MATCH($C241,'Policy Characteristics'!$C:$C,0))),"",INDEX('Policy Characteristics'!H:H,MATCH($C241,'Policy Characteristics'!$C:$C,0)))</f>
        <v>5000</v>
      </c>
      <c r="O241" s="237" t="str">
        <f>IF(ISBLANK(INDEX('Policy Characteristics'!I:I,MATCH($C241,'Policy Characteristics'!$C:$C,0))),"",INDEX('Policy Characteristics'!I:I,MATCH($C241,'Policy Characteristics'!$C:$C,0)))</f>
        <v>MW</v>
      </c>
      <c r="P241" s="237"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37" t="str">
        <f>IF(ISBLANK(INDEX('Policy Characteristics'!K:K,MATCH($C241,'Policy Characteristics'!$C:$C,0))),"",INDEX('Policy Characteristics'!K:K,MATCH($C241,'Policy Characteristics'!$C:$C,0)))</f>
        <v/>
      </c>
      <c r="R241" s="237" t="str">
        <f>IF(ISBLANK(INDEX('Policy Characteristics'!L:L,MATCH($C241,'Policy Characteristics'!$C:$C,0))),"",INDEX('Policy Characteristics'!L:L,MATCH($C241,'Policy Characteristics'!$C:$C,0)))</f>
        <v/>
      </c>
      <c r="S241" s="291" t="s">
        <v>187</v>
      </c>
    </row>
    <row r="242" spans="1:19" s="237" customFormat="1">
      <c r="A242" s="237" t="str">
        <f>IF(ISBLANK(INDEX('Policy Characteristics'!A:A,MATCH($C242,'Policy Characteristics'!$C:$C,0))),"",INDEX('Policy Characteristics'!A:A,MATCH($C242,'Policy Characteristics'!$C:$C,0)))</f>
        <v>Buildings and Appliances</v>
      </c>
      <c r="B242" s="386" t="str">
        <f>IF(ISBLANK(INDEX('Policy Characteristics'!B:B,MATCH($C242,'Policy Characteristics'!$C:$C,0))),"",INDEX('Policy Characteristics'!B:B,MATCH($C242,'Policy Characteristics'!$C:$C,0)))</f>
        <v>Non BAU Distributed Solar Capacity</v>
      </c>
      <c r="C242" t="s">
        <v>3733</v>
      </c>
      <c r="D242" s="335" t="s">
        <v>275</v>
      </c>
      <c r="E242" s="335"/>
      <c r="F242" s="335" t="s">
        <v>279</v>
      </c>
      <c r="G242" s="335"/>
      <c r="H242" s="17">
        <v>2748</v>
      </c>
      <c r="I242" s="387" t="s">
        <v>43</v>
      </c>
      <c r="J242" s="388" t="str">
        <f>IF(ISBLANK(INDEX('Policy Characteristics'!D:D,MATCH($C242,'Policy Characteristics'!$C:$C,0))),"",INDEX('Policy Characteristics'!D:D,MATCH($C242,'Policy Characteristics'!$C:$C,0)))</f>
        <v>Distributed Solar Promotion</v>
      </c>
      <c r="K242" s="237" t="str">
        <f>IF(ISBLANK(INDEX('Policy Characteristics'!E:E,MATCH($C242,'Policy Characteristics'!$C:$C,0))),"",INDEX('Policy Characteristics'!E:E,MATCH($C242,'Policy Characteristics'!$C:$C,0)))</f>
        <v>non BAU dist solar</v>
      </c>
      <c r="L242" s="238">
        <f>IF(ISBLANK(INDEX('Policy Characteristics'!F:F,MATCH($C242,'Policy Characteristics'!$C:$C,0))),"",INDEX('Policy Characteristics'!F:F,MATCH($C242,'Policy Characteristics'!$C:$C,0)))</f>
        <v>0</v>
      </c>
      <c r="M242" s="369">
        <f>IF(ISBLANK(INDEX('Policy Characteristics'!G:G,MATCH($C242,'Policy Characteristics'!$C:$C,0))),"",INDEX('Policy Characteristics'!G:G,MATCH($C242,'Policy Characteristics'!$C:$C,0)))</f>
        <v>1</v>
      </c>
      <c r="N242" s="369">
        <f>IF(ISBLANK(INDEX('Policy Characteristics'!H:H,MATCH($C242,'Policy Characteristics'!$C:$C,0))),"",INDEX('Policy Characteristics'!H:H,MATCH($C242,'Policy Characteristics'!$C:$C,0)))</f>
        <v>1</v>
      </c>
      <c r="O242" s="237" t="str">
        <f>IF(ISBLANK(INDEX('Policy Characteristics'!I:I,MATCH($C242,'Policy Characteristics'!$C:$C,0))),"",INDEX('Policy Characteristics'!I:I,MATCH($C242,'Policy Characteristics'!$C:$C,0)))</f>
        <v>on/off</v>
      </c>
      <c r="P242" s="237"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1" t="s">
        <v>3893</v>
      </c>
    </row>
    <row r="243" spans="1:19" s="237" customFormat="1">
      <c r="A243" s="237" t="str">
        <f>IF(ISBLANK(INDEX('Policy Characteristics'!A:A,MATCH($C243,'Policy Characteristics'!$C:$C,0))),"",INDEX('Policy Characteristics'!A:A,MATCH($C243,'Policy Characteristics'!$C:$C,0)))</f>
        <v>Buildings and Appliances</v>
      </c>
      <c r="B243" s="386" t="str">
        <f>IF(ISBLANK(INDEX('Policy Characteristics'!B:B,MATCH($C243,'Policy Characteristics'!$C:$C,0))),"",INDEX('Policy Characteristics'!B:B,MATCH($C243,'Policy Characteristics'!$C:$C,0)))</f>
        <v>Non BAU Distributed Solar Capacity</v>
      </c>
      <c r="C243" s="237" t="str">
        <f>$C$242</f>
        <v>Boolean Use Non BAU Distributed Solar Capacity</v>
      </c>
      <c r="D243" s="335" t="s">
        <v>276</v>
      </c>
      <c r="E243" s="335"/>
      <c r="F243" s="335" t="s">
        <v>278</v>
      </c>
      <c r="G243" s="335"/>
      <c r="H243" s="17">
        <v>2749</v>
      </c>
      <c r="I243" s="387" t="s">
        <v>43</v>
      </c>
      <c r="J243" s="388" t="str">
        <f>IF(ISBLANK(INDEX('Policy Characteristics'!D:D,MATCH($C243,'Policy Characteristics'!$C:$C,0))),"",INDEX('Policy Characteristics'!D:D,MATCH($C243,'Policy Characteristics'!$C:$C,0)))</f>
        <v>Distributed Solar Promotion</v>
      </c>
      <c r="K243" s="237" t="str">
        <f>IF(ISBLANK(INDEX('Policy Characteristics'!E:E,MATCH($C243,'Policy Characteristics'!$C:$C,0))),"",INDEX('Policy Characteristics'!E:E,MATCH($C243,'Policy Characteristics'!$C:$C,0)))</f>
        <v>non BAU dist solar</v>
      </c>
      <c r="L243" s="238">
        <f>IF(ISBLANK(INDEX('Policy Characteristics'!F:F,MATCH($C243,'Policy Characteristics'!$C:$C,0))),"",INDEX('Policy Characteristics'!F:F,MATCH($C243,'Policy Characteristics'!$C:$C,0)))</f>
        <v>0</v>
      </c>
      <c r="M243" s="369">
        <f>IF(ISBLANK(INDEX('Policy Characteristics'!G:G,MATCH($C243,'Policy Characteristics'!$C:$C,0))),"",INDEX('Policy Characteristics'!G:G,MATCH($C243,'Policy Characteristics'!$C:$C,0)))</f>
        <v>1</v>
      </c>
      <c r="N243" s="369">
        <f>IF(ISBLANK(INDEX('Policy Characteristics'!H:H,MATCH($C243,'Policy Characteristics'!$C:$C,0))),"",INDEX('Policy Characteristics'!H:H,MATCH($C243,'Policy Characteristics'!$C:$C,0)))</f>
        <v>1</v>
      </c>
      <c r="O243" s="237" t="str">
        <f>IF(ISBLANK(INDEX('Policy Characteristics'!I:I,MATCH($C243,'Policy Characteristics'!$C:$C,0))),"",INDEX('Policy Characteristics'!I:I,MATCH($C243,'Policy Characteristics'!$C:$C,0)))</f>
        <v>on/off</v>
      </c>
      <c r="P243" s="237"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1" t="s">
        <v>187</v>
      </c>
    </row>
    <row r="244" spans="1:19" s="237" customFormat="1">
      <c r="A244" s="237" t="str">
        <f>IF(ISBLANK(INDEX('Policy Characteristics'!A:A,MATCH($C244,'Policy Characteristics'!$C:$C,0))),"",INDEX('Policy Characteristics'!A:A,MATCH($C244,'Policy Characteristics'!$C:$C,0)))</f>
        <v>Buildings and Appliances</v>
      </c>
      <c r="B244" s="386" t="str">
        <f>IF(ISBLANK(INDEX('Policy Characteristics'!B:B,MATCH($C244,'Policy Characteristics'!$C:$C,0))),"",INDEX('Policy Characteristics'!B:B,MATCH($C244,'Policy Characteristics'!$C:$C,0)))</f>
        <v>Non BAU Distributed Solar Capacity</v>
      </c>
      <c r="C244" s="237" t="str">
        <f>$C$242</f>
        <v>Boolean Use Non BAU Distributed Solar Capacity</v>
      </c>
      <c r="D244" s="335" t="s">
        <v>277</v>
      </c>
      <c r="E244" s="335"/>
      <c r="F244" s="335" t="s">
        <v>163</v>
      </c>
      <c r="G244" s="335"/>
      <c r="H244" s="17">
        <v>2750</v>
      </c>
      <c r="I244" s="387" t="s">
        <v>44</v>
      </c>
      <c r="J244" s="388" t="str">
        <f>IF(ISBLANK(INDEX('Policy Characteristics'!D:D,MATCH($C244,'Policy Characteristics'!$C:$C,0))),"",INDEX('Policy Characteristics'!D:D,MATCH($C244,'Policy Characteristics'!$C:$C,0)))</f>
        <v>Distributed Solar Promotion</v>
      </c>
      <c r="K244" s="237" t="str">
        <f>IF(ISBLANK(INDEX('Policy Characteristics'!E:E,MATCH($C244,'Policy Characteristics'!$C:$C,0))),"",INDEX('Policy Characteristics'!E:E,MATCH($C244,'Policy Characteristics'!$C:$C,0)))</f>
        <v>non BAU dist solar</v>
      </c>
      <c r="L244" s="238">
        <f>IF(ISBLANK(INDEX('Policy Characteristics'!F:F,MATCH($C244,'Policy Characteristics'!$C:$C,0))),"",INDEX('Policy Characteristics'!F:F,MATCH($C244,'Policy Characteristics'!$C:$C,0)))</f>
        <v>0</v>
      </c>
      <c r="M244" s="369">
        <f>IF(ISBLANK(INDEX('Policy Characteristics'!G:G,MATCH($C244,'Policy Characteristics'!$C:$C,0))),"",INDEX('Policy Characteristics'!G:G,MATCH($C244,'Policy Characteristics'!$C:$C,0)))</f>
        <v>1</v>
      </c>
      <c r="N244" s="369">
        <f>IF(ISBLANK(INDEX('Policy Characteristics'!H:H,MATCH($C244,'Policy Characteristics'!$C:$C,0))),"",INDEX('Policy Characteristics'!H:H,MATCH($C244,'Policy Characteristics'!$C:$C,0)))</f>
        <v>1</v>
      </c>
      <c r="O244" s="237" t="str">
        <f>IF(ISBLANK(INDEX('Policy Characteristics'!I:I,MATCH($C244,'Policy Characteristics'!$C:$C,0))),"",INDEX('Policy Characteristics'!I:I,MATCH($C244,'Policy Characteristics'!$C:$C,0)))</f>
        <v>on/off</v>
      </c>
      <c r="P244" s="237"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1" t="s">
        <v>187</v>
      </c>
    </row>
    <row r="245" spans="1:19" s="237" customFormat="1">
      <c r="A245" s="237" t="str">
        <f>IF(ISBLANK(INDEX('Policy Characteristics'!A:A,MATCH($C245,'Policy Characteristics'!$C:$C,0))),"",INDEX('Policy Characteristics'!A:A,MATCH($C245,'Policy Characteristics'!$C:$C,0)))</f>
        <v>Buildings and Appliances</v>
      </c>
      <c r="B245" s="386" t="str">
        <f>IF(ISBLANK(INDEX('Policy Characteristics'!B:B,MATCH($C245,'Policy Characteristics'!$C:$C,0))),"",INDEX('Policy Characteristics'!B:B,MATCH($C245,'Policy Characteristics'!$C:$C,0)))</f>
        <v>Improved Labeling</v>
      </c>
      <c r="C245" t="s">
        <v>126</v>
      </c>
      <c r="D245" s="335"/>
      <c r="E245" s="335"/>
      <c r="F245" s="335"/>
      <c r="G245" s="335"/>
      <c r="H245" s="17">
        <v>20</v>
      </c>
      <c r="I245" s="387" t="s">
        <v>43</v>
      </c>
      <c r="J245" s="388" t="str">
        <f>IF(ISBLANK(INDEX('Policy Characteristics'!D:D,MATCH($C245,'Policy Characteristics'!$C:$C,0))),"",INDEX('Policy Characteristics'!D:D,MATCH($C245,'Policy Characteristics'!$C:$C,0)))</f>
        <v>Improved Labeling</v>
      </c>
      <c r="K245" s="237" t="str">
        <f>IF(ISBLANK(INDEX('Policy Characteristics'!E:E,MATCH($C245,'Policy Characteristics'!$C:$C,0))),"",INDEX('Policy Characteristics'!E:E,MATCH($C245,'Policy Characteristics'!$C:$C,0)))</f>
        <v>bldgs device labeling</v>
      </c>
      <c r="L245" s="237">
        <f>IF(ISBLANK(INDEX('Policy Characteristics'!F:F,MATCH($C245,'Policy Characteristics'!$C:$C,0))),"",INDEX('Policy Characteristics'!F:F,MATCH($C245,'Policy Characteristics'!$C:$C,0)))</f>
        <v>0</v>
      </c>
      <c r="M245" s="237">
        <f>IF(ISBLANK(INDEX('Policy Characteristics'!G:G,MATCH($C245,'Policy Characteristics'!$C:$C,0))),"",INDEX('Policy Characteristics'!G:G,MATCH($C245,'Policy Characteristics'!$C:$C,0)))</f>
        <v>1</v>
      </c>
      <c r="N245" s="237">
        <f>IF(ISBLANK(INDEX('Policy Characteristics'!H:H,MATCH($C245,'Policy Characteristics'!$C:$C,0))),"",INDEX('Policy Characteristics'!H:H,MATCH($C245,'Policy Characteristics'!$C:$C,0)))</f>
        <v>1</v>
      </c>
      <c r="O245" s="237" t="str">
        <f>IF(ISBLANK(INDEX('Policy Characteristics'!I:I,MATCH($C245,'Policy Characteristics'!$C:$C,0))),"",INDEX('Policy Characteristics'!I:I,MATCH($C245,'Policy Characteristics'!$C:$C,0)))</f>
        <v>on/off</v>
      </c>
      <c r="P245" s="237"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7" t="str">
        <f>IF(ISBLANK(INDEX('Policy Characteristics'!K:K,MATCH($C245,'Policy Characteristics'!$C:$C,0))),"",INDEX('Policy Characteristics'!K:K,MATCH($C245,'Policy Characteristics'!$C:$C,0)))</f>
        <v>buildings-sector-main.html#device-labeling</v>
      </c>
      <c r="R245" s="237" t="str">
        <f>IF(ISBLANK(INDEX('Policy Characteristics'!L:L,MATCH($C245,'Policy Characteristics'!$C:$C,0))),"",INDEX('Policy Characteristics'!L:L,MATCH($C245,'Policy Characteristics'!$C:$C,0)))</f>
        <v>improved-labeling.html</v>
      </c>
      <c r="S245" s="291" t="s">
        <v>3894</v>
      </c>
    </row>
    <row r="246" spans="1:19" s="237" customFormat="1">
      <c r="A246" s="237" t="str">
        <f>IF(ISBLANK(INDEX('Policy Characteristics'!A:A,MATCH($C246,'Policy Characteristics'!$C:$C,0))),"",INDEX('Policy Characteristics'!A:A,MATCH($C246,'Policy Characteristics'!$C:$C,0)))</f>
        <v>Buildings and Appliances</v>
      </c>
      <c r="B246" s="386" t="str">
        <f>IF(ISBLANK(INDEX('Policy Characteristics'!B:B,MATCH($C246,'Policy Characteristics'!$C:$C,0))),"",INDEX('Policy Characteristics'!B:B,MATCH($C246,'Policy Characteristics'!$C:$C,0)))</f>
        <v>Retrofit Existing Buildings</v>
      </c>
      <c r="C246" t="s">
        <v>2457</v>
      </c>
      <c r="D246" s="335" t="s">
        <v>275</v>
      </c>
      <c r="E246" s="335"/>
      <c r="F246" s="335" t="s">
        <v>279</v>
      </c>
      <c r="G246" s="335"/>
      <c r="H246" s="17">
        <v>378</v>
      </c>
      <c r="I246" s="387" t="s">
        <v>43</v>
      </c>
      <c r="J246" s="388" t="str">
        <f>IF(ISBLANK(INDEX('Policy Characteristics'!D:D,MATCH($C246,'Policy Characteristics'!$C:$C,0))),"",INDEX('Policy Characteristics'!D:D,MATCH($C246,'Policy Characteristics'!$C:$C,0)))</f>
        <v>Increased Retrofitting</v>
      </c>
      <c r="K246" s="237" t="str">
        <f>IF(ISBLANK(INDEX('Policy Characteristics'!E:E,MATCH($C246,'Policy Characteristics'!$C:$C,0))),"",INDEX('Policy Characteristics'!E:E,MATCH($C246,'Policy Characteristics'!$C:$C,0)))</f>
        <v>bldgs retrofitting</v>
      </c>
      <c r="L246" s="238">
        <f>IF(ISBLANK(INDEX('Policy Characteristics'!F:F,MATCH($C246,'Policy Characteristics'!$C:$C,0))),"",INDEX('Policy Characteristics'!F:F,MATCH($C246,'Policy Characteristics'!$C:$C,0)))</f>
        <v>0</v>
      </c>
      <c r="M246" s="238">
        <f>IF(ISBLANK(INDEX('Policy Characteristics'!G:G,MATCH($C246,'Policy Characteristics'!$C:$C,0))),"",INDEX('Policy Characteristics'!G:G,MATCH($C246,'Policy Characteristics'!$C:$C,0)))</f>
        <v>0.5</v>
      </c>
      <c r="N246" s="238">
        <f>IF(ISBLANK(INDEX('Policy Characteristics'!H:H,MATCH($C246,'Policy Characteristics'!$C:$C,0))),"",INDEX('Policy Characteristics'!H:H,MATCH($C246,'Policy Characteristics'!$C:$C,0)))</f>
        <v>0.01</v>
      </c>
      <c r="O246" s="237" t="str">
        <f>IF(ISBLANK(INDEX('Policy Characteristics'!I:I,MATCH($C246,'Policy Characteristics'!$C:$C,0))),"",INDEX('Policy Characteristics'!I:I,MATCH($C246,'Policy Characteristics'!$C:$C,0)))</f>
        <v>% of existing buildings</v>
      </c>
      <c r="P246" s="237" t="str">
        <f>IF(ISBLANK(INDEX('Policy Characteristics'!J:J,MATCH($C246,'Policy Characteristics'!$C:$C,0))),"",INDEX('Policy Characteristics'!J:J,MATCH($C246,'Policy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6" s="237" t="str">
        <f>IF(ISBLANK(INDEX('Policy Characteristics'!K:K,MATCH($C246,'Policy Characteristics'!$C:$C,0))),"",INDEX('Policy Characteristics'!K:K,MATCH($C246,'Policy Characteristics'!$C:$C,0)))</f>
        <v>buildings-sector-main.html#retrofitting</v>
      </c>
      <c r="R246" s="237" t="str">
        <f>IF(ISBLANK(INDEX('Policy Characteristics'!L:L,MATCH($C246,'Policy Characteristics'!$C:$C,0))),"",INDEX('Policy Characteristics'!L:L,MATCH($C246,'Policy Characteristics'!$C:$C,0)))</f>
        <v>increased-retrofitting.html</v>
      </c>
      <c r="S246" s="291" t="s">
        <v>3895</v>
      </c>
    </row>
    <row r="247" spans="1:19" s="237" customFormat="1">
      <c r="A247" s="237" t="str">
        <f>IF(ISBLANK(INDEX('Policy Characteristics'!A:A,MATCH($C247,'Policy Characteristics'!$C:$C,0))),"",INDEX('Policy Characteristics'!A:A,MATCH($C247,'Policy Characteristics'!$C:$C,0)))</f>
        <v>Buildings and Appliances</v>
      </c>
      <c r="B247" s="386" t="str">
        <f>IF(ISBLANK(INDEX('Policy Characteristics'!B:B,MATCH($C247,'Policy Characteristics'!$C:$C,0))),"",INDEX('Policy Characteristics'!B:B,MATCH($C247,'Policy Characteristics'!$C:$C,0)))</f>
        <v>Retrofit Existing Buildings</v>
      </c>
      <c r="C247" s="237" t="str">
        <f t="shared" ref="C247:C248" si="15">C$246</f>
        <v>Share of Preexisting Buildings Subject to Retrofitting</v>
      </c>
      <c r="D247" s="335" t="s">
        <v>276</v>
      </c>
      <c r="E247" s="335"/>
      <c r="F247" s="335" t="s">
        <v>278</v>
      </c>
      <c r="G247" s="335"/>
      <c r="H247" s="17">
        <v>379</v>
      </c>
      <c r="I247" s="387" t="s">
        <v>43</v>
      </c>
      <c r="J247" s="388" t="str">
        <f>IF(ISBLANK(INDEX('Policy Characteristics'!D:D,MATCH($C247,'Policy Characteristics'!$C:$C,0))),"",INDEX('Policy Characteristics'!D:D,MATCH($C247,'Policy Characteristics'!$C:$C,0)))</f>
        <v>Increased Retrofitting</v>
      </c>
      <c r="K247" s="237" t="str">
        <f>IF(ISBLANK(INDEX('Policy Characteristics'!E:E,MATCH($C247,'Policy Characteristics'!$C:$C,0))),"",INDEX('Policy Characteristics'!E:E,MATCH($C247,'Policy Characteristics'!$C:$C,0)))</f>
        <v>bldgs retrofitting</v>
      </c>
      <c r="L247" s="238">
        <f>IF(ISBLANK(INDEX('Policy Characteristics'!F:F,MATCH($C247,'Policy Characteristics'!$C:$C,0))),"",INDEX('Policy Characteristics'!F:F,MATCH($C247,'Policy Characteristics'!$C:$C,0)))</f>
        <v>0</v>
      </c>
      <c r="M247" s="238">
        <f>IF(ISBLANK(INDEX('Policy Characteristics'!G:G,MATCH($C247,'Policy Characteristics'!$C:$C,0))),"",INDEX('Policy Characteristics'!G:G,MATCH($C247,'Policy Characteristics'!$C:$C,0)))</f>
        <v>0.5</v>
      </c>
      <c r="N247" s="238">
        <f>IF(ISBLANK(INDEX('Policy Characteristics'!H:H,MATCH($C247,'Policy Characteristics'!$C:$C,0))),"",INDEX('Policy Characteristics'!H:H,MATCH($C247,'Policy Characteristics'!$C:$C,0)))</f>
        <v>0.01</v>
      </c>
      <c r="O247" s="237" t="str">
        <f>IF(ISBLANK(INDEX('Policy Characteristics'!I:I,MATCH($C247,'Policy Characteristics'!$C:$C,0))),"",INDEX('Policy Characteristics'!I:I,MATCH($C247,'Policy Characteristics'!$C:$C,0)))</f>
        <v>% of existing buildings</v>
      </c>
      <c r="P247" s="237" t="str">
        <f>IF(ISBLANK(INDEX('Policy Characteristics'!J:J,MATCH($C247,'Policy Characteristics'!$C:$C,0))),"",INDEX('Policy Characteristics'!J:J,MATCH($C247,'Policy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7" s="237" t="str">
        <f>IF(ISBLANK(INDEX('Policy Characteristics'!K:K,MATCH($C247,'Policy Characteristics'!$C:$C,0))),"",INDEX('Policy Characteristics'!K:K,MATCH($C247,'Policy Characteristics'!$C:$C,0)))</f>
        <v>buildings-sector-main.html#retrofitting</v>
      </c>
      <c r="R247" s="237" t="str">
        <f>IF(ISBLANK(INDEX('Policy Characteristics'!L:L,MATCH($C247,'Policy Characteristics'!$C:$C,0))),"",INDEX('Policy Characteristics'!L:L,MATCH($C247,'Policy Characteristics'!$C:$C,0)))</f>
        <v>increased-retrofitting.html</v>
      </c>
      <c r="S247" s="291" t="s">
        <v>187</v>
      </c>
    </row>
    <row r="248" spans="1:19" s="237" customFormat="1">
      <c r="A248" s="237" t="str">
        <f>IF(ISBLANK(INDEX('Policy Characteristics'!A:A,MATCH($C248,'Policy Characteristics'!$C:$C,0))),"",INDEX('Policy Characteristics'!A:A,MATCH($C248,'Policy Characteristics'!$C:$C,0)))</f>
        <v>Buildings and Appliances</v>
      </c>
      <c r="B248" s="386" t="str">
        <f>IF(ISBLANK(INDEX('Policy Characteristics'!B:B,MATCH($C248,'Policy Characteristics'!$C:$C,0))),"",INDEX('Policy Characteristics'!B:B,MATCH($C248,'Policy Characteristics'!$C:$C,0)))</f>
        <v>Retrofit Existing Buildings</v>
      </c>
      <c r="C248" s="237" t="str">
        <f t="shared" si="15"/>
        <v>Share of Preexisting Buildings Subject to Retrofitting</v>
      </c>
      <c r="D248" s="335" t="s">
        <v>277</v>
      </c>
      <c r="E248" s="335"/>
      <c r="F248" s="335" t="s">
        <v>163</v>
      </c>
      <c r="G248" s="335"/>
      <c r="H248" s="17">
        <v>380</v>
      </c>
      <c r="I248" s="387" t="s">
        <v>43</v>
      </c>
      <c r="J248" s="388" t="str">
        <f>IF(ISBLANK(INDEX('Policy Characteristics'!D:D,MATCH($C248,'Policy Characteristics'!$C:$C,0))),"",INDEX('Policy Characteristics'!D:D,MATCH($C248,'Policy Characteristics'!$C:$C,0)))</f>
        <v>Increased Retrofitting</v>
      </c>
      <c r="K248" s="237" t="str">
        <f>IF(ISBLANK(INDEX('Policy Characteristics'!E:E,MATCH($C248,'Policy Characteristics'!$C:$C,0))),"",INDEX('Policy Characteristics'!E:E,MATCH($C248,'Policy Characteristics'!$C:$C,0)))</f>
        <v>bldgs retrofitting</v>
      </c>
      <c r="L248" s="238">
        <f>IF(ISBLANK(INDEX('Policy Characteristics'!F:F,MATCH($C248,'Policy Characteristics'!$C:$C,0))),"",INDEX('Policy Characteristics'!F:F,MATCH($C248,'Policy Characteristics'!$C:$C,0)))</f>
        <v>0</v>
      </c>
      <c r="M248" s="238">
        <f>IF(ISBLANK(INDEX('Policy Characteristics'!G:G,MATCH($C248,'Policy Characteristics'!$C:$C,0))),"",INDEX('Policy Characteristics'!G:G,MATCH($C248,'Policy Characteristics'!$C:$C,0)))</f>
        <v>0.5</v>
      </c>
      <c r="N248" s="238">
        <f>IF(ISBLANK(INDEX('Policy Characteristics'!H:H,MATCH($C248,'Policy Characteristics'!$C:$C,0))),"",INDEX('Policy Characteristics'!H:H,MATCH($C248,'Policy Characteristics'!$C:$C,0)))</f>
        <v>0.01</v>
      </c>
      <c r="O248" s="237" t="str">
        <f>IF(ISBLANK(INDEX('Policy Characteristics'!I:I,MATCH($C248,'Policy Characteristics'!$C:$C,0))),"",INDEX('Policy Characteristics'!I:I,MATCH($C248,'Policy Characteristics'!$C:$C,0)))</f>
        <v>% of existing buildings</v>
      </c>
      <c r="P248" s="237" t="str">
        <f>IF(ISBLANK(INDEX('Policy Characteristics'!J:J,MATCH($C248,'Policy Characteristics'!$C:$C,0))),"",INDEX('Policy Characteristics'!J:J,MATCH($C248,'Policy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8" s="237" t="str">
        <f>IF(ISBLANK(INDEX('Policy Characteristics'!K:K,MATCH($C248,'Policy Characteristics'!$C:$C,0))),"",INDEX('Policy Characteristics'!K:K,MATCH($C248,'Policy Characteristics'!$C:$C,0)))</f>
        <v>buildings-sector-main.html#retrofitting</v>
      </c>
      <c r="R248" s="237" t="str">
        <f>IF(ISBLANK(INDEX('Policy Characteristics'!L:L,MATCH($C248,'Policy Characteristics'!$C:$C,0))),"",INDEX('Policy Characteristics'!L:L,MATCH($C248,'Policy Characteristics'!$C:$C,0)))</f>
        <v>increased-retrofitting.html</v>
      </c>
      <c r="S248" s="291" t="s">
        <v>187</v>
      </c>
    </row>
    <row r="249" spans="1:19" s="237" customFormat="1">
      <c r="A249" s="237" t="str">
        <f>IF(ISBLANK(INDEX('Policy Characteristics'!A:A,MATCH($C249,'Policy Characteristics'!$C:$C,0))),"",INDEX('Policy Characteristics'!A:A,MATCH($C249,'Policy Characteristics'!$C:$C,0)))</f>
        <v>Buildings and Appliances</v>
      </c>
      <c r="B249" s="386" t="str">
        <f>IF(ISBLANK(INDEX('Policy Characteristics'!B:B,MATCH($C249,'Policy Characteristics'!$C:$C,0))),"",INDEX('Policy Characteristics'!B:B,MATCH($C249,'Policy Characteristics'!$C:$C,0)))</f>
        <v>Rebate for Efficient Products</v>
      </c>
      <c r="C249" t="s">
        <v>6</v>
      </c>
      <c r="D249" s="335" t="s">
        <v>114</v>
      </c>
      <c r="E249" s="335"/>
      <c r="F249" s="335" t="s">
        <v>120</v>
      </c>
      <c r="G249" s="335"/>
      <c r="H249" s="17">
        <v>27</v>
      </c>
      <c r="I249" s="387" t="s">
        <v>43</v>
      </c>
      <c r="J249" s="388" t="str">
        <f>IF(ISBLANK(INDEX('Policy Characteristics'!D:D,MATCH($C249,'Policy Characteristics'!$C:$C,0))),"",INDEX('Policy Characteristics'!D:D,MATCH($C249,'Policy Characteristics'!$C:$C,0)))</f>
        <v>Rebate for Efficient Products</v>
      </c>
      <c r="K249" s="237" t="str">
        <f>IF(ISBLANK(INDEX('Policy Characteristics'!E:E,MATCH($C249,'Policy Characteristics'!$C:$C,0))),"",INDEX('Policy Characteristics'!E:E,MATCH($C249,'Policy Characteristics'!$C:$C,0)))</f>
        <v>bldgs rebate</v>
      </c>
      <c r="L249" s="237">
        <f>IF(ISBLANK(INDEX('Policy Characteristics'!F:F,MATCH($C249,'Policy Characteristics'!$C:$C,0))),"",INDEX('Policy Characteristics'!F:F,MATCH($C249,'Policy Characteristics'!$C:$C,0)))</f>
        <v>0</v>
      </c>
      <c r="M249" s="237">
        <f>IF(ISBLANK(INDEX('Policy Characteristics'!G:G,MATCH($C249,'Policy Characteristics'!$C:$C,0))),"",INDEX('Policy Characteristics'!G:G,MATCH($C249,'Policy Characteristics'!$C:$C,0)))</f>
        <v>1</v>
      </c>
      <c r="N249" s="237">
        <f>IF(ISBLANK(INDEX('Policy Characteristics'!H:H,MATCH($C249,'Policy Characteristics'!$C:$C,0))),"",INDEX('Policy Characteristics'!H:H,MATCH($C249,'Policy Characteristics'!$C:$C,0)))</f>
        <v>1</v>
      </c>
      <c r="O249" s="237" t="str">
        <f>IF(ISBLANK(INDEX('Policy Characteristics'!I:I,MATCH($C249,'Policy Characteristics'!$C:$C,0))),"",INDEX('Policy Characteristics'!I:I,MATCH($C249,'Policy Characteristics'!$C:$C,0)))</f>
        <v>on/off</v>
      </c>
      <c r="P249" s="237"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7" t="str">
        <f>IF(ISBLANK(INDEX('Policy Characteristics'!K:K,MATCH($C249,'Policy Characteristics'!$C:$C,0))),"",INDEX('Policy Characteristics'!K:K,MATCH($C249,'Policy Characteristics'!$C:$C,0)))</f>
        <v>buildings-sector-main.html#rebate</v>
      </c>
      <c r="R249" s="237" t="str">
        <f>IF(ISBLANK(INDEX('Policy Characteristics'!L:L,MATCH($C249,'Policy Characteristics'!$C:$C,0))),"",INDEX('Policy Characteristics'!L:L,MATCH($C249,'Policy Characteristics'!$C:$C,0)))</f>
        <v>rebate-for-efficient-products.html</v>
      </c>
      <c r="S249" s="291" t="s">
        <v>3896</v>
      </c>
    </row>
    <row r="250" spans="1:19" s="237" customFormat="1">
      <c r="A250" s="237" t="str">
        <f>IF(ISBLANK(INDEX('Policy Characteristics'!A:A,MATCH($C250,'Policy Characteristics'!$C:$C,0))),"",INDEX('Policy Characteristics'!A:A,MATCH($C250,'Policy Characteristics'!$C:$C,0)))</f>
        <v>Buildings and Appliances</v>
      </c>
      <c r="B250" s="386" t="str">
        <f>IF(ISBLANK(INDEX('Policy Characteristics'!B:B,MATCH($C250,'Policy Characteristics'!$C:$C,0))),"",INDEX('Policy Characteristics'!B:B,MATCH($C250,'Policy Characteristics'!$C:$C,0)))</f>
        <v>Rebate for Efficient Products</v>
      </c>
      <c r="C250" s="237" t="str">
        <f t="shared" ref="C250:C254" si="16">C$249</f>
        <v>Boolean Rebate Program for Efficient Components</v>
      </c>
      <c r="D250" s="335" t="s">
        <v>115</v>
      </c>
      <c r="E250" s="335"/>
      <c r="F250" s="335" t="s">
        <v>121</v>
      </c>
      <c r="G250" s="335"/>
      <c r="H250" s="17">
        <v>28</v>
      </c>
      <c r="I250" s="387" t="s">
        <v>43</v>
      </c>
      <c r="J250" s="388" t="str">
        <f>IF(ISBLANK(INDEX('Policy Characteristics'!D:D,MATCH($C250,'Policy Characteristics'!$C:$C,0))),"",INDEX('Policy Characteristics'!D:D,MATCH($C250,'Policy Characteristics'!$C:$C,0)))</f>
        <v>Rebate for Efficient Products</v>
      </c>
      <c r="K250" s="237" t="str">
        <f>IF(ISBLANK(INDEX('Policy Characteristics'!E:E,MATCH($C250,'Policy Characteristics'!$C:$C,0))),"",INDEX('Policy Characteristics'!E:E,MATCH($C250,'Policy Characteristics'!$C:$C,0)))</f>
        <v>bldgs rebate</v>
      </c>
      <c r="L250" s="237">
        <f>IF(ISBLANK(INDEX('Policy Characteristics'!F:F,MATCH($C250,'Policy Characteristics'!$C:$C,0))),"",INDEX('Policy Characteristics'!F:F,MATCH($C250,'Policy Characteristics'!$C:$C,0)))</f>
        <v>0</v>
      </c>
      <c r="M250" s="237">
        <f>IF(ISBLANK(INDEX('Policy Characteristics'!G:G,MATCH($C250,'Policy Characteristics'!$C:$C,0))),"",INDEX('Policy Characteristics'!G:G,MATCH($C250,'Policy Characteristics'!$C:$C,0)))</f>
        <v>1</v>
      </c>
      <c r="N250" s="237">
        <f>IF(ISBLANK(INDEX('Policy Characteristics'!H:H,MATCH($C250,'Policy Characteristics'!$C:$C,0))),"",INDEX('Policy Characteristics'!H:H,MATCH($C250,'Policy Characteristics'!$C:$C,0)))</f>
        <v>1</v>
      </c>
      <c r="O250" s="237" t="str">
        <f>IF(ISBLANK(INDEX('Policy Characteristics'!I:I,MATCH($C250,'Policy Characteristics'!$C:$C,0))),"",INDEX('Policy Characteristics'!I:I,MATCH($C250,'Policy Characteristics'!$C:$C,0)))</f>
        <v>on/off</v>
      </c>
      <c r="P250" s="237"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7" t="str">
        <f>IF(ISBLANK(INDEX('Policy Characteristics'!K:K,MATCH($C250,'Policy Characteristics'!$C:$C,0))),"",INDEX('Policy Characteristics'!K:K,MATCH($C250,'Policy Characteristics'!$C:$C,0)))</f>
        <v>buildings-sector-main.html#rebate</v>
      </c>
      <c r="R250" s="237" t="str">
        <f>IF(ISBLANK(INDEX('Policy Characteristics'!L:L,MATCH($C250,'Policy Characteristics'!$C:$C,0))),"",INDEX('Policy Characteristics'!L:L,MATCH($C250,'Policy Characteristics'!$C:$C,0)))</f>
        <v>rebate-for-efficient-products.html</v>
      </c>
      <c r="S250" s="291" t="s">
        <v>187</v>
      </c>
    </row>
    <row r="251" spans="1:19" s="237" customFormat="1">
      <c r="A251" s="237" t="str">
        <f>IF(ISBLANK(INDEX('Policy Characteristics'!A:A,MATCH($C251,'Policy Characteristics'!$C:$C,0))),"",INDEX('Policy Characteristics'!A:A,MATCH($C251,'Policy Characteristics'!$C:$C,0)))</f>
        <v>Buildings and Appliances</v>
      </c>
      <c r="B251" s="386" t="str">
        <f>IF(ISBLANK(INDEX('Policy Characteristics'!B:B,MATCH($C251,'Policy Characteristics'!$C:$C,0))),"",INDEX('Policy Characteristics'!B:B,MATCH($C251,'Policy Characteristics'!$C:$C,0)))</f>
        <v>Rebate for Efficient Products</v>
      </c>
      <c r="C251" s="237" t="str">
        <f t="shared" si="16"/>
        <v>Boolean Rebate Program for Efficient Components</v>
      </c>
      <c r="D251" s="335" t="s">
        <v>116</v>
      </c>
      <c r="E251" s="335"/>
      <c r="F251" s="335" t="s">
        <v>122</v>
      </c>
      <c r="G251" s="335"/>
      <c r="H251" s="17">
        <v>605</v>
      </c>
      <c r="I251" s="387" t="s">
        <v>44</v>
      </c>
      <c r="J251" s="388" t="str">
        <f>IF(ISBLANK(INDEX('Policy Characteristics'!D:D,MATCH($C251,'Policy Characteristics'!$C:$C,0))),"",INDEX('Policy Characteristics'!D:D,MATCH($C251,'Policy Characteristics'!$C:$C,0)))</f>
        <v>Rebate for Efficient Products</v>
      </c>
      <c r="K251" s="237" t="str">
        <f>IF(ISBLANK(INDEX('Policy Characteristics'!E:E,MATCH($C251,'Policy Characteristics'!$C:$C,0))),"",INDEX('Policy Characteristics'!E:E,MATCH($C251,'Policy Characteristics'!$C:$C,0)))</f>
        <v>bldgs rebate</v>
      </c>
      <c r="L251" s="237">
        <f>IF(ISBLANK(INDEX('Policy Characteristics'!F:F,MATCH($C251,'Policy Characteristics'!$C:$C,0))),"",INDEX('Policy Characteristics'!F:F,MATCH($C251,'Policy Characteristics'!$C:$C,0)))</f>
        <v>0</v>
      </c>
      <c r="M251" s="237">
        <f>IF(ISBLANK(INDEX('Policy Characteristics'!G:G,MATCH($C251,'Policy Characteristics'!$C:$C,0))),"",INDEX('Policy Characteristics'!G:G,MATCH($C251,'Policy Characteristics'!$C:$C,0)))</f>
        <v>1</v>
      </c>
      <c r="N251" s="237">
        <f>IF(ISBLANK(INDEX('Policy Characteristics'!H:H,MATCH($C251,'Policy Characteristics'!$C:$C,0))),"",INDEX('Policy Characteristics'!H:H,MATCH($C251,'Policy Characteristics'!$C:$C,0)))</f>
        <v>1</v>
      </c>
      <c r="O251" s="237" t="str">
        <f>IF(ISBLANK(INDEX('Policy Characteristics'!I:I,MATCH($C251,'Policy Characteristics'!$C:$C,0))),"",INDEX('Policy Characteristics'!I:I,MATCH($C251,'Policy Characteristics'!$C:$C,0)))</f>
        <v>on/off</v>
      </c>
      <c r="P251" s="237"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7" t="str">
        <f>IF(ISBLANK(INDEX('Policy Characteristics'!K:K,MATCH($C251,'Policy Characteristics'!$C:$C,0))),"",INDEX('Policy Characteristics'!K:K,MATCH($C251,'Policy Characteristics'!$C:$C,0)))</f>
        <v>buildings-sector-main.html#rebate</v>
      </c>
      <c r="R251" s="237" t="str">
        <f>IF(ISBLANK(INDEX('Policy Characteristics'!L:L,MATCH($C251,'Policy Characteristics'!$C:$C,0))),"",INDEX('Policy Characteristics'!L:L,MATCH($C251,'Policy Characteristics'!$C:$C,0)))</f>
        <v>rebate-for-efficient-products.html</v>
      </c>
      <c r="S251" s="291" t="s">
        <v>187</v>
      </c>
    </row>
    <row r="252" spans="1:19" s="237" customFormat="1">
      <c r="A252" s="237" t="str">
        <f>IF(ISBLANK(INDEX('Policy Characteristics'!A:A,MATCH($C252,'Policy Characteristics'!$C:$C,0))),"",INDEX('Policy Characteristics'!A:A,MATCH($C252,'Policy Characteristics'!$C:$C,0)))</f>
        <v>Buildings and Appliances</v>
      </c>
      <c r="B252" s="386" t="str">
        <f>IF(ISBLANK(INDEX('Policy Characteristics'!B:B,MATCH($C252,'Policy Characteristics'!$C:$C,0))),"",INDEX('Policy Characteristics'!B:B,MATCH($C252,'Policy Characteristics'!$C:$C,0)))</f>
        <v>Rebate for Efficient Products</v>
      </c>
      <c r="C252" s="237" t="str">
        <f t="shared" si="16"/>
        <v>Boolean Rebate Program for Efficient Components</v>
      </c>
      <c r="D252" s="335" t="s">
        <v>117</v>
      </c>
      <c r="E252" s="335"/>
      <c r="F252" s="335" t="s">
        <v>123</v>
      </c>
      <c r="G252" s="335"/>
      <c r="H252" s="17">
        <v>606</v>
      </c>
      <c r="I252" s="387" t="s">
        <v>44</v>
      </c>
      <c r="J252" s="388" t="str">
        <f>IF(ISBLANK(INDEX('Policy Characteristics'!D:D,MATCH($C252,'Policy Characteristics'!$C:$C,0))),"",INDEX('Policy Characteristics'!D:D,MATCH($C252,'Policy Characteristics'!$C:$C,0)))</f>
        <v>Rebate for Efficient Products</v>
      </c>
      <c r="K252" s="237" t="str">
        <f>IF(ISBLANK(INDEX('Policy Characteristics'!E:E,MATCH($C252,'Policy Characteristics'!$C:$C,0))),"",INDEX('Policy Characteristics'!E:E,MATCH($C252,'Policy Characteristics'!$C:$C,0)))</f>
        <v>bldgs rebate</v>
      </c>
      <c r="L252" s="237">
        <f>IF(ISBLANK(INDEX('Policy Characteristics'!F:F,MATCH($C252,'Policy Characteristics'!$C:$C,0))),"",INDEX('Policy Characteristics'!F:F,MATCH($C252,'Policy Characteristics'!$C:$C,0)))</f>
        <v>0</v>
      </c>
      <c r="M252" s="237">
        <f>IF(ISBLANK(INDEX('Policy Characteristics'!G:G,MATCH($C252,'Policy Characteristics'!$C:$C,0))),"",INDEX('Policy Characteristics'!G:G,MATCH($C252,'Policy Characteristics'!$C:$C,0)))</f>
        <v>1</v>
      </c>
      <c r="N252" s="237">
        <f>IF(ISBLANK(INDEX('Policy Characteristics'!H:H,MATCH($C252,'Policy Characteristics'!$C:$C,0))),"",INDEX('Policy Characteristics'!H:H,MATCH($C252,'Policy Characteristics'!$C:$C,0)))</f>
        <v>1</v>
      </c>
      <c r="O252" s="237" t="str">
        <f>IF(ISBLANK(INDEX('Policy Characteristics'!I:I,MATCH($C252,'Policy Characteristics'!$C:$C,0))),"",INDEX('Policy Characteristics'!I:I,MATCH($C252,'Policy Characteristics'!$C:$C,0)))</f>
        <v>on/off</v>
      </c>
      <c r="P252" s="237"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7" t="str">
        <f>IF(ISBLANK(INDEX('Policy Characteristics'!K:K,MATCH($C252,'Policy Characteristics'!$C:$C,0))),"",INDEX('Policy Characteristics'!K:K,MATCH($C252,'Policy Characteristics'!$C:$C,0)))</f>
        <v>buildings-sector-main.html#rebate</v>
      </c>
      <c r="R252" s="237" t="str">
        <f>IF(ISBLANK(INDEX('Policy Characteristics'!L:L,MATCH($C252,'Policy Characteristics'!$C:$C,0))),"",INDEX('Policy Characteristics'!L:L,MATCH($C252,'Policy Characteristics'!$C:$C,0)))</f>
        <v>rebate-for-efficient-products.html</v>
      </c>
      <c r="S252" s="291" t="s">
        <v>187</v>
      </c>
    </row>
    <row r="253" spans="1:19" s="237" customFormat="1">
      <c r="A253" s="237" t="str">
        <f>IF(ISBLANK(INDEX('Policy Characteristics'!A:A,MATCH($C253,'Policy Characteristics'!$C:$C,0))),"",INDEX('Policy Characteristics'!A:A,MATCH($C253,'Policy Characteristics'!$C:$C,0)))</f>
        <v>Buildings and Appliances</v>
      </c>
      <c r="B253" s="386" t="str">
        <f>IF(ISBLANK(INDEX('Policy Characteristics'!B:B,MATCH($C253,'Policy Characteristics'!$C:$C,0))),"",INDEX('Policy Characteristics'!B:B,MATCH($C253,'Policy Characteristics'!$C:$C,0)))</f>
        <v>Rebate for Efficient Products</v>
      </c>
      <c r="C253" s="237" t="str">
        <f t="shared" si="16"/>
        <v>Boolean Rebate Program for Efficient Components</v>
      </c>
      <c r="D253" s="335" t="s">
        <v>118</v>
      </c>
      <c r="E253" s="335"/>
      <c r="F253" s="335" t="s">
        <v>124</v>
      </c>
      <c r="G253" s="335"/>
      <c r="H253" s="17">
        <v>29</v>
      </c>
      <c r="I253" s="387" t="s">
        <v>43</v>
      </c>
      <c r="J253" s="388" t="str">
        <f>IF(ISBLANK(INDEX('Policy Characteristics'!D:D,MATCH($C253,'Policy Characteristics'!$C:$C,0))),"",INDEX('Policy Characteristics'!D:D,MATCH($C253,'Policy Characteristics'!$C:$C,0)))</f>
        <v>Rebate for Efficient Products</v>
      </c>
      <c r="K253" s="237" t="str">
        <f>IF(ISBLANK(INDEX('Policy Characteristics'!E:E,MATCH($C253,'Policy Characteristics'!$C:$C,0))),"",INDEX('Policy Characteristics'!E:E,MATCH($C253,'Policy Characteristics'!$C:$C,0)))</f>
        <v>bldgs rebate</v>
      </c>
      <c r="L253" s="237">
        <f>IF(ISBLANK(INDEX('Policy Characteristics'!F:F,MATCH($C253,'Policy Characteristics'!$C:$C,0))),"",INDEX('Policy Characteristics'!F:F,MATCH($C253,'Policy Characteristics'!$C:$C,0)))</f>
        <v>0</v>
      </c>
      <c r="M253" s="237">
        <f>IF(ISBLANK(INDEX('Policy Characteristics'!G:G,MATCH($C253,'Policy Characteristics'!$C:$C,0))),"",INDEX('Policy Characteristics'!G:G,MATCH($C253,'Policy Characteristics'!$C:$C,0)))</f>
        <v>1</v>
      </c>
      <c r="N253" s="237">
        <f>IF(ISBLANK(INDEX('Policy Characteristics'!H:H,MATCH($C253,'Policy Characteristics'!$C:$C,0))),"",INDEX('Policy Characteristics'!H:H,MATCH($C253,'Policy Characteristics'!$C:$C,0)))</f>
        <v>1</v>
      </c>
      <c r="O253" s="237" t="str">
        <f>IF(ISBLANK(INDEX('Policy Characteristics'!I:I,MATCH($C253,'Policy Characteristics'!$C:$C,0))),"",INDEX('Policy Characteristics'!I:I,MATCH($C253,'Policy Characteristics'!$C:$C,0)))</f>
        <v>on/off</v>
      </c>
      <c r="P253" s="237"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7" t="str">
        <f>IF(ISBLANK(INDEX('Policy Characteristics'!K:K,MATCH($C253,'Policy Characteristics'!$C:$C,0))),"",INDEX('Policy Characteristics'!K:K,MATCH($C253,'Policy Characteristics'!$C:$C,0)))</f>
        <v>buildings-sector-main.html#rebate</v>
      </c>
      <c r="R253" s="237" t="str">
        <f>IF(ISBLANK(INDEX('Policy Characteristics'!L:L,MATCH($C253,'Policy Characteristics'!$C:$C,0))),"",INDEX('Policy Characteristics'!L:L,MATCH($C253,'Policy Characteristics'!$C:$C,0)))</f>
        <v>rebate-for-efficient-products.html</v>
      </c>
      <c r="S253" s="291" t="s">
        <v>187</v>
      </c>
    </row>
    <row r="254" spans="1:19" s="237" customFormat="1">
      <c r="A254" s="237" t="str">
        <f>IF(ISBLANK(INDEX('Policy Characteristics'!A:A,MATCH($C254,'Policy Characteristics'!$C:$C,0))),"",INDEX('Policy Characteristics'!A:A,MATCH($C254,'Policy Characteristics'!$C:$C,0)))</f>
        <v>Buildings and Appliances</v>
      </c>
      <c r="B254" s="386" t="str">
        <f>IF(ISBLANK(INDEX('Policy Characteristics'!B:B,MATCH($C254,'Policy Characteristics'!$C:$C,0))),"",INDEX('Policy Characteristics'!B:B,MATCH($C254,'Policy Characteristics'!$C:$C,0)))</f>
        <v>Rebate for Efficient Products</v>
      </c>
      <c r="C254" s="237" t="str">
        <f t="shared" si="16"/>
        <v>Boolean Rebate Program for Efficient Components</v>
      </c>
      <c r="D254" s="335" t="s">
        <v>119</v>
      </c>
      <c r="E254" s="335"/>
      <c r="F254" s="335" t="s">
        <v>125</v>
      </c>
      <c r="G254" s="335"/>
      <c r="H254" s="17">
        <v>607</v>
      </c>
      <c r="I254" s="387" t="s">
        <v>44</v>
      </c>
      <c r="J254" s="388" t="str">
        <f>IF(ISBLANK(INDEX('Policy Characteristics'!D:D,MATCH($C254,'Policy Characteristics'!$C:$C,0))),"",INDEX('Policy Characteristics'!D:D,MATCH($C254,'Policy Characteristics'!$C:$C,0)))</f>
        <v>Rebate for Efficient Products</v>
      </c>
      <c r="K254" s="237" t="str">
        <f>IF(ISBLANK(INDEX('Policy Characteristics'!E:E,MATCH($C254,'Policy Characteristics'!$C:$C,0))),"",INDEX('Policy Characteristics'!E:E,MATCH($C254,'Policy Characteristics'!$C:$C,0)))</f>
        <v>bldgs rebate</v>
      </c>
      <c r="L254" s="237">
        <f>IF(ISBLANK(INDEX('Policy Characteristics'!F:F,MATCH($C254,'Policy Characteristics'!$C:$C,0))),"",INDEX('Policy Characteristics'!F:F,MATCH($C254,'Policy Characteristics'!$C:$C,0)))</f>
        <v>0</v>
      </c>
      <c r="M254" s="237">
        <f>IF(ISBLANK(INDEX('Policy Characteristics'!G:G,MATCH($C254,'Policy Characteristics'!$C:$C,0))),"",INDEX('Policy Characteristics'!G:G,MATCH($C254,'Policy Characteristics'!$C:$C,0)))</f>
        <v>1</v>
      </c>
      <c r="N254" s="237">
        <f>IF(ISBLANK(INDEX('Policy Characteristics'!H:H,MATCH($C254,'Policy Characteristics'!$C:$C,0))),"",INDEX('Policy Characteristics'!H:H,MATCH($C254,'Policy Characteristics'!$C:$C,0)))</f>
        <v>1</v>
      </c>
      <c r="O254" s="237" t="str">
        <f>IF(ISBLANK(INDEX('Policy Characteristics'!I:I,MATCH($C254,'Policy Characteristics'!$C:$C,0))),"",INDEX('Policy Characteristics'!I:I,MATCH($C254,'Policy Characteristics'!$C:$C,0)))</f>
        <v>on/off</v>
      </c>
      <c r="P254" s="237"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7" t="str">
        <f>IF(ISBLANK(INDEX('Policy Characteristics'!K:K,MATCH($C254,'Policy Characteristics'!$C:$C,0))),"",INDEX('Policy Characteristics'!K:K,MATCH($C254,'Policy Characteristics'!$C:$C,0)))</f>
        <v>buildings-sector-main.html#rebate</v>
      </c>
      <c r="R254" s="237" t="str">
        <f>IF(ISBLANK(INDEX('Policy Characteristics'!L:L,MATCH($C254,'Policy Characteristics'!$C:$C,0))),"",INDEX('Policy Characteristics'!L:L,MATCH($C254,'Policy Characteristics'!$C:$C,0)))</f>
        <v>rebate-for-efficient-products.html</v>
      </c>
      <c r="S254" s="291" t="s">
        <v>187</v>
      </c>
    </row>
    <row r="255" spans="1:19" s="291" customFormat="1">
      <c r="A255" s="237" t="str">
        <f>IF(ISBLANK(INDEX('Policy Characteristics'!A:A,MATCH($C255,'Policy Characteristics'!$C:$C,0))),"",INDEX('Policy Characteristics'!A:A,MATCH($C255,'Policy Characteristics'!$C:$C,0)))</f>
        <v>Electricity Supply</v>
      </c>
      <c r="B255" s="386" t="str">
        <f>IF(ISBLANK(INDEX('Policy Characteristics'!B:B,MATCH($C255,'Policy Characteristics'!$C:$C,0))),"",INDEX('Policy Characteristics'!B:B,MATCH($C255,'Policy Characteristics'!$C:$C,0)))</f>
        <v>Restrict New Power Plants</v>
      </c>
      <c r="C255" s="291" t="s">
        <v>327</v>
      </c>
      <c r="D255" s="335" t="s">
        <v>445</v>
      </c>
      <c r="E255" s="335"/>
      <c r="F255" s="335" t="s">
        <v>444</v>
      </c>
      <c r="G255" s="290"/>
      <c r="H255" s="293">
        <v>167</v>
      </c>
      <c r="I255" s="389" t="s">
        <v>43</v>
      </c>
      <c r="J255" s="388" t="str">
        <f>IF(ISBLANK(INDEX('Policy Characteristics'!D:D,MATCH($C255,'Policy Characteristics'!$C:$C,0))),"",INDEX('Policy Characteristics'!D:D,MATCH($C255,'Policy Characteristics'!$C:$C,0)))</f>
        <v>Restrict New Power Plants</v>
      </c>
      <c r="K255" s="237" t="str">
        <f>IF(ISBLANK(INDEX('Policy Characteristics'!E:E,MATCH($C255,'Policy Characteristics'!$C:$C,0))),"",INDEX('Policy Characteristics'!E:E,MATCH($C255,'Policy Characteristics'!$C:$C,0)))</f>
        <v>elec ban new power plants</v>
      </c>
      <c r="L255" s="237">
        <f>IF(ISBLANK(INDEX('Policy Characteristics'!F:F,MATCH($C255,'Policy Characteristics'!$C:$C,0))),"",INDEX('Policy Characteristics'!F:F,MATCH($C255,'Policy Characteristics'!$C:$C,0)))</f>
        <v>0</v>
      </c>
      <c r="M255" s="237">
        <f>IF(ISBLANK(INDEX('Policy Characteristics'!G:G,MATCH($C255,'Policy Characteristics'!$C:$C,0))),"",INDEX('Policy Characteristics'!G:G,MATCH($C255,'Policy Characteristics'!$C:$C,0)))</f>
        <v>1</v>
      </c>
      <c r="N255" s="237">
        <f>IF(ISBLANK(INDEX('Policy Characteristics'!H:H,MATCH($C255,'Policy Characteristics'!$C:$C,0))),"",INDEX('Policy Characteristics'!H:H,MATCH($C255,'Policy Characteristics'!$C:$C,0)))</f>
        <v>1</v>
      </c>
      <c r="O255" s="237" t="str">
        <f>IF(ISBLANK(INDEX('Policy Characteristics'!I:I,MATCH($C255,'Policy Characteristics'!$C:$C,0))),"",INDEX('Policy Characteristics'!I:I,MATCH($C255,'Policy Characteristics'!$C:$C,0)))</f>
        <v>on/off</v>
      </c>
      <c r="P255" s="237" t="str">
        <f>IF(ISBLANK(INDEX('Policy Characteristics'!J:J,MATCH($C255,'Policy Characteristics'!$C:$C,0))),"",INDEX('Policy Characteristics'!J:J,MATCH($C255,'Policy Characteristics'!$C:$C,0)))</f>
        <v>**Description:** This policy prevents new capacity of the selected type(s) from being built or deployed.</v>
      </c>
      <c r="Q255" s="237" t="str">
        <f>IF(ISBLANK(INDEX('Policy Characteristics'!K:K,MATCH($C255,'Policy Characteristics'!$C:$C,0))),"",INDEX('Policy Characteristics'!K:K,MATCH($C255,'Policy Characteristics'!$C:$C,0)))</f>
        <v>electricity-sector-main.html#ban</v>
      </c>
      <c r="R255" s="237" t="str">
        <f>IF(ISBLANK(INDEX('Policy Characteristics'!L:L,MATCH($C255,'Policy Characteristics'!$C:$C,0))),"",INDEX('Policy Characteristics'!L:L,MATCH($C255,'Policy Characteristics'!$C:$C,0)))</f>
        <v>ban-new-capacity.html</v>
      </c>
      <c r="S255" s="291" t="s">
        <v>3897</v>
      </c>
    </row>
    <row r="256" spans="1:19" s="237" customFormat="1">
      <c r="A256" s="237" t="str">
        <f>IF(ISBLANK(INDEX('Policy Characteristics'!A:A,MATCH($C256,'Policy Characteristics'!$C:$C,0))),"",INDEX('Policy Characteristics'!A:A,MATCH($C256,'Policy Characteristics'!$C:$C,0)))</f>
        <v>Electricity Supply</v>
      </c>
      <c r="B256" s="386" t="str">
        <f>IF(ISBLANK(INDEX('Policy Characteristics'!B:B,MATCH($C256,'Policy Characteristics'!$C:$C,0))),"",INDEX('Policy Characteristics'!B:B,MATCH($C256,'Policy Characteristics'!$C:$C,0)))</f>
        <v>Restrict New Power Plants</v>
      </c>
      <c r="C256" s="237" t="str">
        <f t="shared" ref="C256:C267" si="17">C$255</f>
        <v>Boolean Ban New Power Plants</v>
      </c>
      <c r="D256" s="290" t="s">
        <v>3461</v>
      </c>
      <c r="E256" s="335"/>
      <c r="F256" s="290" t="s">
        <v>3402</v>
      </c>
      <c r="G256" s="335"/>
      <c r="H256" s="17">
        <v>168</v>
      </c>
      <c r="I256" s="387" t="s">
        <v>43</v>
      </c>
      <c r="J256" s="388" t="str">
        <f>IF(ISBLANK(INDEX('Policy Characteristics'!D:D,MATCH($C256,'Policy Characteristics'!$C:$C,0))),"",INDEX('Policy Characteristics'!D:D,MATCH($C256,'Policy Characteristics'!$C:$C,0)))</f>
        <v>Restrict New Power Plants</v>
      </c>
      <c r="K256" s="237" t="str">
        <f>IF(ISBLANK(INDEX('Policy Characteristics'!E:E,MATCH($C256,'Policy Characteristics'!$C:$C,0))),"",INDEX('Policy Characteristics'!E:E,MATCH($C256,'Policy Characteristics'!$C:$C,0)))</f>
        <v>elec ban new power plants</v>
      </c>
      <c r="L256" s="237">
        <f>IF(ISBLANK(INDEX('Policy Characteristics'!F:F,MATCH($C256,'Policy Characteristics'!$C:$C,0))),"",INDEX('Policy Characteristics'!F:F,MATCH($C256,'Policy Characteristics'!$C:$C,0)))</f>
        <v>0</v>
      </c>
      <c r="M256" s="237">
        <f>IF(ISBLANK(INDEX('Policy Characteristics'!G:G,MATCH($C256,'Policy Characteristics'!$C:$C,0))),"",INDEX('Policy Characteristics'!G:G,MATCH($C256,'Policy Characteristics'!$C:$C,0)))</f>
        <v>1</v>
      </c>
      <c r="N256" s="237">
        <f>IF(ISBLANK(INDEX('Policy Characteristics'!H:H,MATCH($C256,'Policy Characteristics'!$C:$C,0))),"",INDEX('Policy Characteristics'!H:H,MATCH($C256,'Policy Characteristics'!$C:$C,0)))</f>
        <v>1</v>
      </c>
      <c r="O256" s="237" t="str">
        <f>IF(ISBLANK(INDEX('Policy Characteristics'!I:I,MATCH($C256,'Policy Characteristics'!$C:$C,0))),"",INDEX('Policy Characteristics'!I:I,MATCH($C256,'Policy Characteristics'!$C:$C,0)))</f>
        <v>on/off</v>
      </c>
      <c r="P256" s="237" t="str">
        <f>IF(ISBLANK(INDEX('Policy Characteristics'!J:J,MATCH($C256,'Policy Characteristics'!$C:$C,0))),"",INDEX('Policy Characteristics'!J:J,MATCH($C256,'Policy Characteristics'!$C:$C,0)))</f>
        <v>**Description:** This policy prevents new capacity of the selected type(s) from being built or deployed.</v>
      </c>
      <c r="Q256" s="237" t="str">
        <f>IF(ISBLANK(INDEX('Policy Characteristics'!K:K,MATCH($C256,'Policy Characteristics'!$C:$C,0))),"",INDEX('Policy Characteristics'!K:K,MATCH($C256,'Policy Characteristics'!$C:$C,0)))</f>
        <v>electricity-sector-main.html#ban</v>
      </c>
      <c r="R256" s="237" t="str">
        <f>IF(ISBLANK(INDEX('Policy Characteristics'!L:L,MATCH($C256,'Policy Characteristics'!$C:$C,0))),"",INDEX('Policy Characteristics'!L:L,MATCH($C256,'Policy Characteristics'!$C:$C,0)))</f>
        <v>ban-new-capacity.html</v>
      </c>
      <c r="S256" s="291" t="s">
        <v>187</v>
      </c>
    </row>
    <row r="257" spans="1:19" s="237" customFormat="1">
      <c r="A257" s="237" t="str">
        <f>IF(ISBLANK(INDEX('Policy Characteristics'!A:A,MATCH($C257,'Policy Characteristics'!$C:$C,0))),"",INDEX('Policy Characteristics'!A:A,MATCH($C257,'Policy Characteristics'!$C:$C,0)))</f>
        <v>Electricity Supply</v>
      </c>
      <c r="B257" s="386" t="str">
        <f>IF(ISBLANK(INDEX('Policy Characteristics'!B:B,MATCH($C257,'Policy Characteristics'!$C:$C,0))),"",INDEX('Policy Characteristics'!B:B,MATCH($C257,'Policy Characteristics'!$C:$C,0)))</f>
        <v>Restrict New Power Plants</v>
      </c>
      <c r="C257" s="237" t="str">
        <f t="shared" si="17"/>
        <v>Boolean Ban New Power Plants</v>
      </c>
      <c r="D257" s="290" t="s">
        <v>3462</v>
      </c>
      <c r="E257" s="335"/>
      <c r="F257" s="290" t="s">
        <v>3403</v>
      </c>
      <c r="G257" s="335"/>
      <c r="H257" s="17">
        <v>1746</v>
      </c>
      <c r="I257" s="387" t="s">
        <v>43</v>
      </c>
      <c r="J257" s="388" t="str">
        <f>IF(ISBLANK(INDEX('Policy Characteristics'!D:D,MATCH($C257,'Policy Characteristics'!$C:$C,0))),"",INDEX('Policy Characteristics'!D:D,MATCH($C257,'Policy Characteristics'!$C:$C,0)))</f>
        <v>Restrict New Power Plants</v>
      </c>
      <c r="K257" s="237" t="str">
        <f>IF(ISBLANK(INDEX('Policy Characteristics'!E:E,MATCH($C257,'Policy Characteristics'!$C:$C,0))),"",INDEX('Policy Characteristics'!E:E,MATCH($C257,'Policy Characteristics'!$C:$C,0)))</f>
        <v>elec ban new power plants</v>
      </c>
      <c r="L257" s="237">
        <f>IF(ISBLANK(INDEX('Policy Characteristics'!F:F,MATCH($C257,'Policy Characteristics'!$C:$C,0))),"",INDEX('Policy Characteristics'!F:F,MATCH($C257,'Policy Characteristics'!$C:$C,0)))</f>
        <v>0</v>
      </c>
      <c r="M257" s="237">
        <f>IF(ISBLANK(INDEX('Policy Characteristics'!G:G,MATCH($C257,'Policy Characteristics'!$C:$C,0))),"",INDEX('Policy Characteristics'!G:G,MATCH($C257,'Policy Characteristics'!$C:$C,0)))</f>
        <v>1</v>
      </c>
      <c r="N257" s="237">
        <f>IF(ISBLANK(INDEX('Policy Characteristics'!H:H,MATCH($C257,'Policy Characteristics'!$C:$C,0))),"",INDEX('Policy Characteristics'!H:H,MATCH($C257,'Policy Characteristics'!$C:$C,0)))</f>
        <v>1</v>
      </c>
      <c r="O257" s="237" t="str">
        <f>IF(ISBLANK(INDEX('Policy Characteristics'!I:I,MATCH($C257,'Policy Characteristics'!$C:$C,0))),"",INDEX('Policy Characteristics'!I:I,MATCH($C257,'Policy Characteristics'!$C:$C,0)))</f>
        <v>on/off</v>
      </c>
      <c r="P257" s="237" t="str">
        <f>IF(ISBLANK(INDEX('Policy Characteristics'!J:J,MATCH($C257,'Policy Characteristics'!$C:$C,0))),"",INDEX('Policy Characteristics'!J:J,MATCH($C257,'Policy Characteristics'!$C:$C,0)))</f>
        <v>**Description:** This policy prevents new capacity of the selected type(s) from being built or deployed.</v>
      </c>
      <c r="Q257" s="237" t="str">
        <f>IF(ISBLANK(INDEX('Policy Characteristics'!K:K,MATCH($C257,'Policy Characteristics'!$C:$C,0))),"",INDEX('Policy Characteristics'!K:K,MATCH($C257,'Policy Characteristics'!$C:$C,0)))</f>
        <v>electricity-sector-main.html#ban</v>
      </c>
      <c r="R257" s="237" t="str">
        <f>IF(ISBLANK(INDEX('Policy Characteristics'!L:L,MATCH($C257,'Policy Characteristics'!$C:$C,0))),"",INDEX('Policy Characteristics'!L:L,MATCH($C257,'Policy Characteristics'!$C:$C,0)))</f>
        <v>ban-new-capacity.html</v>
      </c>
      <c r="S257" s="291" t="s">
        <v>187</v>
      </c>
    </row>
    <row r="258" spans="1:19" s="237" customFormat="1">
      <c r="A258" s="237" t="str">
        <f>IF(ISBLANK(INDEX('Policy Characteristics'!A:A,MATCH($C258,'Policy Characteristics'!$C:$C,0))),"",INDEX('Policy Characteristics'!A:A,MATCH($C258,'Policy Characteristics'!$C:$C,0)))</f>
        <v>Electricity Supply</v>
      </c>
      <c r="B258" s="386" t="str">
        <f>IF(ISBLANK(INDEX('Policy Characteristics'!B:B,MATCH($C258,'Policy Characteristics'!$C:$C,0))),"",INDEX('Policy Characteristics'!B:B,MATCH($C258,'Policy Characteristics'!$C:$C,0)))</f>
        <v>Restrict New Power Plants</v>
      </c>
      <c r="C258" s="237" t="str">
        <f t="shared" si="17"/>
        <v>Boolean Ban New Power Plants</v>
      </c>
      <c r="D258" s="290" t="s">
        <v>76</v>
      </c>
      <c r="E258" s="335"/>
      <c r="F258" s="290" t="s">
        <v>3472</v>
      </c>
      <c r="G258" s="335"/>
      <c r="H258" s="293">
        <v>169</v>
      </c>
      <c r="I258" s="387" t="s">
        <v>43</v>
      </c>
      <c r="J258" s="388" t="str">
        <f>IF(ISBLANK(INDEX('Policy Characteristics'!D:D,MATCH($C258,'Policy Characteristics'!$C:$C,0))),"",INDEX('Policy Characteristics'!D:D,MATCH($C258,'Policy Characteristics'!$C:$C,0)))</f>
        <v>Restrict New Power Plants</v>
      </c>
      <c r="K258" s="237" t="str">
        <f>IF(ISBLANK(INDEX('Policy Characteristics'!E:E,MATCH($C258,'Policy Characteristics'!$C:$C,0))),"",INDEX('Policy Characteristics'!E:E,MATCH($C258,'Policy Characteristics'!$C:$C,0)))</f>
        <v>elec ban new power plants</v>
      </c>
      <c r="L258" s="237">
        <f>IF(ISBLANK(INDEX('Policy Characteristics'!F:F,MATCH($C258,'Policy Characteristics'!$C:$C,0))),"",INDEX('Policy Characteristics'!F:F,MATCH($C258,'Policy Characteristics'!$C:$C,0)))</f>
        <v>0</v>
      </c>
      <c r="M258" s="237">
        <f>IF(ISBLANK(INDEX('Policy Characteristics'!G:G,MATCH($C258,'Policy Characteristics'!$C:$C,0))),"",INDEX('Policy Characteristics'!G:G,MATCH($C258,'Policy Characteristics'!$C:$C,0)))</f>
        <v>1</v>
      </c>
      <c r="N258" s="237">
        <f>IF(ISBLANK(INDEX('Policy Characteristics'!H:H,MATCH($C258,'Policy Characteristics'!$C:$C,0))),"",INDEX('Policy Characteristics'!H:H,MATCH($C258,'Policy Characteristics'!$C:$C,0)))</f>
        <v>1</v>
      </c>
      <c r="O258" s="237" t="str">
        <f>IF(ISBLANK(INDEX('Policy Characteristics'!I:I,MATCH($C258,'Policy Characteristics'!$C:$C,0))),"",INDEX('Policy Characteristics'!I:I,MATCH($C258,'Policy Characteristics'!$C:$C,0)))</f>
        <v>on/off</v>
      </c>
      <c r="P258" s="237" t="str">
        <f>IF(ISBLANK(INDEX('Policy Characteristics'!J:J,MATCH($C258,'Policy Characteristics'!$C:$C,0))),"",INDEX('Policy Characteristics'!J:J,MATCH($C258,'Policy Characteristics'!$C:$C,0)))</f>
        <v>**Description:** This policy prevents new capacity of the selected type(s) from being built or deployed.</v>
      </c>
      <c r="Q258" s="237" t="str">
        <f>IF(ISBLANK(INDEX('Policy Characteristics'!K:K,MATCH($C258,'Policy Characteristics'!$C:$C,0))),"",INDEX('Policy Characteristics'!K:K,MATCH($C258,'Policy Characteristics'!$C:$C,0)))</f>
        <v>electricity-sector-main.html#ban</v>
      </c>
      <c r="R258" s="237" t="str">
        <f>IF(ISBLANK(INDEX('Policy Characteristics'!L:L,MATCH($C258,'Policy Characteristics'!$C:$C,0))),"",INDEX('Policy Characteristics'!L:L,MATCH($C258,'Policy Characteristics'!$C:$C,0)))</f>
        <v>ban-new-capacity.html</v>
      </c>
      <c r="S258" s="291" t="s">
        <v>187</v>
      </c>
    </row>
    <row r="259" spans="1:19" s="237" customFormat="1">
      <c r="A259" s="237" t="str">
        <f>IF(ISBLANK(INDEX('Policy Characteristics'!A:A,MATCH($C259,'Policy Characteristics'!$C:$C,0))),"",INDEX('Policy Characteristics'!A:A,MATCH($C259,'Policy Characteristics'!$C:$C,0)))</f>
        <v>Electricity Supply</v>
      </c>
      <c r="B259" s="386" t="str">
        <f>IF(ISBLANK(INDEX('Policy Characteristics'!B:B,MATCH($C259,'Policy Characteristics'!$C:$C,0))),"",INDEX('Policy Characteristics'!B:B,MATCH($C259,'Policy Characteristics'!$C:$C,0)))</f>
        <v>Restrict New Power Plants</v>
      </c>
      <c r="C259" s="237" t="str">
        <f t="shared" si="17"/>
        <v>Boolean Ban New Power Plants</v>
      </c>
      <c r="D259" s="290" t="s">
        <v>77</v>
      </c>
      <c r="E259" s="335"/>
      <c r="F259" s="290" t="s">
        <v>89</v>
      </c>
      <c r="G259" s="335"/>
      <c r="H259" s="17">
        <v>170</v>
      </c>
      <c r="I259" s="387" t="s">
        <v>43</v>
      </c>
      <c r="J259" s="388" t="str">
        <f>IF(ISBLANK(INDEX('Policy Characteristics'!D:D,MATCH($C259,'Policy Characteristics'!$C:$C,0))),"",INDEX('Policy Characteristics'!D:D,MATCH($C259,'Policy Characteristics'!$C:$C,0)))</f>
        <v>Restrict New Power Plants</v>
      </c>
      <c r="K259" s="237" t="str">
        <f>IF(ISBLANK(INDEX('Policy Characteristics'!E:E,MATCH($C259,'Policy Characteristics'!$C:$C,0))),"",INDEX('Policy Characteristics'!E:E,MATCH($C259,'Policy Characteristics'!$C:$C,0)))</f>
        <v>elec ban new power plants</v>
      </c>
      <c r="L259" s="237">
        <f>IF(ISBLANK(INDEX('Policy Characteristics'!F:F,MATCH($C259,'Policy Characteristics'!$C:$C,0))),"",INDEX('Policy Characteristics'!F:F,MATCH($C259,'Policy Characteristics'!$C:$C,0)))</f>
        <v>0</v>
      </c>
      <c r="M259" s="237">
        <f>IF(ISBLANK(INDEX('Policy Characteristics'!G:G,MATCH($C259,'Policy Characteristics'!$C:$C,0))),"",INDEX('Policy Characteristics'!G:G,MATCH($C259,'Policy Characteristics'!$C:$C,0)))</f>
        <v>1</v>
      </c>
      <c r="N259" s="237">
        <f>IF(ISBLANK(INDEX('Policy Characteristics'!H:H,MATCH($C259,'Policy Characteristics'!$C:$C,0))),"",INDEX('Policy Characteristics'!H:H,MATCH($C259,'Policy Characteristics'!$C:$C,0)))</f>
        <v>1</v>
      </c>
      <c r="O259" s="237" t="str">
        <f>IF(ISBLANK(INDEX('Policy Characteristics'!I:I,MATCH($C259,'Policy Characteristics'!$C:$C,0))),"",INDEX('Policy Characteristics'!I:I,MATCH($C259,'Policy Characteristics'!$C:$C,0)))</f>
        <v>on/off</v>
      </c>
      <c r="P259" s="237" t="str">
        <f>IF(ISBLANK(INDEX('Policy Characteristics'!J:J,MATCH($C259,'Policy Characteristics'!$C:$C,0))),"",INDEX('Policy Characteristics'!J:J,MATCH($C259,'Policy Characteristics'!$C:$C,0)))</f>
        <v>**Description:** This policy prevents new capacity of the selected type(s) from being built or deployed.</v>
      </c>
      <c r="Q259" s="237" t="str">
        <f>IF(ISBLANK(INDEX('Policy Characteristics'!K:K,MATCH($C259,'Policy Characteristics'!$C:$C,0))),"",INDEX('Policy Characteristics'!K:K,MATCH($C259,'Policy Characteristics'!$C:$C,0)))</f>
        <v>electricity-sector-main.html#ban</v>
      </c>
      <c r="R259" s="237" t="str">
        <f>IF(ISBLANK(INDEX('Policy Characteristics'!L:L,MATCH($C259,'Policy Characteristics'!$C:$C,0))),"",INDEX('Policy Characteristics'!L:L,MATCH($C259,'Policy Characteristics'!$C:$C,0)))</f>
        <v>ban-new-capacity.html</v>
      </c>
      <c r="S259" s="291" t="s">
        <v>187</v>
      </c>
    </row>
    <row r="260" spans="1:19" s="237" customFormat="1">
      <c r="A260" s="237" t="str">
        <f>IF(ISBLANK(INDEX('Policy Characteristics'!A:A,MATCH($C260,'Policy Characteristics'!$C:$C,0))),"",INDEX('Policy Characteristics'!A:A,MATCH($C260,'Policy Characteristics'!$C:$C,0)))</f>
        <v>Electricity Supply</v>
      </c>
      <c r="B260" s="386" t="str">
        <f>IF(ISBLANK(INDEX('Policy Characteristics'!B:B,MATCH($C260,'Policy Characteristics'!$C:$C,0))),"",INDEX('Policy Characteristics'!B:B,MATCH($C260,'Policy Characteristics'!$C:$C,0)))</f>
        <v>Restrict New Power Plants</v>
      </c>
      <c r="C260" s="237" t="str">
        <f t="shared" si="17"/>
        <v>Boolean Ban New Power Plants</v>
      </c>
      <c r="D260" s="290" t="s">
        <v>446</v>
      </c>
      <c r="E260" s="335"/>
      <c r="F260" s="290" t="s">
        <v>449</v>
      </c>
      <c r="G260" s="335"/>
      <c r="H260" s="17">
        <v>608</v>
      </c>
      <c r="I260" s="387" t="s">
        <v>44</v>
      </c>
      <c r="J260" s="388" t="str">
        <f>IF(ISBLANK(INDEX('Policy Characteristics'!D:D,MATCH($C260,'Policy Characteristics'!$C:$C,0))),"",INDEX('Policy Characteristics'!D:D,MATCH($C260,'Policy Characteristics'!$C:$C,0)))</f>
        <v>Restrict New Power Plants</v>
      </c>
      <c r="K260" s="237" t="str">
        <f>IF(ISBLANK(INDEX('Policy Characteristics'!E:E,MATCH($C260,'Policy Characteristics'!$C:$C,0))),"",INDEX('Policy Characteristics'!E:E,MATCH($C260,'Policy Characteristics'!$C:$C,0)))</f>
        <v>elec ban new power plants</v>
      </c>
      <c r="L260" s="237">
        <f>IF(ISBLANK(INDEX('Policy Characteristics'!F:F,MATCH($C260,'Policy Characteristics'!$C:$C,0))),"",INDEX('Policy Characteristics'!F:F,MATCH($C260,'Policy Characteristics'!$C:$C,0)))</f>
        <v>0</v>
      </c>
      <c r="M260" s="237">
        <f>IF(ISBLANK(INDEX('Policy Characteristics'!G:G,MATCH($C260,'Policy Characteristics'!$C:$C,0))),"",INDEX('Policy Characteristics'!G:G,MATCH($C260,'Policy Characteristics'!$C:$C,0)))</f>
        <v>1</v>
      </c>
      <c r="N260" s="237">
        <f>IF(ISBLANK(INDEX('Policy Characteristics'!H:H,MATCH($C260,'Policy Characteristics'!$C:$C,0))),"",INDEX('Policy Characteristics'!H:H,MATCH($C260,'Policy Characteristics'!$C:$C,0)))</f>
        <v>1</v>
      </c>
      <c r="O260" s="237" t="str">
        <f>IF(ISBLANK(INDEX('Policy Characteristics'!I:I,MATCH($C260,'Policy Characteristics'!$C:$C,0))),"",INDEX('Policy Characteristics'!I:I,MATCH($C260,'Policy Characteristics'!$C:$C,0)))</f>
        <v>on/off</v>
      </c>
      <c r="P260" s="237" t="str">
        <f>IF(ISBLANK(INDEX('Policy Characteristics'!J:J,MATCH($C260,'Policy Characteristics'!$C:$C,0))),"",INDEX('Policy Characteristics'!J:J,MATCH($C260,'Policy Characteristics'!$C:$C,0)))</f>
        <v>**Description:** This policy prevents new capacity of the selected type(s) from being built or deployed.</v>
      </c>
      <c r="Q260" s="237" t="str">
        <f>IF(ISBLANK(INDEX('Policy Characteristics'!K:K,MATCH($C260,'Policy Characteristics'!$C:$C,0))),"",INDEX('Policy Characteristics'!K:K,MATCH($C260,'Policy Characteristics'!$C:$C,0)))</f>
        <v>electricity-sector-main.html#ban</v>
      </c>
      <c r="R260" s="237" t="str">
        <f>IF(ISBLANK(INDEX('Policy Characteristics'!L:L,MATCH($C260,'Policy Characteristics'!$C:$C,0))),"",INDEX('Policy Characteristics'!L:L,MATCH($C260,'Policy Characteristics'!$C:$C,0)))</f>
        <v>ban-new-capacity.html</v>
      </c>
      <c r="S260" s="291" t="s">
        <v>187</v>
      </c>
    </row>
    <row r="261" spans="1:19" s="237" customFormat="1">
      <c r="A261" s="237" t="str">
        <f>IF(ISBLANK(INDEX('Policy Characteristics'!A:A,MATCH($C261,'Policy Characteristics'!$C:$C,0))),"",INDEX('Policy Characteristics'!A:A,MATCH($C261,'Policy Characteristics'!$C:$C,0)))</f>
        <v>Electricity Supply</v>
      </c>
      <c r="B261" s="386" t="str">
        <f>IF(ISBLANK(INDEX('Policy Characteristics'!B:B,MATCH($C261,'Policy Characteristics'!$C:$C,0))),"",INDEX('Policy Characteristics'!B:B,MATCH($C261,'Policy Characteristics'!$C:$C,0)))</f>
        <v>Restrict New Power Plants</v>
      </c>
      <c r="C261" s="237" t="str">
        <f t="shared" si="17"/>
        <v>Boolean Ban New Power Plants</v>
      </c>
      <c r="D261" s="290" t="s">
        <v>78</v>
      </c>
      <c r="E261" s="335"/>
      <c r="F261" s="290" t="s">
        <v>90</v>
      </c>
      <c r="G261" s="335"/>
      <c r="H261" s="17">
        <v>609</v>
      </c>
      <c r="I261" s="387" t="s">
        <v>44</v>
      </c>
      <c r="J261" s="388" t="str">
        <f>IF(ISBLANK(INDEX('Policy Characteristics'!D:D,MATCH($C261,'Policy Characteristics'!$C:$C,0))),"",INDEX('Policy Characteristics'!D:D,MATCH($C261,'Policy Characteristics'!$C:$C,0)))</f>
        <v>Restrict New Power Plants</v>
      </c>
      <c r="K261" s="237" t="str">
        <f>IF(ISBLANK(INDEX('Policy Characteristics'!E:E,MATCH($C261,'Policy Characteristics'!$C:$C,0))),"",INDEX('Policy Characteristics'!E:E,MATCH($C261,'Policy Characteristics'!$C:$C,0)))</f>
        <v>elec ban new power plants</v>
      </c>
      <c r="L261" s="237">
        <f>IF(ISBLANK(INDEX('Policy Characteristics'!F:F,MATCH($C261,'Policy Characteristics'!$C:$C,0))),"",INDEX('Policy Characteristics'!F:F,MATCH($C261,'Policy Characteristics'!$C:$C,0)))</f>
        <v>0</v>
      </c>
      <c r="M261" s="237">
        <f>IF(ISBLANK(INDEX('Policy Characteristics'!G:G,MATCH($C261,'Policy Characteristics'!$C:$C,0))),"",INDEX('Policy Characteristics'!G:G,MATCH($C261,'Policy Characteristics'!$C:$C,0)))</f>
        <v>1</v>
      </c>
      <c r="N261" s="237">
        <f>IF(ISBLANK(INDEX('Policy Characteristics'!H:H,MATCH($C261,'Policy Characteristics'!$C:$C,0))),"",INDEX('Policy Characteristics'!H:H,MATCH($C261,'Policy Characteristics'!$C:$C,0)))</f>
        <v>1</v>
      </c>
      <c r="O261" s="237" t="str">
        <f>IF(ISBLANK(INDEX('Policy Characteristics'!I:I,MATCH($C261,'Policy Characteristics'!$C:$C,0))),"",INDEX('Policy Characteristics'!I:I,MATCH($C261,'Policy Characteristics'!$C:$C,0)))</f>
        <v>on/off</v>
      </c>
      <c r="P261" s="237" t="str">
        <f>IF(ISBLANK(INDEX('Policy Characteristics'!J:J,MATCH($C261,'Policy Characteristics'!$C:$C,0))),"",INDEX('Policy Characteristics'!J:J,MATCH($C261,'Policy Characteristics'!$C:$C,0)))</f>
        <v>**Description:** This policy prevents new capacity of the selected type(s) from being built or deployed.</v>
      </c>
      <c r="Q261" s="237" t="str">
        <f>IF(ISBLANK(INDEX('Policy Characteristics'!K:K,MATCH($C261,'Policy Characteristics'!$C:$C,0))),"",INDEX('Policy Characteristics'!K:K,MATCH($C261,'Policy Characteristics'!$C:$C,0)))</f>
        <v>electricity-sector-main.html#ban</v>
      </c>
      <c r="R261" s="237" t="str">
        <f>IF(ISBLANK(INDEX('Policy Characteristics'!L:L,MATCH($C261,'Policy Characteristics'!$C:$C,0))),"",INDEX('Policy Characteristics'!L:L,MATCH($C261,'Policy Characteristics'!$C:$C,0)))</f>
        <v>ban-new-capacity.html</v>
      </c>
      <c r="S261" s="291" t="s">
        <v>187</v>
      </c>
    </row>
    <row r="262" spans="1:19" s="237" customFormat="1">
      <c r="A262" s="237" t="str">
        <f>IF(ISBLANK(INDEX('Policy Characteristics'!A:A,MATCH($C262,'Policy Characteristics'!$C:$C,0))),"",INDEX('Policy Characteristics'!A:A,MATCH($C262,'Policy Characteristics'!$C:$C,0)))</f>
        <v>Electricity Supply</v>
      </c>
      <c r="B262" s="386" t="str">
        <f>IF(ISBLANK(INDEX('Policy Characteristics'!B:B,MATCH($C262,'Policy Characteristics'!$C:$C,0))),"",INDEX('Policy Characteristics'!B:B,MATCH($C262,'Policy Characteristics'!$C:$C,0)))</f>
        <v>Restrict New Power Plants</v>
      </c>
      <c r="C262" s="237" t="str">
        <f t="shared" si="17"/>
        <v>Boolean Ban New Power Plants</v>
      </c>
      <c r="D262" s="290" t="s">
        <v>79</v>
      </c>
      <c r="E262" s="335"/>
      <c r="F262" s="290" t="s">
        <v>91</v>
      </c>
      <c r="G262" s="335"/>
      <c r="H262" s="17">
        <v>610</v>
      </c>
      <c r="I262" s="387" t="s">
        <v>44</v>
      </c>
      <c r="J262" s="388" t="str">
        <f>IF(ISBLANK(INDEX('Policy Characteristics'!D:D,MATCH($C262,'Policy Characteristics'!$C:$C,0))),"",INDEX('Policy Characteristics'!D:D,MATCH($C262,'Policy Characteristics'!$C:$C,0)))</f>
        <v>Restrict New Power Plants</v>
      </c>
      <c r="K262" s="237" t="str">
        <f>IF(ISBLANK(INDEX('Policy Characteristics'!E:E,MATCH($C262,'Policy Characteristics'!$C:$C,0))),"",INDEX('Policy Characteristics'!E:E,MATCH($C262,'Policy Characteristics'!$C:$C,0)))</f>
        <v>elec ban new power plants</v>
      </c>
      <c r="L262" s="237">
        <f>IF(ISBLANK(INDEX('Policy Characteristics'!F:F,MATCH($C262,'Policy Characteristics'!$C:$C,0))),"",INDEX('Policy Characteristics'!F:F,MATCH($C262,'Policy Characteristics'!$C:$C,0)))</f>
        <v>0</v>
      </c>
      <c r="M262" s="237">
        <f>IF(ISBLANK(INDEX('Policy Characteristics'!G:G,MATCH($C262,'Policy Characteristics'!$C:$C,0))),"",INDEX('Policy Characteristics'!G:G,MATCH($C262,'Policy Characteristics'!$C:$C,0)))</f>
        <v>1</v>
      </c>
      <c r="N262" s="237">
        <f>IF(ISBLANK(INDEX('Policy Characteristics'!H:H,MATCH($C262,'Policy Characteristics'!$C:$C,0))),"",INDEX('Policy Characteristics'!H:H,MATCH($C262,'Policy Characteristics'!$C:$C,0)))</f>
        <v>1</v>
      </c>
      <c r="O262" s="237" t="str">
        <f>IF(ISBLANK(INDEX('Policy Characteristics'!I:I,MATCH($C262,'Policy Characteristics'!$C:$C,0))),"",INDEX('Policy Characteristics'!I:I,MATCH($C262,'Policy Characteristics'!$C:$C,0)))</f>
        <v>on/off</v>
      </c>
      <c r="P262" s="237" t="str">
        <f>IF(ISBLANK(INDEX('Policy Characteristics'!J:J,MATCH($C262,'Policy Characteristics'!$C:$C,0))),"",INDEX('Policy Characteristics'!J:J,MATCH($C262,'Policy Characteristics'!$C:$C,0)))</f>
        <v>**Description:** This policy prevents new capacity of the selected type(s) from being built or deployed.</v>
      </c>
      <c r="Q262" s="237" t="str">
        <f>IF(ISBLANK(INDEX('Policy Characteristics'!K:K,MATCH($C262,'Policy Characteristics'!$C:$C,0))),"",INDEX('Policy Characteristics'!K:K,MATCH($C262,'Policy Characteristics'!$C:$C,0)))</f>
        <v>electricity-sector-main.html#ban</v>
      </c>
      <c r="R262" s="237" t="str">
        <f>IF(ISBLANK(INDEX('Policy Characteristics'!L:L,MATCH($C262,'Policy Characteristics'!$C:$C,0))),"",INDEX('Policy Characteristics'!L:L,MATCH($C262,'Policy Characteristics'!$C:$C,0)))</f>
        <v>ban-new-capacity.html</v>
      </c>
      <c r="S262" s="291" t="s">
        <v>187</v>
      </c>
    </row>
    <row r="263" spans="1:19" s="237" customFormat="1">
      <c r="A263" s="237" t="str">
        <f>IF(ISBLANK(INDEX('Policy Characteristics'!A:A,MATCH($C263,'Policy Characteristics'!$C:$C,0))),"",INDEX('Policy Characteristics'!A:A,MATCH($C263,'Policy Characteristics'!$C:$C,0)))</f>
        <v>Electricity Supply</v>
      </c>
      <c r="B263" s="386" t="str">
        <f>IF(ISBLANK(INDEX('Policy Characteristics'!B:B,MATCH($C263,'Policy Characteristics'!$C:$C,0))),"",INDEX('Policy Characteristics'!B:B,MATCH($C263,'Policy Characteristics'!$C:$C,0)))</f>
        <v>Restrict New Power Plants</v>
      </c>
      <c r="C263" s="237" t="str">
        <f t="shared" si="17"/>
        <v>Boolean Ban New Power Plants</v>
      </c>
      <c r="D263" s="290" t="s">
        <v>80</v>
      </c>
      <c r="E263" s="335"/>
      <c r="F263" s="290" t="s">
        <v>92</v>
      </c>
      <c r="G263" s="335"/>
      <c r="H263" s="17">
        <v>611</v>
      </c>
      <c r="I263" s="387" t="s">
        <v>44</v>
      </c>
      <c r="J263" s="388" t="str">
        <f>IF(ISBLANK(INDEX('Policy Characteristics'!D:D,MATCH($C263,'Policy Characteristics'!$C:$C,0))),"",INDEX('Policy Characteristics'!D:D,MATCH($C263,'Policy Characteristics'!$C:$C,0)))</f>
        <v>Restrict New Power Plants</v>
      </c>
      <c r="K263" s="237" t="str">
        <f>IF(ISBLANK(INDEX('Policy Characteristics'!E:E,MATCH($C263,'Policy Characteristics'!$C:$C,0))),"",INDEX('Policy Characteristics'!E:E,MATCH($C263,'Policy Characteristics'!$C:$C,0)))</f>
        <v>elec ban new power plants</v>
      </c>
      <c r="L263" s="237">
        <f>IF(ISBLANK(INDEX('Policy Characteristics'!F:F,MATCH($C263,'Policy Characteristics'!$C:$C,0))),"",INDEX('Policy Characteristics'!F:F,MATCH($C263,'Policy Characteristics'!$C:$C,0)))</f>
        <v>0</v>
      </c>
      <c r="M263" s="237">
        <f>IF(ISBLANK(INDEX('Policy Characteristics'!G:G,MATCH($C263,'Policy Characteristics'!$C:$C,0))),"",INDEX('Policy Characteristics'!G:G,MATCH($C263,'Policy Characteristics'!$C:$C,0)))</f>
        <v>1</v>
      </c>
      <c r="N263" s="237">
        <f>IF(ISBLANK(INDEX('Policy Characteristics'!H:H,MATCH($C263,'Policy Characteristics'!$C:$C,0))),"",INDEX('Policy Characteristics'!H:H,MATCH($C263,'Policy Characteristics'!$C:$C,0)))</f>
        <v>1</v>
      </c>
      <c r="O263" s="237" t="str">
        <f>IF(ISBLANK(INDEX('Policy Characteristics'!I:I,MATCH($C263,'Policy Characteristics'!$C:$C,0))),"",INDEX('Policy Characteristics'!I:I,MATCH($C263,'Policy Characteristics'!$C:$C,0)))</f>
        <v>on/off</v>
      </c>
      <c r="P263" s="237" t="str">
        <f>IF(ISBLANK(INDEX('Policy Characteristics'!J:J,MATCH($C263,'Policy Characteristics'!$C:$C,0))),"",INDEX('Policy Characteristics'!J:J,MATCH($C263,'Policy Characteristics'!$C:$C,0)))</f>
        <v>**Description:** This policy prevents new capacity of the selected type(s) from being built or deployed.</v>
      </c>
      <c r="Q263" s="237" t="str">
        <f>IF(ISBLANK(INDEX('Policy Characteristics'!K:K,MATCH($C263,'Policy Characteristics'!$C:$C,0))),"",INDEX('Policy Characteristics'!K:K,MATCH($C263,'Policy Characteristics'!$C:$C,0)))</f>
        <v>electricity-sector-main.html#ban</v>
      </c>
      <c r="R263" s="237" t="str">
        <f>IF(ISBLANK(INDEX('Policy Characteristics'!L:L,MATCH($C263,'Policy Characteristics'!$C:$C,0))),"",INDEX('Policy Characteristics'!L:L,MATCH($C263,'Policy Characteristics'!$C:$C,0)))</f>
        <v>ban-new-capacity.html</v>
      </c>
      <c r="S263" s="291" t="s">
        <v>187</v>
      </c>
    </row>
    <row r="264" spans="1:19" s="237" customFormat="1">
      <c r="A264" s="237" t="str">
        <f>IF(ISBLANK(INDEX('Policy Characteristics'!A:A,MATCH($C264,'Policy Characteristics'!$C:$C,0))),"",INDEX('Policy Characteristics'!A:A,MATCH($C264,'Policy Characteristics'!$C:$C,0)))</f>
        <v>Electricity Supply</v>
      </c>
      <c r="B264" s="386" t="str">
        <f>IF(ISBLANK(INDEX('Policy Characteristics'!B:B,MATCH($C264,'Policy Characteristics'!$C:$C,0))),"",INDEX('Policy Characteristics'!B:B,MATCH($C264,'Policy Characteristics'!$C:$C,0)))</f>
        <v>Restrict New Power Plants</v>
      </c>
      <c r="C264" s="237" t="str">
        <f t="shared" ref="C264:C278" si="18">C$255</f>
        <v>Boolean Ban New Power Plants</v>
      </c>
      <c r="D264" s="290" t="s">
        <v>2422</v>
      </c>
      <c r="E264" s="335"/>
      <c r="F264" s="290" t="s">
        <v>434</v>
      </c>
      <c r="G264" s="335"/>
      <c r="H264" s="17">
        <v>612</v>
      </c>
      <c r="I264" s="387" t="s">
        <v>44</v>
      </c>
      <c r="J264" s="388" t="str">
        <f>IF(ISBLANK(INDEX('Policy Characteristics'!D:D,MATCH($C264,'Policy Characteristics'!$C:$C,0))),"",INDEX('Policy Characteristics'!D:D,MATCH($C264,'Policy Characteristics'!$C:$C,0)))</f>
        <v>Restrict New Power Plants</v>
      </c>
      <c r="K264" s="237" t="str">
        <f>IF(ISBLANK(INDEX('Policy Characteristics'!E:E,MATCH($C264,'Policy Characteristics'!$C:$C,0))),"",INDEX('Policy Characteristics'!E:E,MATCH($C264,'Policy Characteristics'!$C:$C,0)))</f>
        <v>elec ban new power plants</v>
      </c>
      <c r="L264" s="237">
        <f>IF(ISBLANK(INDEX('Policy Characteristics'!F:F,MATCH($C264,'Policy Characteristics'!$C:$C,0))),"",INDEX('Policy Characteristics'!F:F,MATCH($C264,'Policy Characteristics'!$C:$C,0)))</f>
        <v>0</v>
      </c>
      <c r="M264" s="237">
        <f>IF(ISBLANK(INDEX('Policy Characteristics'!G:G,MATCH($C264,'Policy Characteristics'!$C:$C,0))),"",INDEX('Policy Characteristics'!G:G,MATCH($C264,'Policy Characteristics'!$C:$C,0)))</f>
        <v>1</v>
      </c>
      <c r="N264" s="237">
        <f>IF(ISBLANK(INDEX('Policy Characteristics'!H:H,MATCH($C264,'Policy Characteristics'!$C:$C,0))),"",INDEX('Policy Characteristics'!H:H,MATCH($C264,'Policy Characteristics'!$C:$C,0)))</f>
        <v>1</v>
      </c>
      <c r="O264" s="237" t="str">
        <f>IF(ISBLANK(INDEX('Policy Characteristics'!I:I,MATCH($C264,'Policy Characteristics'!$C:$C,0))),"",INDEX('Policy Characteristics'!I:I,MATCH($C264,'Policy Characteristics'!$C:$C,0)))</f>
        <v>on/off</v>
      </c>
      <c r="P264" s="237" t="str">
        <f>IF(ISBLANK(INDEX('Policy Characteristics'!J:J,MATCH($C264,'Policy Characteristics'!$C:$C,0))),"",INDEX('Policy Characteristics'!J:J,MATCH($C264,'Policy Characteristics'!$C:$C,0)))</f>
        <v>**Description:** This policy prevents new capacity of the selected type(s) from being built or deployed.</v>
      </c>
      <c r="Q264" s="237" t="str">
        <f>IF(ISBLANK(INDEX('Policy Characteristics'!K:K,MATCH($C264,'Policy Characteristics'!$C:$C,0))),"",INDEX('Policy Characteristics'!K:K,MATCH($C264,'Policy Characteristics'!$C:$C,0)))</f>
        <v>electricity-sector-main.html#ban</v>
      </c>
      <c r="R264" s="237" t="str">
        <f>IF(ISBLANK(INDEX('Policy Characteristics'!L:L,MATCH($C264,'Policy Characteristics'!$C:$C,0))),"",INDEX('Policy Characteristics'!L:L,MATCH($C264,'Policy Characteristics'!$C:$C,0)))</f>
        <v>ban-new-capacity.html</v>
      </c>
      <c r="S264" s="291" t="s">
        <v>187</v>
      </c>
    </row>
    <row r="265" spans="1:19" s="237" customFormat="1">
      <c r="A265" s="237" t="str">
        <f>IF(ISBLANK(INDEX('Policy Characteristics'!A:A,MATCH($C265,'Policy Characteristics'!$C:$C,0))),"",INDEX('Policy Characteristics'!A:A,MATCH($C265,'Policy Characteristics'!$C:$C,0)))</f>
        <v>Electricity Supply</v>
      </c>
      <c r="B265" s="386" t="str">
        <f>IF(ISBLANK(INDEX('Policy Characteristics'!B:B,MATCH($C265,'Policy Characteristics'!$C:$C,0))),"",INDEX('Policy Characteristics'!B:B,MATCH($C265,'Policy Characteristics'!$C:$C,0)))</f>
        <v>Restrict New Power Plants</v>
      </c>
      <c r="C265" s="237" t="str">
        <f t="shared" si="17"/>
        <v>Boolean Ban New Power Plants</v>
      </c>
      <c r="D265" s="290" t="s">
        <v>307</v>
      </c>
      <c r="E265" s="335"/>
      <c r="F265" s="290" t="s">
        <v>309</v>
      </c>
      <c r="G265" s="335"/>
      <c r="H265" s="17">
        <v>613</v>
      </c>
      <c r="I265" s="387" t="s">
        <v>43</v>
      </c>
      <c r="J265" s="388" t="str">
        <f>IF(ISBLANK(INDEX('Policy Characteristics'!D:D,MATCH($C265,'Policy Characteristics'!$C:$C,0))),"",INDEX('Policy Characteristics'!D:D,MATCH($C265,'Policy Characteristics'!$C:$C,0)))</f>
        <v>Restrict New Power Plants</v>
      </c>
      <c r="K265" s="237" t="str">
        <f>IF(ISBLANK(INDEX('Policy Characteristics'!E:E,MATCH($C265,'Policy Characteristics'!$C:$C,0))),"",INDEX('Policy Characteristics'!E:E,MATCH($C265,'Policy Characteristics'!$C:$C,0)))</f>
        <v>elec ban new power plants</v>
      </c>
      <c r="L265" s="237">
        <f>IF(ISBLANK(INDEX('Policy Characteristics'!F:F,MATCH($C265,'Policy Characteristics'!$C:$C,0))),"",INDEX('Policy Characteristics'!F:F,MATCH($C265,'Policy Characteristics'!$C:$C,0)))</f>
        <v>0</v>
      </c>
      <c r="M265" s="237">
        <f>IF(ISBLANK(INDEX('Policy Characteristics'!G:G,MATCH($C265,'Policy Characteristics'!$C:$C,0))),"",INDEX('Policy Characteristics'!G:G,MATCH($C265,'Policy Characteristics'!$C:$C,0)))</f>
        <v>1</v>
      </c>
      <c r="N265" s="237">
        <f>IF(ISBLANK(INDEX('Policy Characteristics'!H:H,MATCH($C265,'Policy Characteristics'!$C:$C,0))),"",INDEX('Policy Characteristics'!H:H,MATCH($C265,'Policy Characteristics'!$C:$C,0)))</f>
        <v>1</v>
      </c>
      <c r="O265" s="237" t="str">
        <f>IF(ISBLANK(INDEX('Policy Characteristics'!I:I,MATCH($C265,'Policy Characteristics'!$C:$C,0))),"",INDEX('Policy Characteristics'!I:I,MATCH($C265,'Policy Characteristics'!$C:$C,0)))</f>
        <v>on/off</v>
      </c>
      <c r="P265" s="237" t="str">
        <f>IF(ISBLANK(INDEX('Policy Characteristics'!J:J,MATCH($C265,'Policy Characteristics'!$C:$C,0))),"",INDEX('Policy Characteristics'!J:J,MATCH($C265,'Policy Characteristics'!$C:$C,0)))</f>
        <v>**Description:** This policy prevents new capacity of the selected type(s) from being built or deployed.</v>
      </c>
      <c r="Q265" s="237" t="str">
        <f>IF(ISBLANK(INDEX('Policy Characteristics'!K:K,MATCH($C265,'Policy Characteristics'!$C:$C,0))),"",INDEX('Policy Characteristics'!K:K,MATCH($C265,'Policy Characteristics'!$C:$C,0)))</f>
        <v>electricity-sector-main.html#ban</v>
      </c>
      <c r="R265" s="237" t="str">
        <f>IF(ISBLANK(INDEX('Policy Characteristics'!L:L,MATCH($C265,'Policy Characteristics'!$C:$C,0))),"",INDEX('Policy Characteristics'!L:L,MATCH($C265,'Policy Characteristics'!$C:$C,0)))</f>
        <v>ban-new-capacity.html</v>
      </c>
      <c r="S265" s="291" t="s">
        <v>187</v>
      </c>
    </row>
    <row r="266" spans="1:19" s="237" customFormat="1">
      <c r="A266" s="237" t="str">
        <f>IF(ISBLANK(INDEX('Policy Characteristics'!A:A,MATCH($C266,'Policy Characteristics'!$C:$C,0))),"",INDEX('Policy Characteristics'!A:A,MATCH($C266,'Policy Characteristics'!$C:$C,0)))</f>
        <v>Electricity Supply</v>
      </c>
      <c r="B266" s="386" t="str">
        <f>IF(ISBLANK(INDEX('Policy Characteristics'!B:B,MATCH($C266,'Policy Characteristics'!$C:$C,0))),"",INDEX('Policy Characteristics'!B:B,MATCH($C266,'Policy Characteristics'!$C:$C,0)))</f>
        <v>Restrict New Power Plants</v>
      </c>
      <c r="C266" s="237" t="str">
        <f t="shared" si="17"/>
        <v>Boolean Ban New Power Plants</v>
      </c>
      <c r="D266" s="290" t="s">
        <v>308</v>
      </c>
      <c r="E266" s="335"/>
      <c r="F266" s="290" t="s">
        <v>310</v>
      </c>
      <c r="G266" s="335"/>
      <c r="H266" s="17">
        <v>614</v>
      </c>
      <c r="I266" s="387" t="s">
        <v>43</v>
      </c>
      <c r="J266" s="388" t="str">
        <f>IF(ISBLANK(INDEX('Policy Characteristics'!D:D,MATCH($C266,'Policy Characteristics'!$C:$C,0))),"",INDEX('Policy Characteristics'!D:D,MATCH($C266,'Policy Characteristics'!$C:$C,0)))</f>
        <v>Restrict New Power Plants</v>
      </c>
      <c r="K266" s="237" t="str">
        <f>IF(ISBLANK(INDEX('Policy Characteristics'!E:E,MATCH($C266,'Policy Characteristics'!$C:$C,0))),"",INDEX('Policy Characteristics'!E:E,MATCH($C266,'Policy Characteristics'!$C:$C,0)))</f>
        <v>elec ban new power plants</v>
      </c>
      <c r="L266" s="237">
        <f>IF(ISBLANK(INDEX('Policy Characteristics'!F:F,MATCH($C266,'Policy Characteristics'!$C:$C,0))),"",INDEX('Policy Characteristics'!F:F,MATCH($C266,'Policy Characteristics'!$C:$C,0)))</f>
        <v>0</v>
      </c>
      <c r="M266" s="237">
        <f>IF(ISBLANK(INDEX('Policy Characteristics'!G:G,MATCH($C266,'Policy Characteristics'!$C:$C,0))),"",INDEX('Policy Characteristics'!G:G,MATCH($C266,'Policy Characteristics'!$C:$C,0)))</f>
        <v>1</v>
      </c>
      <c r="N266" s="237">
        <f>IF(ISBLANK(INDEX('Policy Characteristics'!H:H,MATCH($C266,'Policy Characteristics'!$C:$C,0))),"",INDEX('Policy Characteristics'!H:H,MATCH($C266,'Policy Characteristics'!$C:$C,0)))</f>
        <v>1</v>
      </c>
      <c r="O266" s="237" t="str">
        <f>IF(ISBLANK(INDEX('Policy Characteristics'!I:I,MATCH($C266,'Policy Characteristics'!$C:$C,0))),"",INDEX('Policy Characteristics'!I:I,MATCH($C266,'Policy Characteristics'!$C:$C,0)))</f>
        <v>on/off</v>
      </c>
      <c r="P266" s="237" t="str">
        <f>IF(ISBLANK(INDEX('Policy Characteristics'!J:J,MATCH($C266,'Policy Characteristics'!$C:$C,0))),"",INDEX('Policy Characteristics'!J:J,MATCH($C266,'Policy Characteristics'!$C:$C,0)))</f>
        <v>**Description:** This policy prevents new capacity of the selected type(s) from being built or deployed.</v>
      </c>
      <c r="Q266" s="237" t="str">
        <f>IF(ISBLANK(INDEX('Policy Characteristics'!K:K,MATCH($C266,'Policy Characteristics'!$C:$C,0))),"",INDEX('Policy Characteristics'!K:K,MATCH($C266,'Policy Characteristics'!$C:$C,0)))</f>
        <v>electricity-sector-main.html#ban</v>
      </c>
      <c r="R266" s="237" t="str">
        <f>IF(ISBLANK(INDEX('Policy Characteristics'!L:L,MATCH($C266,'Policy Characteristics'!$C:$C,0))),"",INDEX('Policy Characteristics'!L:L,MATCH($C266,'Policy Characteristics'!$C:$C,0)))</f>
        <v>ban-new-capacity.html</v>
      </c>
      <c r="S266" s="291" t="s">
        <v>187</v>
      </c>
    </row>
    <row r="267" spans="1:19" s="237" customFormat="1">
      <c r="A267" s="237" t="str">
        <f>IF(ISBLANK(INDEX('Policy Characteristics'!A:A,MATCH($C267,'Policy Characteristics'!$C:$C,0))),"",INDEX('Policy Characteristics'!A:A,MATCH($C267,'Policy Characteristics'!$C:$C,0)))</f>
        <v>Electricity Supply</v>
      </c>
      <c r="B267" s="386" t="str">
        <f>IF(ISBLANK(INDEX('Policy Characteristics'!B:B,MATCH($C267,'Policy Characteristics'!$C:$C,0))),"",INDEX('Policy Characteristics'!B:B,MATCH($C267,'Policy Characteristics'!$C:$C,0)))</f>
        <v>Restrict New Power Plants</v>
      </c>
      <c r="C267" s="237" t="str">
        <f t="shared" si="17"/>
        <v>Boolean Ban New Power Plants</v>
      </c>
      <c r="D267" s="290" t="s">
        <v>442</v>
      </c>
      <c r="E267" s="335"/>
      <c r="F267" s="290" t="s">
        <v>441</v>
      </c>
      <c r="G267" s="335"/>
      <c r="H267" s="17">
        <v>116</v>
      </c>
      <c r="I267" s="387" t="s">
        <v>43</v>
      </c>
      <c r="J267" s="388" t="str">
        <f>IF(ISBLANK(INDEX('Policy Characteristics'!D:D,MATCH($C267,'Policy Characteristics'!$C:$C,0))),"",INDEX('Policy Characteristics'!D:D,MATCH($C267,'Policy Characteristics'!$C:$C,0)))</f>
        <v>Restrict New Power Plants</v>
      </c>
      <c r="K267" s="237" t="str">
        <f>IF(ISBLANK(INDEX('Policy Characteristics'!E:E,MATCH($C267,'Policy Characteristics'!$C:$C,0))),"",INDEX('Policy Characteristics'!E:E,MATCH($C267,'Policy Characteristics'!$C:$C,0)))</f>
        <v>elec ban new power plants</v>
      </c>
      <c r="L267" s="237">
        <f>IF(ISBLANK(INDEX('Policy Characteristics'!F:F,MATCH($C267,'Policy Characteristics'!$C:$C,0))),"",INDEX('Policy Characteristics'!F:F,MATCH($C267,'Policy Characteristics'!$C:$C,0)))</f>
        <v>0</v>
      </c>
      <c r="M267" s="237">
        <f>IF(ISBLANK(INDEX('Policy Characteristics'!G:G,MATCH($C267,'Policy Characteristics'!$C:$C,0))),"",INDEX('Policy Characteristics'!G:G,MATCH($C267,'Policy Characteristics'!$C:$C,0)))</f>
        <v>1</v>
      </c>
      <c r="N267" s="237">
        <f>IF(ISBLANK(INDEX('Policy Characteristics'!H:H,MATCH($C267,'Policy Characteristics'!$C:$C,0))),"",INDEX('Policy Characteristics'!H:H,MATCH($C267,'Policy Characteristics'!$C:$C,0)))</f>
        <v>1</v>
      </c>
      <c r="O267" s="237" t="str">
        <f>IF(ISBLANK(INDEX('Policy Characteristics'!I:I,MATCH($C267,'Policy Characteristics'!$C:$C,0))),"",INDEX('Policy Characteristics'!I:I,MATCH($C267,'Policy Characteristics'!$C:$C,0)))</f>
        <v>on/off</v>
      </c>
      <c r="P267" s="237" t="str">
        <f>IF(ISBLANK(INDEX('Policy Characteristics'!J:J,MATCH($C267,'Policy Characteristics'!$C:$C,0))),"",INDEX('Policy Characteristics'!J:J,MATCH($C267,'Policy Characteristics'!$C:$C,0)))</f>
        <v>**Description:** This policy prevents new capacity of the selected type(s) from being built or deployed.</v>
      </c>
      <c r="Q267" s="237" t="str">
        <f>IF(ISBLANK(INDEX('Policy Characteristics'!K:K,MATCH($C267,'Policy Characteristics'!$C:$C,0))),"",INDEX('Policy Characteristics'!K:K,MATCH($C267,'Policy Characteristics'!$C:$C,0)))</f>
        <v>electricity-sector-main.html#ban</v>
      </c>
      <c r="R267" s="237" t="str">
        <f>IF(ISBLANK(INDEX('Policy Characteristics'!L:L,MATCH($C267,'Policy Characteristics'!$C:$C,0))),"",INDEX('Policy Characteristics'!L:L,MATCH($C267,'Policy Characteristics'!$C:$C,0)))</f>
        <v>ban-new-capacity.html</v>
      </c>
      <c r="S267" s="291" t="s">
        <v>187</v>
      </c>
    </row>
    <row r="268" spans="1:19" s="237" customFormat="1">
      <c r="A268" s="237" t="str">
        <f>IF(ISBLANK(INDEX('Policy Characteristics'!A:A,MATCH($C268,'Policy Characteristics'!$C:$C,0))),"",INDEX('Policy Characteristics'!A:A,MATCH($C268,'Policy Characteristics'!$C:$C,0)))</f>
        <v>Electricity Supply</v>
      </c>
      <c r="B268" s="386" t="str">
        <f>IF(ISBLANK(INDEX('Policy Characteristics'!B:B,MATCH($C268,'Policy Characteristics'!$C:$C,0))),"",INDEX('Policy Characteristics'!B:B,MATCH($C268,'Policy Characteristics'!$C:$C,0)))</f>
        <v>Restrict New Power Plants</v>
      </c>
      <c r="C268" s="237" t="str">
        <f t="shared" si="18"/>
        <v>Boolean Ban New Power Plants</v>
      </c>
      <c r="D268" s="290" t="s">
        <v>451</v>
      </c>
      <c r="E268" s="335"/>
      <c r="F268" s="290" t="s">
        <v>452</v>
      </c>
      <c r="G268" s="335"/>
      <c r="H268" s="17">
        <v>615</v>
      </c>
      <c r="I268" s="387" t="s">
        <v>44</v>
      </c>
      <c r="J268" s="388" t="str">
        <f>IF(ISBLANK(INDEX('Policy Characteristics'!D:D,MATCH($C268,'Policy Characteristics'!$C:$C,0))),"",INDEX('Policy Characteristics'!D:D,MATCH($C268,'Policy Characteristics'!$C:$C,0)))</f>
        <v>Restrict New Power Plants</v>
      </c>
      <c r="K268" s="237" t="str">
        <f>IF(ISBLANK(INDEX('Policy Characteristics'!E:E,MATCH($C268,'Policy Characteristics'!$C:$C,0))),"",INDEX('Policy Characteristics'!E:E,MATCH($C268,'Policy Characteristics'!$C:$C,0)))</f>
        <v>elec ban new power plants</v>
      </c>
      <c r="L268" s="237">
        <f>IF(ISBLANK(INDEX('Policy Characteristics'!F:F,MATCH($C268,'Policy Characteristics'!$C:$C,0))),"",INDEX('Policy Characteristics'!F:F,MATCH($C268,'Policy Characteristics'!$C:$C,0)))</f>
        <v>0</v>
      </c>
      <c r="M268" s="237">
        <f>IF(ISBLANK(INDEX('Policy Characteristics'!G:G,MATCH($C268,'Policy Characteristics'!$C:$C,0))),"",INDEX('Policy Characteristics'!G:G,MATCH($C268,'Policy Characteristics'!$C:$C,0)))</f>
        <v>1</v>
      </c>
      <c r="N268" s="237">
        <f>IF(ISBLANK(INDEX('Policy Characteristics'!H:H,MATCH($C268,'Policy Characteristics'!$C:$C,0))),"",INDEX('Policy Characteristics'!H:H,MATCH($C268,'Policy Characteristics'!$C:$C,0)))</f>
        <v>1</v>
      </c>
      <c r="O268" s="237" t="str">
        <f>IF(ISBLANK(INDEX('Policy Characteristics'!I:I,MATCH($C268,'Policy Characteristics'!$C:$C,0))),"",INDEX('Policy Characteristics'!I:I,MATCH($C268,'Policy Characteristics'!$C:$C,0)))</f>
        <v>on/off</v>
      </c>
      <c r="P268" s="237" t="str">
        <f>IF(ISBLANK(INDEX('Policy Characteristics'!J:J,MATCH($C268,'Policy Characteristics'!$C:$C,0))),"",INDEX('Policy Characteristics'!J:J,MATCH($C268,'Policy Characteristics'!$C:$C,0)))</f>
        <v>**Description:** This policy prevents new capacity of the selected type(s) from being built or deployed.</v>
      </c>
      <c r="Q268" s="237" t="str">
        <f>IF(ISBLANK(INDEX('Policy Characteristics'!K:K,MATCH($C268,'Policy Characteristics'!$C:$C,0))),"",INDEX('Policy Characteristics'!K:K,MATCH($C268,'Policy Characteristics'!$C:$C,0)))</f>
        <v>electricity-sector-main.html#ban</v>
      </c>
      <c r="R268" s="237" t="str">
        <f>IF(ISBLANK(INDEX('Policy Characteristics'!L:L,MATCH($C268,'Policy Characteristics'!$C:$C,0))),"",INDEX('Policy Characteristics'!L:L,MATCH($C268,'Policy Characteristics'!$C:$C,0)))</f>
        <v>ban-new-capacity.html</v>
      </c>
      <c r="S268" s="291" t="s">
        <v>187</v>
      </c>
    </row>
    <row r="269" spans="1:19" s="237" customFormat="1">
      <c r="A269" s="237" t="str">
        <f>IF(ISBLANK(INDEX('Policy Characteristics'!A:A,MATCH($C269,'Policy Characteristics'!$C:$C,0))),"",INDEX('Policy Characteristics'!A:A,MATCH($C269,'Policy Characteristics'!$C:$C,0)))</f>
        <v>Electricity Supply</v>
      </c>
      <c r="B269" s="386" t="str">
        <f>IF(ISBLANK(INDEX('Policy Characteristics'!B:B,MATCH($C269,'Policy Characteristics'!$C:$C,0))),"",INDEX('Policy Characteristics'!B:B,MATCH($C269,'Policy Characteristics'!$C:$C,0)))</f>
        <v>Restrict New Power Plants</v>
      </c>
      <c r="C269" s="237" t="str">
        <f t="shared" si="18"/>
        <v>Boolean Ban New Power Plants</v>
      </c>
      <c r="D269" s="290" t="s">
        <v>2741</v>
      </c>
      <c r="E269" s="335"/>
      <c r="F269" s="290" t="s">
        <v>2466</v>
      </c>
      <c r="G269" s="335"/>
      <c r="H269" s="17">
        <v>616</v>
      </c>
      <c r="I269" s="387" t="s">
        <v>44</v>
      </c>
      <c r="J269" s="388" t="str">
        <f>IF(ISBLANK(INDEX('Policy Characteristics'!D:D,MATCH($C269,'Policy Characteristics'!$C:$C,0))),"",INDEX('Policy Characteristics'!D:D,MATCH($C269,'Policy Characteristics'!$C:$C,0)))</f>
        <v>Restrict New Power Plants</v>
      </c>
      <c r="K269" s="237" t="str">
        <f>IF(ISBLANK(INDEX('Policy Characteristics'!E:E,MATCH($C269,'Policy Characteristics'!$C:$C,0))),"",INDEX('Policy Characteristics'!E:E,MATCH($C269,'Policy Characteristics'!$C:$C,0)))</f>
        <v>elec ban new power plants</v>
      </c>
      <c r="L269" s="237">
        <f>IF(ISBLANK(INDEX('Policy Characteristics'!F:F,MATCH($C269,'Policy Characteristics'!$C:$C,0))),"",INDEX('Policy Characteristics'!F:F,MATCH($C269,'Policy Characteristics'!$C:$C,0)))</f>
        <v>0</v>
      </c>
      <c r="M269" s="237">
        <f>IF(ISBLANK(INDEX('Policy Characteristics'!G:G,MATCH($C269,'Policy Characteristics'!$C:$C,0))),"",INDEX('Policy Characteristics'!G:G,MATCH($C269,'Policy Characteristics'!$C:$C,0)))</f>
        <v>1</v>
      </c>
      <c r="N269" s="237">
        <f>IF(ISBLANK(INDEX('Policy Characteristics'!H:H,MATCH($C269,'Policy Characteristics'!$C:$C,0))),"",INDEX('Policy Characteristics'!H:H,MATCH($C269,'Policy Characteristics'!$C:$C,0)))</f>
        <v>1</v>
      </c>
      <c r="O269" s="237" t="str">
        <f>IF(ISBLANK(INDEX('Policy Characteristics'!I:I,MATCH($C269,'Policy Characteristics'!$C:$C,0))),"",INDEX('Policy Characteristics'!I:I,MATCH($C269,'Policy Characteristics'!$C:$C,0)))</f>
        <v>on/off</v>
      </c>
      <c r="P269" s="237" t="str">
        <f>IF(ISBLANK(INDEX('Policy Characteristics'!J:J,MATCH($C269,'Policy Characteristics'!$C:$C,0))),"",INDEX('Policy Characteristics'!J:J,MATCH($C269,'Policy Characteristics'!$C:$C,0)))</f>
        <v>**Description:** This policy prevents new capacity of the selected type(s) from being built or deployed.</v>
      </c>
      <c r="Q269" s="237" t="str">
        <f>IF(ISBLANK(INDEX('Policy Characteristics'!K:K,MATCH($C269,'Policy Characteristics'!$C:$C,0))),"",INDEX('Policy Characteristics'!K:K,MATCH($C269,'Policy Characteristics'!$C:$C,0)))</f>
        <v>electricity-sector-main.html#ban</v>
      </c>
      <c r="R269" s="237" t="str">
        <f>IF(ISBLANK(INDEX('Policy Characteristics'!L:L,MATCH($C269,'Policy Characteristics'!$C:$C,0))),"",INDEX('Policy Characteristics'!L:L,MATCH($C269,'Policy Characteristics'!$C:$C,0)))</f>
        <v>ban-new-capacity.html</v>
      </c>
      <c r="S269" s="291" t="s">
        <v>187</v>
      </c>
    </row>
    <row r="270" spans="1:19" s="237" customFormat="1">
      <c r="A270" s="237" t="str">
        <f>IF(ISBLANK(INDEX('Policy Characteristics'!A:A,MATCH($C270,'Policy Characteristics'!$C:$C,0))),"",INDEX('Policy Characteristics'!A:A,MATCH($C270,'Policy Characteristics'!$C:$C,0)))</f>
        <v>Electricity Supply</v>
      </c>
      <c r="B270" s="386" t="str">
        <f>IF(ISBLANK(INDEX('Policy Characteristics'!B:B,MATCH($C270,'Policy Characteristics'!$C:$C,0))),"",INDEX('Policy Characteristics'!B:B,MATCH($C270,'Policy Characteristics'!$C:$C,0)))</f>
        <v>Restrict New Power Plants</v>
      </c>
      <c r="C270" s="237" t="str">
        <f t="shared" si="18"/>
        <v>Boolean Ban New Power Plants</v>
      </c>
      <c r="D270" s="290" t="s">
        <v>2742</v>
      </c>
      <c r="E270" s="335"/>
      <c r="F270" s="290" t="s">
        <v>2585</v>
      </c>
      <c r="G270" s="335"/>
      <c r="H270" s="17">
        <v>617</v>
      </c>
      <c r="I270" s="387" t="s">
        <v>44</v>
      </c>
      <c r="J270" s="388" t="str">
        <f>IF(ISBLANK(INDEX('Policy Characteristics'!D:D,MATCH($C270,'Policy Characteristics'!$C:$C,0))),"",INDEX('Policy Characteristics'!D:D,MATCH($C270,'Policy Characteristics'!$C:$C,0)))</f>
        <v>Restrict New Power Plants</v>
      </c>
      <c r="K270" s="237" t="str">
        <f>IF(ISBLANK(INDEX('Policy Characteristics'!E:E,MATCH($C270,'Policy Characteristics'!$C:$C,0))),"",INDEX('Policy Characteristics'!E:E,MATCH($C270,'Policy Characteristics'!$C:$C,0)))</f>
        <v>elec ban new power plants</v>
      </c>
      <c r="L270" s="237">
        <f>IF(ISBLANK(INDEX('Policy Characteristics'!F:F,MATCH($C270,'Policy Characteristics'!$C:$C,0))),"",INDEX('Policy Characteristics'!F:F,MATCH($C270,'Policy Characteristics'!$C:$C,0)))</f>
        <v>0</v>
      </c>
      <c r="M270" s="237">
        <f>IF(ISBLANK(INDEX('Policy Characteristics'!G:G,MATCH($C270,'Policy Characteristics'!$C:$C,0))),"",INDEX('Policy Characteristics'!G:G,MATCH($C270,'Policy Characteristics'!$C:$C,0)))</f>
        <v>1</v>
      </c>
      <c r="N270" s="237">
        <f>IF(ISBLANK(INDEX('Policy Characteristics'!H:H,MATCH($C270,'Policy Characteristics'!$C:$C,0))),"",INDEX('Policy Characteristics'!H:H,MATCH($C270,'Policy Characteristics'!$C:$C,0)))</f>
        <v>1</v>
      </c>
      <c r="O270" s="237" t="str">
        <f>IF(ISBLANK(INDEX('Policy Characteristics'!I:I,MATCH($C270,'Policy Characteristics'!$C:$C,0))),"",INDEX('Policy Characteristics'!I:I,MATCH($C270,'Policy Characteristics'!$C:$C,0)))</f>
        <v>on/off</v>
      </c>
      <c r="P270" s="237" t="str">
        <f>IF(ISBLANK(INDEX('Policy Characteristics'!J:J,MATCH($C270,'Policy Characteristics'!$C:$C,0))),"",INDEX('Policy Characteristics'!J:J,MATCH($C270,'Policy Characteristics'!$C:$C,0)))</f>
        <v>**Description:** This policy prevents new capacity of the selected type(s) from being built or deployed.</v>
      </c>
      <c r="Q270" s="237" t="str">
        <f>IF(ISBLANK(INDEX('Policy Characteristics'!K:K,MATCH($C270,'Policy Characteristics'!$C:$C,0))),"",INDEX('Policy Characteristics'!K:K,MATCH($C270,'Policy Characteristics'!$C:$C,0)))</f>
        <v>electricity-sector-main.html#ban</v>
      </c>
      <c r="R270" s="237" t="str">
        <f>IF(ISBLANK(INDEX('Policy Characteristics'!L:L,MATCH($C270,'Policy Characteristics'!$C:$C,0))),"",INDEX('Policy Characteristics'!L:L,MATCH($C270,'Policy Characteristics'!$C:$C,0)))</f>
        <v>ban-new-capacity.html</v>
      </c>
      <c r="S270" s="291" t="s">
        <v>187</v>
      </c>
    </row>
    <row r="271" spans="1:19" s="237" customFormat="1">
      <c r="A271" s="237" t="str">
        <f>IF(ISBLANK(INDEX('Policy Characteristics'!A:A,MATCH($C271,'Policy Characteristics'!$C:$C,0))),"",INDEX('Policy Characteristics'!A:A,MATCH($C271,'Policy Characteristics'!$C:$C,0)))</f>
        <v>Electricity Supply</v>
      </c>
      <c r="B271" s="386" t="str">
        <f>IF(ISBLANK(INDEX('Policy Characteristics'!B:B,MATCH($C271,'Policy Characteristics'!$C:$C,0))),"",INDEX('Policy Characteristics'!B:B,MATCH($C271,'Policy Characteristics'!$C:$C,0)))</f>
        <v>Restrict New Power Plants</v>
      </c>
      <c r="C271" s="237" t="str">
        <f t="shared" si="18"/>
        <v>Boolean Ban New Power Plants</v>
      </c>
      <c r="D271" s="290" t="s">
        <v>2743</v>
      </c>
      <c r="E271" s="335"/>
      <c r="F271" s="290" t="s">
        <v>2468</v>
      </c>
      <c r="G271" s="335"/>
      <c r="H271" s="17">
        <v>618</v>
      </c>
      <c r="I271" s="387" t="s">
        <v>43</v>
      </c>
      <c r="J271" s="388" t="str">
        <f>IF(ISBLANK(INDEX('Policy Characteristics'!D:D,MATCH($C271,'Policy Characteristics'!$C:$C,0))),"",INDEX('Policy Characteristics'!D:D,MATCH($C271,'Policy Characteristics'!$C:$C,0)))</f>
        <v>Restrict New Power Plants</v>
      </c>
      <c r="K271" s="237" t="str">
        <f>IF(ISBLANK(INDEX('Policy Characteristics'!E:E,MATCH($C271,'Policy Characteristics'!$C:$C,0))),"",INDEX('Policy Characteristics'!E:E,MATCH($C271,'Policy Characteristics'!$C:$C,0)))</f>
        <v>elec ban new power plants</v>
      </c>
      <c r="L271" s="237">
        <f>IF(ISBLANK(INDEX('Policy Characteristics'!F:F,MATCH($C271,'Policy Characteristics'!$C:$C,0))),"",INDEX('Policy Characteristics'!F:F,MATCH($C271,'Policy Characteristics'!$C:$C,0)))</f>
        <v>0</v>
      </c>
      <c r="M271" s="237">
        <f>IF(ISBLANK(INDEX('Policy Characteristics'!G:G,MATCH($C271,'Policy Characteristics'!$C:$C,0))),"",INDEX('Policy Characteristics'!G:G,MATCH($C271,'Policy Characteristics'!$C:$C,0)))</f>
        <v>1</v>
      </c>
      <c r="N271" s="237">
        <f>IF(ISBLANK(INDEX('Policy Characteristics'!H:H,MATCH($C271,'Policy Characteristics'!$C:$C,0))),"",INDEX('Policy Characteristics'!H:H,MATCH($C271,'Policy Characteristics'!$C:$C,0)))</f>
        <v>1</v>
      </c>
      <c r="O271" s="237" t="str">
        <f>IF(ISBLANK(INDEX('Policy Characteristics'!I:I,MATCH($C271,'Policy Characteristics'!$C:$C,0))),"",INDEX('Policy Characteristics'!I:I,MATCH($C271,'Policy Characteristics'!$C:$C,0)))</f>
        <v>on/off</v>
      </c>
      <c r="P271" s="237" t="str">
        <f>IF(ISBLANK(INDEX('Policy Characteristics'!J:J,MATCH($C271,'Policy Characteristics'!$C:$C,0))),"",INDEX('Policy Characteristics'!J:J,MATCH($C271,'Policy Characteristics'!$C:$C,0)))</f>
        <v>**Description:** This policy prevents new capacity of the selected type(s) from being built or deployed.</v>
      </c>
      <c r="Q271" s="237" t="str">
        <f>IF(ISBLANK(INDEX('Policy Characteristics'!K:K,MATCH($C271,'Policy Characteristics'!$C:$C,0))),"",INDEX('Policy Characteristics'!K:K,MATCH($C271,'Policy Characteristics'!$C:$C,0)))</f>
        <v>electricity-sector-main.html#ban</v>
      </c>
      <c r="R271" s="237" t="str">
        <f>IF(ISBLANK(INDEX('Policy Characteristics'!L:L,MATCH($C271,'Policy Characteristics'!$C:$C,0))),"",INDEX('Policy Characteristics'!L:L,MATCH($C271,'Policy Characteristics'!$C:$C,0)))</f>
        <v>ban-new-capacity.html</v>
      </c>
      <c r="S271" s="291" t="s">
        <v>187</v>
      </c>
    </row>
    <row r="272" spans="1:19" s="237" customFormat="1">
      <c r="A272" s="237" t="str">
        <f>IF(ISBLANK(INDEX('Policy Characteristics'!A:A,MATCH($C272,'Policy Characteristics'!$C:$C,0))),"",INDEX('Policy Characteristics'!A:A,MATCH($C272,'Policy Characteristics'!$C:$C,0)))</f>
        <v>Electricity Supply</v>
      </c>
      <c r="B272" s="386" t="str">
        <f>IF(ISBLANK(INDEX('Policy Characteristics'!B:B,MATCH($C272,'Policy Characteristics'!$C:$C,0))),"",INDEX('Policy Characteristics'!B:B,MATCH($C272,'Policy Characteristics'!$C:$C,0)))</f>
        <v>Restrict New Power Plants</v>
      </c>
      <c r="C272" s="237" t="str">
        <f t="shared" si="18"/>
        <v>Boolean Ban New Power Plants</v>
      </c>
      <c r="D272" s="290" t="s">
        <v>3460</v>
      </c>
      <c r="E272" s="335"/>
      <c r="F272" s="290" t="s">
        <v>3467</v>
      </c>
      <c r="G272" s="335"/>
      <c r="H272" s="17">
        <v>1747</v>
      </c>
      <c r="I272" s="387" t="s">
        <v>43</v>
      </c>
      <c r="J272" s="388" t="str">
        <f>IF(ISBLANK(INDEX('Policy Characteristics'!D:D,MATCH($C272,'Policy Characteristics'!$C:$C,0))),"",INDEX('Policy Characteristics'!D:D,MATCH($C272,'Policy Characteristics'!$C:$C,0)))</f>
        <v>Restrict New Power Plants</v>
      </c>
      <c r="K272" s="237" t="str">
        <f>IF(ISBLANK(INDEX('Policy Characteristics'!E:E,MATCH($C272,'Policy Characteristics'!$C:$C,0))),"",INDEX('Policy Characteristics'!E:E,MATCH($C272,'Policy Characteristics'!$C:$C,0)))</f>
        <v>elec ban new power plants</v>
      </c>
      <c r="L272" s="237">
        <f>IF(ISBLANK(INDEX('Policy Characteristics'!F:F,MATCH($C272,'Policy Characteristics'!$C:$C,0))),"",INDEX('Policy Characteristics'!F:F,MATCH($C272,'Policy Characteristics'!$C:$C,0)))</f>
        <v>0</v>
      </c>
      <c r="M272" s="237">
        <f>IF(ISBLANK(INDEX('Policy Characteristics'!G:G,MATCH($C272,'Policy Characteristics'!$C:$C,0))),"",INDEX('Policy Characteristics'!G:G,MATCH($C272,'Policy Characteristics'!$C:$C,0)))</f>
        <v>1</v>
      </c>
      <c r="N272" s="237">
        <f>IF(ISBLANK(INDEX('Policy Characteristics'!H:H,MATCH($C272,'Policy Characteristics'!$C:$C,0))),"",INDEX('Policy Characteristics'!H:H,MATCH($C272,'Policy Characteristics'!$C:$C,0)))</f>
        <v>1</v>
      </c>
      <c r="O272" s="237" t="str">
        <f>IF(ISBLANK(INDEX('Policy Characteristics'!I:I,MATCH($C272,'Policy Characteristics'!$C:$C,0))),"",INDEX('Policy Characteristics'!I:I,MATCH($C272,'Policy Characteristics'!$C:$C,0)))</f>
        <v>on/off</v>
      </c>
      <c r="P272" s="237" t="str">
        <f>IF(ISBLANK(INDEX('Policy Characteristics'!J:J,MATCH($C272,'Policy Characteristics'!$C:$C,0))),"",INDEX('Policy Characteristics'!J:J,MATCH($C272,'Policy Characteristics'!$C:$C,0)))</f>
        <v>**Description:** This policy prevents new capacity of the selected type(s) from being built or deployed.</v>
      </c>
      <c r="Q272" s="237" t="str">
        <f>IF(ISBLANK(INDEX('Policy Characteristics'!K:K,MATCH($C272,'Policy Characteristics'!$C:$C,0))),"",INDEX('Policy Characteristics'!K:K,MATCH($C272,'Policy Characteristics'!$C:$C,0)))</f>
        <v>electricity-sector-main.html#ban</v>
      </c>
      <c r="R272" s="237" t="str">
        <f>IF(ISBLANK(INDEX('Policy Characteristics'!L:L,MATCH($C272,'Policy Characteristics'!$C:$C,0))),"",INDEX('Policy Characteristics'!L:L,MATCH($C272,'Policy Characteristics'!$C:$C,0)))</f>
        <v>ban-new-capacity.html</v>
      </c>
      <c r="S272" s="291" t="s">
        <v>187</v>
      </c>
    </row>
    <row r="273" spans="1:19" s="237" customFormat="1">
      <c r="A273" s="237" t="str">
        <f>IF(ISBLANK(INDEX('Policy Characteristics'!A:A,MATCH($C273,'Policy Characteristics'!$C:$C,0))),"",INDEX('Policy Characteristics'!A:A,MATCH($C273,'Policy Characteristics'!$C:$C,0)))</f>
        <v>Electricity Supply</v>
      </c>
      <c r="B273" s="386" t="str">
        <f>IF(ISBLANK(INDEX('Policy Characteristics'!B:B,MATCH($C273,'Policy Characteristics'!$C:$C,0))),"",INDEX('Policy Characteristics'!B:B,MATCH($C273,'Policy Characteristics'!$C:$C,0)))</f>
        <v>Restrict New Power Plants</v>
      </c>
      <c r="C273" s="237" t="str">
        <f t="shared" si="18"/>
        <v>Boolean Ban New Power Plants</v>
      </c>
      <c r="D273" s="290" t="s">
        <v>3463</v>
      </c>
      <c r="E273" s="335"/>
      <c r="F273" s="290" t="s">
        <v>3468</v>
      </c>
      <c r="G273" s="335"/>
      <c r="H273" s="17">
        <v>1748</v>
      </c>
      <c r="I273" s="387" t="s">
        <v>43</v>
      </c>
      <c r="J273" s="388" t="str">
        <f>IF(ISBLANK(INDEX('Policy Characteristics'!D:D,MATCH($C273,'Policy Characteristics'!$C:$C,0))),"",INDEX('Policy Characteristics'!D:D,MATCH($C273,'Policy Characteristics'!$C:$C,0)))</f>
        <v>Restrict New Power Plants</v>
      </c>
      <c r="K273" s="237" t="str">
        <f>IF(ISBLANK(INDEX('Policy Characteristics'!E:E,MATCH($C273,'Policy Characteristics'!$C:$C,0))),"",INDEX('Policy Characteristics'!E:E,MATCH($C273,'Policy Characteristics'!$C:$C,0)))</f>
        <v>elec ban new power plants</v>
      </c>
      <c r="L273" s="237">
        <f>IF(ISBLANK(INDEX('Policy Characteristics'!F:F,MATCH($C273,'Policy Characteristics'!$C:$C,0))),"",INDEX('Policy Characteristics'!F:F,MATCH($C273,'Policy Characteristics'!$C:$C,0)))</f>
        <v>0</v>
      </c>
      <c r="M273" s="237">
        <f>IF(ISBLANK(INDEX('Policy Characteristics'!G:G,MATCH($C273,'Policy Characteristics'!$C:$C,0))),"",INDEX('Policy Characteristics'!G:G,MATCH($C273,'Policy Characteristics'!$C:$C,0)))</f>
        <v>1</v>
      </c>
      <c r="N273" s="237">
        <f>IF(ISBLANK(INDEX('Policy Characteristics'!H:H,MATCH($C273,'Policy Characteristics'!$C:$C,0))),"",INDEX('Policy Characteristics'!H:H,MATCH($C273,'Policy Characteristics'!$C:$C,0)))</f>
        <v>1</v>
      </c>
      <c r="O273" s="237" t="str">
        <f>IF(ISBLANK(INDEX('Policy Characteristics'!I:I,MATCH($C273,'Policy Characteristics'!$C:$C,0))),"",INDEX('Policy Characteristics'!I:I,MATCH($C273,'Policy Characteristics'!$C:$C,0)))</f>
        <v>on/off</v>
      </c>
      <c r="P273" s="237" t="str">
        <f>IF(ISBLANK(INDEX('Policy Characteristics'!J:J,MATCH($C273,'Policy Characteristics'!$C:$C,0))),"",INDEX('Policy Characteristics'!J:J,MATCH($C273,'Policy Characteristics'!$C:$C,0)))</f>
        <v>**Description:** This policy prevents new capacity of the selected type(s) from being built or deployed.</v>
      </c>
      <c r="Q273" s="237" t="str">
        <f>IF(ISBLANK(INDEX('Policy Characteristics'!K:K,MATCH($C273,'Policy Characteristics'!$C:$C,0))),"",INDEX('Policy Characteristics'!K:K,MATCH($C273,'Policy Characteristics'!$C:$C,0)))</f>
        <v>electricity-sector-main.html#ban</v>
      </c>
      <c r="R273" s="237" t="str">
        <f>IF(ISBLANK(INDEX('Policy Characteristics'!L:L,MATCH($C273,'Policy Characteristics'!$C:$C,0))),"",INDEX('Policy Characteristics'!L:L,MATCH($C273,'Policy Characteristics'!$C:$C,0)))</f>
        <v>ban-new-capacity.html</v>
      </c>
      <c r="S273" s="291" t="s">
        <v>187</v>
      </c>
    </row>
    <row r="274" spans="1:19" s="237" customFormat="1">
      <c r="A274" s="237" t="str">
        <f>IF(ISBLANK(INDEX('Policy Characteristics'!A:A,MATCH($C274,'Policy Characteristics'!$C:$C,0))),"",INDEX('Policy Characteristics'!A:A,MATCH($C274,'Policy Characteristics'!$C:$C,0)))</f>
        <v>Electricity Supply</v>
      </c>
      <c r="B274" s="386" t="str">
        <f>IF(ISBLANK(INDEX('Policy Characteristics'!B:B,MATCH($C274,'Policy Characteristics'!$C:$C,0))),"",INDEX('Policy Characteristics'!B:B,MATCH($C274,'Policy Characteristics'!$C:$C,0)))</f>
        <v>Restrict New Power Plants</v>
      </c>
      <c r="C274" s="237" t="str">
        <f t="shared" si="18"/>
        <v>Boolean Ban New Power Plants</v>
      </c>
      <c r="D274" s="290" t="s">
        <v>3464</v>
      </c>
      <c r="E274" s="335"/>
      <c r="F274" s="290" t="s">
        <v>3469</v>
      </c>
      <c r="G274" s="335"/>
      <c r="H274" s="17">
        <v>1749</v>
      </c>
      <c r="I274" s="387" t="s">
        <v>43</v>
      </c>
      <c r="J274" s="388" t="str">
        <f>IF(ISBLANK(INDEX('Policy Characteristics'!D:D,MATCH($C274,'Policy Characteristics'!$C:$C,0))),"",INDEX('Policy Characteristics'!D:D,MATCH($C274,'Policy Characteristics'!$C:$C,0)))</f>
        <v>Restrict New Power Plants</v>
      </c>
      <c r="K274" s="237" t="str">
        <f>IF(ISBLANK(INDEX('Policy Characteristics'!E:E,MATCH($C274,'Policy Characteristics'!$C:$C,0))),"",INDEX('Policy Characteristics'!E:E,MATCH($C274,'Policy Characteristics'!$C:$C,0)))</f>
        <v>elec ban new power plants</v>
      </c>
      <c r="L274" s="237">
        <f>IF(ISBLANK(INDEX('Policy Characteristics'!F:F,MATCH($C274,'Policy Characteristics'!$C:$C,0))),"",INDEX('Policy Characteristics'!F:F,MATCH($C274,'Policy Characteristics'!$C:$C,0)))</f>
        <v>0</v>
      </c>
      <c r="M274" s="237">
        <f>IF(ISBLANK(INDEX('Policy Characteristics'!G:G,MATCH($C274,'Policy Characteristics'!$C:$C,0))),"",INDEX('Policy Characteristics'!G:G,MATCH($C274,'Policy Characteristics'!$C:$C,0)))</f>
        <v>1</v>
      </c>
      <c r="N274" s="237">
        <f>IF(ISBLANK(INDEX('Policy Characteristics'!H:H,MATCH($C274,'Policy Characteristics'!$C:$C,0))),"",INDEX('Policy Characteristics'!H:H,MATCH($C274,'Policy Characteristics'!$C:$C,0)))</f>
        <v>1</v>
      </c>
      <c r="O274" s="237" t="str">
        <f>IF(ISBLANK(INDEX('Policy Characteristics'!I:I,MATCH($C274,'Policy Characteristics'!$C:$C,0))),"",INDEX('Policy Characteristics'!I:I,MATCH($C274,'Policy Characteristics'!$C:$C,0)))</f>
        <v>on/off</v>
      </c>
      <c r="P274" s="237" t="str">
        <f>IF(ISBLANK(INDEX('Policy Characteristics'!J:J,MATCH($C274,'Policy Characteristics'!$C:$C,0))),"",INDEX('Policy Characteristics'!J:J,MATCH($C274,'Policy Characteristics'!$C:$C,0)))</f>
        <v>**Description:** This policy prevents new capacity of the selected type(s) from being built or deployed.</v>
      </c>
      <c r="Q274" s="237" t="str">
        <f>IF(ISBLANK(INDEX('Policy Characteristics'!K:K,MATCH($C274,'Policy Characteristics'!$C:$C,0))),"",INDEX('Policy Characteristics'!K:K,MATCH($C274,'Policy Characteristics'!$C:$C,0)))</f>
        <v>electricity-sector-main.html#ban</v>
      </c>
      <c r="R274" s="237" t="str">
        <f>IF(ISBLANK(INDEX('Policy Characteristics'!L:L,MATCH($C274,'Policy Characteristics'!$C:$C,0))),"",INDEX('Policy Characteristics'!L:L,MATCH($C274,'Policy Characteristics'!$C:$C,0)))</f>
        <v>ban-new-capacity.html</v>
      </c>
      <c r="S274" s="291" t="s">
        <v>187</v>
      </c>
    </row>
    <row r="275" spans="1:19" s="237" customFormat="1">
      <c r="A275" s="237" t="str">
        <f>IF(ISBLANK(INDEX('Policy Characteristics'!A:A,MATCH($C275,'Policy Characteristics'!$C:$C,0))),"",INDEX('Policy Characteristics'!A:A,MATCH($C275,'Policy Characteristics'!$C:$C,0)))</f>
        <v>Electricity Supply</v>
      </c>
      <c r="B275" s="386" t="str">
        <f>IF(ISBLANK(INDEX('Policy Characteristics'!B:B,MATCH($C275,'Policy Characteristics'!$C:$C,0))),"",INDEX('Policy Characteristics'!B:B,MATCH($C275,'Policy Characteristics'!$C:$C,0)))</f>
        <v>Restrict New Power Plants</v>
      </c>
      <c r="C275" s="237" t="str">
        <f t="shared" si="18"/>
        <v>Boolean Ban New Power Plants</v>
      </c>
      <c r="D275" s="290" t="s">
        <v>3465</v>
      </c>
      <c r="E275" s="335"/>
      <c r="F275" s="290" t="s">
        <v>3470</v>
      </c>
      <c r="G275" s="335"/>
      <c r="H275" s="17">
        <v>1750</v>
      </c>
      <c r="I275" s="387" t="s">
        <v>43</v>
      </c>
      <c r="J275" s="388" t="str">
        <f>IF(ISBLANK(INDEX('Policy Characteristics'!D:D,MATCH($C275,'Policy Characteristics'!$C:$C,0))),"",INDEX('Policy Characteristics'!D:D,MATCH($C275,'Policy Characteristics'!$C:$C,0)))</f>
        <v>Restrict New Power Plants</v>
      </c>
      <c r="K275" s="237" t="str">
        <f>IF(ISBLANK(INDEX('Policy Characteristics'!E:E,MATCH($C275,'Policy Characteristics'!$C:$C,0))),"",INDEX('Policy Characteristics'!E:E,MATCH($C275,'Policy Characteristics'!$C:$C,0)))</f>
        <v>elec ban new power plants</v>
      </c>
      <c r="L275" s="237">
        <f>IF(ISBLANK(INDEX('Policy Characteristics'!F:F,MATCH($C275,'Policy Characteristics'!$C:$C,0))),"",INDEX('Policy Characteristics'!F:F,MATCH($C275,'Policy Characteristics'!$C:$C,0)))</f>
        <v>0</v>
      </c>
      <c r="M275" s="237">
        <f>IF(ISBLANK(INDEX('Policy Characteristics'!G:G,MATCH($C275,'Policy Characteristics'!$C:$C,0))),"",INDEX('Policy Characteristics'!G:G,MATCH($C275,'Policy Characteristics'!$C:$C,0)))</f>
        <v>1</v>
      </c>
      <c r="N275" s="237">
        <f>IF(ISBLANK(INDEX('Policy Characteristics'!H:H,MATCH($C275,'Policy Characteristics'!$C:$C,0))),"",INDEX('Policy Characteristics'!H:H,MATCH($C275,'Policy Characteristics'!$C:$C,0)))</f>
        <v>1</v>
      </c>
      <c r="O275" s="237" t="str">
        <f>IF(ISBLANK(INDEX('Policy Characteristics'!I:I,MATCH($C275,'Policy Characteristics'!$C:$C,0))),"",INDEX('Policy Characteristics'!I:I,MATCH($C275,'Policy Characteristics'!$C:$C,0)))</f>
        <v>on/off</v>
      </c>
      <c r="P275" s="237" t="str">
        <f>IF(ISBLANK(INDEX('Policy Characteristics'!J:J,MATCH($C275,'Policy Characteristics'!$C:$C,0))),"",INDEX('Policy Characteristics'!J:J,MATCH($C275,'Policy Characteristics'!$C:$C,0)))</f>
        <v>**Description:** This policy prevents new capacity of the selected type(s) from being built or deployed.</v>
      </c>
      <c r="Q275" s="237" t="str">
        <f>IF(ISBLANK(INDEX('Policy Characteristics'!K:K,MATCH($C275,'Policy Characteristics'!$C:$C,0))),"",INDEX('Policy Characteristics'!K:K,MATCH($C275,'Policy Characteristics'!$C:$C,0)))</f>
        <v>electricity-sector-main.html#ban</v>
      </c>
      <c r="R275" s="237" t="str">
        <f>IF(ISBLANK(INDEX('Policy Characteristics'!L:L,MATCH($C275,'Policy Characteristics'!$C:$C,0))),"",INDEX('Policy Characteristics'!L:L,MATCH($C275,'Policy Characteristics'!$C:$C,0)))</f>
        <v>ban-new-capacity.html</v>
      </c>
      <c r="S275" s="291" t="s">
        <v>187</v>
      </c>
    </row>
    <row r="276" spans="1:19" s="237" customFormat="1">
      <c r="A276" s="237" t="str">
        <f>IF(ISBLANK(INDEX('Policy Characteristics'!A:A,MATCH($C276,'Policy Characteristics'!$C:$C,0))),"",INDEX('Policy Characteristics'!A:A,MATCH($C276,'Policy Characteristics'!$C:$C,0)))</f>
        <v>Electricity Supply</v>
      </c>
      <c r="B276" s="386" t="str">
        <f>IF(ISBLANK(INDEX('Policy Characteristics'!B:B,MATCH($C276,'Policy Characteristics'!$C:$C,0))),"",INDEX('Policy Characteristics'!B:B,MATCH($C276,'Policy Characteristics'!$C:$C,0)))</f>
        <v>Restrict New Power Plants</v>
      </c>
      <c r="C276" s="237" t="str">
        <f t="shared" si="18"/>
        <v>Boolean Ban New Power Plants</v>
      </c>
      <c r="D276" s="290" t="s">
        <v>3466</v>
      </c>
      <c r="E276" s="335"/>
      <c r="F276" s="290" t="s">
        <v>3471</v>
      </c>
      <c r="G276" s="335"/>
      <c r="H276" s="17">
        <v>1751</v>
      </c>
      <c r="I276" s="387" t="s">
        <v>43</v>
      </c>
      <c r="J276" s="388" t="str">
        <f>IF(ISBLANK(INDEX('Policy Characteristics'!D:D,MATCH($C276,'Policy Characteristics'!$C:$C,0))),"",INDEX('Policy Characteristics'!D:D,MATCH($C276,'Policy Characteristics'!$C:$C,0)))</f>
        <v>Restrict New Power Plants</v>
      </c>
      <c r="K276" s="237" t="str">
        <f>IF(ISBLANK(INDEX('Policy Characteristics'!E:E,MATCH($C276,'Policy Characteristics'!$C:$C,0))),"",INDEX('Policy Characteristics'!E:E,MATCH($C276,'Policy Characteristics'!$C:$C,0)))</f>
        <v>elec ban new power plants</v>
      </c>
      <c r="L276" s="237">
        <f>IF(ISBLANK(INDEX('Policy Characteristics'!F:F,MATCH($C276,'Policy Characteristics'!$C:$C,0))),"",INDEX('Policy Characteristics'!F:F,MATCH($C276,'Policy Characteristics'!$C:$C,0)))</f>
        <v>0</v>
      </c>
      <c r="M276" s="237">
        <f>IF(ISBLANK(INDEX('Policy Characteristics'!G:G,MATCH($C276,'Policy Characteristics'!$C:$C,0))),"",INDEX('Policy Characteristics'!G:G,MATCH($C276,'Policy Characteristics'!$C:$C,0)))</f>
        <v>1</v>
      </c>
      <c r="N276" s="237">
        <f>IF(ISBLANK(INDEX('Policy Characteristics'!H:H,MATCH($C276,'Policy Characteristics'!$C:$C,0))),"",INDEX('Policy Characteristics'!H:H,MATCH($C276,'Policy Characteristics'!$C:$C,0)))</f>
        <v>1</v>
      </c>
      <c r="O276" s="237" t="str">
        <f>IF(ISBLANK(INDEX('Policy Characteristics'!I:I,MATCH($C276,'Policy Characteristics'!$C:$C,0))),"",INDEX('Policy Characteristics'!I:I,MATCH($C276,'Policy Characteristics'!$C:$C,0)))</f>
        <v>on/off</v>
      </c>
      <c r="P276" s="237" t="str">
        <f>IF(ISBLANK(INDEX('Policy Characteristics'!J:J,MATCH($C276,'Policy Characteristics'!$C:$C,0))),"",INDEX('Policy Characteristics'!J:J,MATCH($C276,'Policy Characteristics'!$C:$C,0)))</f>
        <v>**Description:** This policy prevents new capacity of the selected type(s) from being built or deployed.</v>
      </c>
      <c r="Q276" s="237" t="str">
        <f>IF(ISBLANK(INDEX('Policy Characteristics'!K:K,MATCH($C276,'Policy Characteristics'!$C:$C,0))),"",INDEX('Policy Characteristics'!K:K,MATCH($C276,'Policy Characteristics'!$C:$C,0)))</f>
        <v>electricity-sector-main.html#ban</v>
      </c>
      <c r="R276" s="237" t="str">
        <f>IF(ISBLANK(INDEX('Policy Characteristics'!L:L,MATCH($C276,'Policy Characteristics'!$C:$C,0))),"",INDEX('Policy Characteristics'!L:L,MATCH($C276,'Policy Characteristics'!$C:$C,0)))</f>
        <v>ban-new-capacity.html</v>
      </c>
      <c r="S276" s="291" t="s">
        <v>187</v>
      </c>
    </row>
    <row r="277" spans="1:19" s="237" customFormat="1">
      <c r="A277" s="237"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Restrict New Power Plants</v>
      </c>
      <c r="C277" s="237" t="str">
        <f t="shared" si="18"/>
        <v>Boolean Ban New Power Plants</v>
      </c>
      <c r="D277" s="290" t="s">
        <v>3540</v>
      </c>
      <c r="E277" s="335"/>
      <c r="F277" s="290" t="s">
        <v>3538</v>
      </c>
      <c r="G277" s="335"/>
      <c r="H277" s="17">
        <v>1752</v>
      </c>
      <c r="I277" s="387" t="s">
        <v>43</v>
      </c>
      <c r="J277" s="388" t="str">
        <f>IF(ISBLANK(INDEX('Policy Characteristics'!D:D,MATCH($C277,'Policy Characteristics'!$C:$C,0))),"",INDEX('Policy Characteristics'!D:D,MATCH($C277,'Policy Characteristics'!$C:$C,0)))</f>
        <v>Restrict New Power Plants</v>
      </c>
      <c r="K277" s="237" t="str">
        <f>IF(ISBLANK(INDEX('Policy Characteristics'!E:E,MATCH($C277,'Policy Characteristics'!$C:$C,0))),"",INDEX('Policy Characteristics'!E:E,MATCH($C277,'Policy Characteristics'!$C:$C,0)))</f>
        <v>elec ban new power plants</v>
      </c>
      <c r="L277" s="237">
        <f>IF(ISBLANK(INDEX('Policy Characteristics'!F:F,MATCH($C277,'Policy Characteristics'!$C:$C,0))),"",INDEX('Policy Characteristics'!F:F,MATCH($C277,'Policy Characteristics'!$C:$C,0)))</f>
        <v>0</v>
      </c>
      <c r="M277" s="237">
        <f>IF(ISBLANK(INDEX('Policy Characteristics'!G:G,MATCH($C277,'Policy Characteristics'!$C:$C,0))),"",INDEX('Policy Characteristics'!G:G,MATCH($C277,'Policy Characteristics'!$C:$C,0)))</f>
        <v>1</v>
      </c>
      <c r="N277" s="237">
        <f>IF(ISBLANK(INDEX('Policy Characteristics'!H:H,MATCH($C277,'Policy Characteristics'!$C:$C,0))),"",INDEX('Policy Characteristics'!H:H,MATCH($C277,'Policy Characteristics'!$C:$C,0)))</f>
        <v>1</v>
      </c>
      <c r="O277" s="237" t="str">
        <f>IF(ISBLANK(INDEX('Policy Characteristics'!I:I,MATCH($C277,'Policy Characteristics'!$C:$C,0))),"",INDEX('Policy Characteristics'!I:I,MATCH($C277,'Policy Characteristics'!$C:$C,0)))</f>
        <v>on/off</v>
      </c>
      <c r="P277" s="237" t="str">
        <f>IF(ISBLANK(INDEX('Policy Characteristics'!J:J,MATCH($C277,'Policy Characteristics'!$C:$C,0))),"",INDEX('Policy Characteristics'!J:J,MATCH($C277,'Policy Characteristics'!$C:$C,0)))</f>
        <v>**Description:** This policy prevents new capacity of the selected type(s) from being built or deployed.</v>
      </c>
      <c r="Q277" s="237" t="str">
        <f>IF(ISBLANK(INDEX('Policy Characteristics'!K:K,MATCH($C277,'Policy Characteristics'!$C:$C,0))),"",INDEX('Policy Characteristics'!K:K,MATCH($C277,'Policy Characteristics'!$C:$C,0)))</f>
        <v>electricity-sector-main.html#ban</v>
      </c>
      <c r="R277" s="237" t="str">
        <f>IF(ISBLANK(INDEX('Policy Characteristics'!L:L,MATCH($C277,'Policy Characteristics'!$C:$C,0))),"",INDEX('Policy Characteristics'!L:L,MATCH($C277,'Policy Characteristics'!$C:$C,0)))</f>
        <v>ban-new-capacity.html</v>
      </c>
      <c r="S277" s="291" t="s">
        <v>187</v>
      </c>
    </row>
    <row r="278" spans="1:19" s="237" customFormat="1">
      <c r="A278" s="237" t="str">
        <f>IF(ISBLANK(INDEX('Policy Characteristics'!A:A,MATCH($C278,'Policy Characteristics'!$C:$C,0))),"",INDEX('Policy Characteristics'!A:A,MATCH($C278,'Policy Characteristics'!$C:$C,0)))</f>
        <v>Electricity Supply</v>
      </c>
      <c r="B278" s="386" t="str">
        <f>IF(ISBLANK(INDEX('Policy Characteristics'!B:B,MATCH($C278,'Policy Characteristics'!$C:$C,0))),"",INDEX('Policy Characteristics'!B:B,MATCH($C278,'Policy Characteristics'!$C:$C,0)))</f>
        <v>Restrict New Power Plants</v>
      </c>
      <c r="C278" s="237" t="str">
        <f t="shared" si="18"/>
        <v>Boolean Ban New Power Plants</v>
      </c>
      <c r="D278" s="290" t="s">
        <v>3541</v>
      </c>
      <c r="E278" s="335"/>
      <c r="F278" s="290" t="s">
        <v>3539</v>
      </c>
      <c r="G278" s="335"/>
      <c r="H278" s="17">
        <v>2236</v>
      </c>
      <c r="I278" s="387" t="s">
        <v>43</v>
      </c>
      <c r="J278" s="388" t="str">
        <f>IF(ISBLANK(INDEX('Policy Characteristics'!D:D,MATCH($C278,'Policy Characteristics'!$C:$C,0))),"",INDEX('Policy Characteristics'!D:D,MATCH($C278,'Policy Characteristics'!$C:$C,0)))</f>
        <v>Restrict New Power Plants</v>
      </c>
      <c r="K278" s="237" t="str">
        <f>IF(ISBLANK(INDEX('Policy Characteristics'!E:E,MATCH($C278,'Policy Characteristics'!$C:$C,0))),"",INDEX('Policy Characteristics'!E:E,MATCH($C278,'Policy Characteristics'!$C:$C,0)))</f>
        <v>elec ban new power plants</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7" t="str">
        <f>IF(ISBLANK(INDEX('Policy Characteristics'!I:I,MATCH($C278,'Policy Characteristics'!$C:$C,0))),"",INDEX('Policy Characteristics'!I:I,MATCH($C278,'Policy Characteristics'!$C:$C,0)))</f>
        <v>on/off</v>
      </c>
      <c r="P278" s="237" t="str">
        <f>IF(ISBLANK(INDEX('Policy Characteristics'!J:J,MATCH($C278,'Policy Characteristics'!$C:$C,0))),"",INDEX('Policy Characteristics'!J:J,MATCH($C278,'Policy Characteristics'!$C:$C,0)))</f>
        <v>**Description:** This policy prevents new capacity of the selected type(s) from being built or deployed.</v>
      </c>
      <c r="Q278" s="237" t="str">
        <f>IF(ISBLANK(INDEX('Policy Characteristics'!K:K,MATCH($C278,'Policy Characteristics'!$C:$C,0))),"",INDEX('Policy Characteristics'!K:K,MATCH($C278,'Policy Characteristics'!$C:$C,0)))</f>
        <v>electricity-sector-main.html#ban</v>
      </c>
      <c r="R278" s="237" t="str">
        <f>IF(ISBLANK(INDEX('Policy Characteristics'!L:L,MATCH($C278,'Policy Characteristics'!$C:$C,0))),"",INDEX('Policy Characteristics'!L:L,MATCH($C278,'Policy Characteristics'!$C:$C,0)))</f>
        <v>ban-new-capacity.html</v>
      </c>
      <c r="S278" s="291" t="s">
        <v>187</v>
      </c>
    </row>
    <row r="279" spans="1:19" s="237" customFormat="1">
      <c r="A279" s="237" t="str">
        <f>IF(ISBLANK(INDEX('Policy Characteristics'!A:A,MATCH($C279,'Policy Characteristics'!$C:$C,0))),"",INDEX('Policy Characteristics'!A:A,MATCH($C279,'Policy Characteristics'!$C:$C,0)))</f>
        <v>Electricity Supply</v>
      </c>
      <c r="B279" s="386" t="str">
        <f>IF(ISBLANK(INDEX('Policy Characteristics'!B:B,MATCH($C279,'Policy Characteristics'!$C:$C,0))),"",INDEX('Policy Characteristics'!B:B,MATCH($C279,'Policy Characteristics'!$C:$C,0)))</f>
        <v>Restrict New Power Plant Retrofits</v>
      </c>
      <c r="C279" s="291" t="s">
        <v>3688</v>
      </c>
      <c r="D279" s="335" t="s">
        <v>445</v>
      </c>
      <c r="E279" s="335"/>
      <c r="F279" s="335" t="s">
        <v>444</v>
      </c>
      <c r="G279" s="335"/>
      <c r="H279" s="17">
        <v>2436</v>
      </c>
      <c r="I279" s="387" t="s">
        <v>44</v>
      </c>
      <c r="J279" s="388" t="str">
        <f>IF(ISBLANK(INDEX('Policy Characteristics'!D:D,MATCH($C279,'Policy Characteristics'!$C:$C,0))),"",INDEX('Policy Characteristics'!D:D,MATCH($C279,'Policy Characteristics'!$C:$C,0)))</f>
        <v>Restrict New Power Plant Retrofits</v>
      </c>
      <c r="K279" s="237" t="str">
        <f>IF(ISBLANK(INDEX('Policy Characteristics'!E:E,MATCH($C279,'Policy Characteristics'!$C:$C,0))),"",INDEX('Policy Characteristics'!E:E,MATCH($C279,'Policy Characteristics'!$C:$C,0)))</f>
        <v>elec ban new power plant retrofits</v>
      </c>
      <c r="L279" s="237">
        <f>IF(ISBLANK(INDEX('Policy Characteristics'!F:F,MATCH($C279,'Policy Characteristics'!$C:$C,0))),"",INDEX('Policy Characteristics'!F:F,MATCH($C279,'Policy Characteristics'!$C:$C,0)))</f>
        <v>0</v>
      </c>
      <c r="M279" s="237">
        <f>IF(ISBLANK(INDEX('Policy Characteristics'!G:G,MATCH($C279,'Policy Characteristics'!$C:$C,0))),"",INDEX('Policy Characteristics'!G:G,MATCH($C279,'Policy Characteristics'!$C:$C,0)))</f>
        <v>1</v>
      </c>
      <c r="N279" s="237">
        <f>IF(ISBLANK(INDEX('Policy Characteristics'!H:H,MATCH($C279,'Policy Characteristics'!$C:$C,0))),"",INDEX('Policy Characteristics'!H:H,MATCH($C279,'Policy Characteristics'!$C:$C,0)))</f>
        <v>1</v>
      </c>
      <c r="O279" s="237" t="str">
        <f>IF(ISBLANK(INDEX('Policy Characteristics'!I:I,MATCH($C279,'Policy Characteristics'!$C:$C,0))),"",INDEX('Policy Characteristics'!I:I,MATCH($C279,'Policy Characteristics'!$C:$C,0)))</f>
        <v>on/off</v>
      </c>
      <c r="P279" s="237"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7" t="str">
        <f>IF(ISBLANK(INDEX('Policy Characteristics'!K:K,MATCH($C279,'Policy Characteristics'!$C:$C,0))),"",INDEX('Policy Characteristics'!K:K,MATCH($C279,'Policy Characteristics'!$C:$C,0)))</f>
        <v/>
      </c>
      <c r="R279" s="237" t="str">
        <f>IF(ISBLANK(INDEX('Policy Characteristics'!L:L,MATCH($C279,'Policy Characteristics'!$C:$C,0))),"",INDEX('Policy Characteristics'!L:L,MATCH($C279,'Policy Characteristics'!$C:$C,0)))</f>
        <v/>
      </c>
      <c r="S279" s="291" t="s">
        <v>3898</v>
      </c>
    </row>
    <row r="280" spans="1:19" s="237" customFormat="1">
      <c r="A280" s="237" t="str">
        <f>IF(ISBLANK(INDEX('Policy Characteristics'!A:A,MATCH($C280,'Policy Characteristics'!$C:$C,0))),"",INDEX('Policy Characteristics'!A:A,MATCH($C280,'Policy Characteristics'!$C:$C,0)))</f>
        <v>Electricity Supply</v>
      </c>
      <c r="B280" s="386" t="str">
        <f>IF(ISBLANK(INDEX('Policy Characteristics'!B:B,MATCH($C280,'Policy Characteristics'!$C:$C,0))),"",INDEX('Policy Characteristics'!B:B,MATCH($C280,'Policy Characteristics'!$C:$C,0)))</f>
        <v>Restrict New Power Plant Retrofits</v>
      </c>
      <c r="C280" s="237" t="str">
        <f>C$279</f>
        <v>Boolean Ban New Power Plant Retrofits</v>
      </c>
      <c r="D280" s="290" t="s">
        <v>3461</v>
      </c>
      <c r="E280" s="335"/>
      <c r="F280" s="290" t="s">
        <v>3402</v>
      </c>
      <c r="G280" s="335"/>
      <c r="H280" s="17">
        <v>2437</v>
      </c>
      <c r="I280" s="387" t="s">
        <v>44</v>
      </c>
      <c r="J280" s="388" t="str">
        <f>IF(ISBLANK(INDEX('Policy Characteristics'!D:D,MATCH($C280,'Policy Characteristics'!$C:$C,0))),"",INDEX('Policy Characteristics'!D:D,MATCH($C280,'Policy Characteristics'!$C:$C,0)))</f>
        <v>Restrict New Power Plant Retrofits</v>
      </c>
      <c r="K280" s="237" t="str">
        <f>IF(ISBLANK(INDEX('Policy Characteristics'!E:E,MATCH($C280,'Policy Characteristics'!$C:$C,0))),"",INDEX('Policy Characteristics'!E:E,MATCH($C280,'Policy Characteristics'!$C:$C,0)))</f>
        <v>elec ban new power plant retrofits</v>
      </c>
      <c r="L280" s="237">
        <f>IF(ISBLANK(INDEX('Policy Characteristics'!F:F,MATCH($C280,'Policy Characteristics'!$C:$C,0))),"",INDEX('Policy Characteristics'!F:F,MATCH($C280,'Policy Characteristics'!$C:$C,0)))</f>
        <v>0</v>
      </c>
      <c r="M280" s="237">
        <f>IF(ISBLANK(INDEX('Policy Characteristics'!G:G,MATCH($C280,'Policy Characteristics'!$C:$C,0))),"",INDEX('Policy Characteristics'!G:G,MATCH($C280,'Policy Characteristics'!$C:$C,0)))</f>
        <v>1</v>
      </c>
      <c r="N280" s="237">
        <f>IF(ISBLANK(INDEX('Policy Characteristics'!H:H,MATCH($C280,'Policy Characteristics'!$C:$C,0))),"",INDEX('Policy Characteristics'!H:H,MATCH($C280,'Policy Characteristics'!$C:$C,0)))</f>
        <v>1</v>
      </c>
      <c r="O280" s="237" t="str">
        <f>IF(ISBLANK(INDEX('Policy Characteristics'!I:I,MATCH($C280,'Policy Characteristics'!$C:$C,0))),"",INDEX('Policy Characteristics'!I:I,MATCH($C280,'Policy Characteristics'!$C:$C,0)))</f>
        <v>on/off</v>
      </c>
      <c r="P280" s="237"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7" t="str">
        <f>IF(ISBLANK(INDEX('Policy Characteristics'!K:K,MATCH($C280,'Policy Characteristics'!$C:$C,0))),"",INDEX('Policy Characteristics'!K:K,MATCH($C280,'Policy Characteristics'!$C:$C,0)))</f>
        <v/>
      </c>
      <c r="R280" s="237" t="str">
        <f>IF(ISBLANK(INDEX('Policy Characteristics'!L:L,MATCH($C280,'Policy Characteristics'!$C:$C,0))),"",INDEX('Policy Characteristics'!L:L,MATCH($C280,'Policy Characteristics'!$C:$C,0)))</f>
        <v/>
      </c>
      <c r="S280" s="291" t="s">
        <v>187</v>
      </c>
    </row>
    <row r="281" spans="1:19" s="237" customFormat="1">
      <c r="A281" s="237" t="str">
        <f>IF(ISBLANK(INDEX('Policy Characteristics'!A:A,MATCH($C281,'Policy Characteristics'!$C:$C,0))),"",INDEX('Policy Characteristics'!A:A,MATCH($C281,'Policy Characteristics'!$C:$C,0)))</f>
        <v>Electricity Supply</v>
      </c>
      <c r="B281" s="386" t="str">
        <f>IF(ISBLANK(INDEX('Policy Characteristics'!B:B,MATCH($C281,'Policy Characteristics'!$C:$C,0))),"",INDEX('Policy Characteristics'!B:B,MATCH($C281,'Policy Characteristics'!$C:$C,0)))</f>
        <v>Restrict New Power Plant Retrofits</v>
      </c>
      <c r="C281" s="237" t="str">
        <f t="shared" ref="C281:C302" si="19">C$279</f>
        <v>Boolean Ban New Power Plant Retrofits</v>
      </c>
      <c r="D281" s="290" t="s">
        <v>3462</v>
      </c>
      <c r="E281" s="335"/>
      <c r="F281" s="290" t="s">
        <v>3403</v>
      </c>
      <c r="G281" s="335"/>
      <c r="H281" s="17">
        <v>2438</v>
      </c>
      <c r="I281" s="387" t="s">
        <v>44</v>
      </c>
      <c r="J281" s="388" t="str">
        <f>IF(ISBLANK(INDEX('Policy Characteristics'!D:D,MATCH($C281,'Policy Characteristics'!$C:$C,0))),"",INDEX('Policy Characteristics'!D:D,MATCH($C281,'Policy Characteristics'!$C:$C,0)))</f>
        <v>Restrict New Power Plant Retrofits</v>
      </c>
      <c r="K281" s="237" t="str">
        <f>IF(ISBLANK(INDEX('Policy Characteristics'!E:E,MATCH($C281,'Policy Characteristics'!$C:$C,0))),"",INDEX('Policy Characteristics'!E:E,MATCH($C281,'Policy Characteristics'!$C:$C,0)))</f>
        <v>elec ban new power plant retrofits</v>
      </c>
      <c r="L281" s="237">
        <f>IF(ISBLANK(INDEX('Policy Characteristics'!F:F,MATCH($C281,'Policy Characteristics'!$C:$C,0))),"",INDEX('Policy Characteristics'!F:F,MATCH($C281,'Policy Characteristics'!$C:$C,0)))</f>
        <v>0</v>
      </c>
      <c r="M281" s="237">
        <f>IF(ISBLANK(INDEX('Policy Characteristics'!G:G,MATCH($C281,'Policy Characteristics'!$C:$C,0))),"",INDEX('Policy Characteristics'!G:G,MATCH($C281,'Policy Characteristics'!$C:$C,0)))</f>
        <v>1</v>
      </c>
      <c r="N281" s="237">
        <f>IF(ISBLANK(INDEX('Policy Characteristics'!H:H,MATCH($C281,'Policy Characteristics'!$C:$C,0))),"",INDEX('Policy Characteristics'!H:H,MATCH($C281,'Policy Characteristics'!$C:$C,0)))</f>
        <v>1</v>
      </c>
      <c r="O281" s="237" t="str">
        <f>IF(ISBLANK(INDEX('Policy Characteristics'!I:I,MATCH($C281,'Policy Characteristics'!$C:$C,0))),"",INDEX('Policy Characteristics'!I:I,MATCH($C281,'Policy Characteristics'!$C:$C,0)))</f>
        <v>on/off</v>
      </c>
      <c r="P281" s="237"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7" t="str">
        <f>IF(ISBLANK(INDEX('Policy Characteristics'!K:K,MATCH($C281,'Policy Characteristics'!$C:$C,0))),"",INDEX('Policy Characteristics'!K:K,MATCH($C281,'Policy Characteristics'!$C:$C,0)))</f>
        <v/>
      </c>
      <c r="R281" s="237" t="str">
        <f>IF(ISBLANK(INDEX('Policy Characteristics'!L:L,MATCH($C281,'Policy Characteristics'!$C:$C,0))),"",INDEX('Policy Characteristics'!L:L,MATCH($C281,'Policy Characteristics'!$C:$C,0)))</f>
        <v/>
      </c>
      <c r="S281" s="291" t="s">
        <v>187</v>
      </c>
    </row>
    <row r="282" spans="1:19" s="237" customFormat="1">
      <c r="A282" s="237" t="str">
        <f>IF(ISBLANK(INDEX('Policy Characteristics'!A:A,MATCH($C282,'Policy Characteristics'!$C:$C,0))),"",INDEX('Policy Characteristics'!A:A,MATCH($C282,'Policy Characteristics'!$C:$C,0)))</f>
        <v>Electricity Supply</v>
      </c>
      <c r="B282" s="386" t="str">
        <f>IF(ISBLANK(INDEX('Policy Characteristics'!B:B,MATCH($C282,'Policy Characteristics'!$C:$C,0))),"",INDEX('Policy Characteristics'!B:B,MATCH($C282,'Policy Characteristics'!$C:$C,0)))</f>
        <v>Restrict New Power Plant Retrofits</v>
      </c>
      <c r="C282" s="237" t="str">
        <f t="shared" si="19"/>
        <v>Boolean Ban New Power Plant Retrofits</v>
      </c>
      <c r="D282" s="290" t="s">
        <v>76</v>
      </c>
      <c r="E282" s="335"/>
      <c r="F282" s="290" t="s">
        <v>3472</v>
      </c>
      <c r="G282" s="335"/>
      <c r="H282" s="17">
        <v>2439</v>
      </c>
      <c r="I282" s="387" t="s">
        <v>44</v>
      </c>
      <c r="J282" s="388" t="str">
        <f>IF(ISBLANK(INDEX('Policy Characteristics'!D:D,MATCH($C282,'Policy Characteristics'!$C:$C,0))),"",INDEX('Policy Characteristics'!D:D,MATCH($C282,'Policy Characteristics'!$C:$C,0)))</f>
        <v>Restrict New Power Plant Retrofits</v>
      </c>
      <c r="K282" s="237" t="str">
        <f>IF(ISBLANK(INDEX('Policy Characteristics'!E:E,MATCH($C282,'Policy Characteristics'!$C:$C,0))),"",INDEX('Policy Characteristics'!E:E,MATCH($C282,'Policy Characteristics'!$C:$C,0)))</f>
        <v>elec ban new power plant retrofits</v>
      </c>
      <c r="L282" s="237">
        <f>IF(ISBLANK(INDEX('Policy Characteristics'!F:F,MATCH($C282,'Policy Characteristics'!$C:$C,0))),"",INDEX('Policy Characteristics'!F:F,MATCH($C282,'Policy Characteristics'!$C:$C,0)))</f>
        <v>0</v>
      </c>
      <c r="M282" s="237">
        <f>IF(ISBLANK(INDEX('Policy Characteristics'!G:G,MATCH($C282,'Policy Characteristics'!$C:$C,0))),"",INDEX('Policy Characteristics'!G:G,MATCH($C282,'Policy Characteristics'!$C:$C,0)))</f>
        <v>1</v>
      </c>
      <c r="N282" s="237">
        <f>IF(ISBLANK(INDEX('Policy Characteristics'!H:H,MATCH($C282,'Policy Characteristics'!$C:$C,0))),"",INDEX('Policy Characteristics'!H:H,MATCH($C282,'Policy Characteristics'!$C:$C,0)))</f>
        <v>1</v>
      </c>
      <c r="O282" s="237" t="str">
        <f>IF(ISBLANK(INDEX('Policy Characteristics'!I:I,MATCH($C282,'Policy Characteristics'!$C:$C,0))),"",INDEX('Policy Characteristics'!I:I,MATCH($C282,'Policy Characteristics'!$C:$C,0)))</f>
        <v>on/off</v>
      </c>
      <c r="P282" s="237"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7" t="str">
        <f>IF(ISBLANK(INDEX('Policy Characteristics'!K:K,MATCH($C282,'Policy Characteristics'!$C:$C,0))),"",INDEX('Policy Characteristics'!K:K,MATCH($C282,'Policy Characteristics'!$C:$C,0)))</f>
        <v/>
      </c>
      <c r="R282" s="237" t="str">
        <f>IF(ISBLANK(INDEX('Policy Characteristics'!L:L,MATCH($C282,'Policy Characteristics'!$C:$C,0))),"",INDEX('Policy Characteristics'!L:L,MATCH($C282,'Policy Characteristics'!$C:$C,0)))</f>
        <v/>
      </c>
      <c r="S282" s="291" t="s">
        <v>187</v>
      </c>
    </row>
    <row r="283" spans="1:19" s="237" customFormat="1">
      <c r="A283" s="237" t="str">
        <f>IF(ISBLANK(INDEX('Policy Characteristics'!A:A,MATCH($C283,'Policy Characteristics'!$C:$C,0))),"",INDEX('Policy Characteristics'!A:A,MATCH($C283,'Policy Characteristics'!$C:$C,0)))</f>
        <v>Electricity Supply</v>
      </c>
      <c r="B283" s="386" t="str">
        <f>IF(ISBLANK(INDEX('Policy Characteristics'!B:B,MATCH($C283,'Policy Characteristics'!$C:$C,0))),"",INDEX('Policy Characteristics'!B:B,MATCH($C283,'Policy Characteristics'!$C:$C,0)))</f>
        <v>Restrict New Power Plant Retrofits</v>
      </c>
      <c r="C283" s="237" t="str">
        <f t="shared" si="19"/>
        <v>Boolean Ban New Power Plant Retrofits</v>
      </c>
      <c r="D283" s="290" t="s">
        <v>77</v>
      </c>
      <c r="E283" s="335"/>
      <c r="F283" s="290" t="s">
        <v>89</v>
      </c>
      <c r="G283" s="335"/>
      <c r="H283" s="17">
        <v>2440</v>
      </c>
      <c r="I283" s="387" t="s">
        <v>44</v>
      </c>
      <c r="J283" s="388" t="str">
        <f>IF(ISBLANK(INDEX('Policy Characteristics'!D:D,MATCH($C283,'Policy Characteristics'!$C:$C,0))),"",INDEX('Policy Characteristics'!D:D,MATCH($C283,'Policy Characteristics'!$C:$C,0)))</f>
        <v>Restrict New Power Plant Retrofits</v>
      </c>
      <c r="K283" s="237" t="str">
        <f>IF(ISBLANK(INDEX('Policy Characteristics'!E:E,MATCH($C283,'Policy Characteristics'!$C:$C,0))),"",INDEX('Policy Characteristics'!E:E,MATCH($C283,'Policy Characteristics'!$C:$C,0)))</f>
        <v>elec ban new power plant retrofits</v>
      </c>
      <c r="L283" s="237">
        <f>IF(ISBLANK(INDEX('Policy Characteristics'!F:F,MATCH($C283,'Policy Characteristics'!$C:$C,0))),"",INDEX('Policy Characteristics'!F:F,MATCH($C283,'Policy Characteristics'!$C:$C,0)))</f>
        <v>0</v>
      </c>
      <c r="M283" s="237">
        <f>IF(ISBLANK(INDEX('Policy Characteristics'!G:G,MATCH($C283,'Policy Characteristics'!$C:$C,0))),"",INDEX('Policy Characteristics'!G:G,MATCH($C283,'Policy Characteristics'!$C:$C,0)))</f>
        <v>1</v>
      </c>
      <c r="N283" s="237">
        <f>IF(ISBLANK(INDEX('Policy Characteristics'!H:H,MATCH($C283,'Policy Characteristics'!$C:$C,0))),"",INDEX('Policy Characteristics'!H:H,MATCH($C283,'Policy Characteristics'!$C:$C,0)))</f>
        <v>1</v>
      </c>
      <c r="O283" s="237" t="str">
        <f>IF(ISBLANK(INDEX('Policy Characteristics'!I:I,MATCH($C283,'Policy Characteristics'!$C:$C,0))),"",INDEX('Policy Characteristics'!I:I,MATCH($C283,'Policy Characteristics'!$C:$C,0)))</f>
        <v>on/off</v>
      </c>
      <c r="P283" s="237"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7" t="str">
        <f>IF(ISBLANK(INDEX('Policy Characteristics'!K:K,MATCH($C283,'Policy Characteristics'!$C:$C,0))),"",INDEX('Policy Characteristics'!K:K,MATCH($C283,'Policy Characteristics'!$C:$C,0)))</f>
        <v/>
      </c>
      <c r="R283" s="237" t="str">
        <f>IF(ISBLANK(INDEX('Policy Characteristics'!L:L,MATCH($C283,'Policy Characteristics'!$C:$C,0))),"",INDEX('Policy Characteristics'!L:L,MATCH($C283,'Policy Characteristics'!$C:$C,0)))</f>
        <v/>
      </c>
      <c r="S283" s="291" t="s">
        <v>187</v>
      </c>
    </row>
    <row r="284" spans="1:19" s="237" customFormat="1">
      <c r="A284" s="237" t="str">
        <f>IF(ISBLANK(INDEX('Policy Characteristics'!A:A,MATCH($C284,'Policy Characteristics'!$C:$C,0))),"",INDEX('Policy Characteristics'!A:A,MATCH($C284,'Policy Characteristics'!$C:$C,0)))</f>
        <v>Electricity Supply</v>
      </c>
      <c r="B284" s="386" t="str">
        <f>IF(ISBLANK(INDEX('Policy Characteristics'!B:B,MATCH($C284,'Policy Characteristics'!$C:$C,0))),"",INDEX('Policy Characteristics'!B:B,MATCH($C284,'Policy Characteristics'!$C:$C,0)))</f>
        <v>Restrict New Power Plant Retrofits</v>
      </c>
      <c r="C284" s="237" t="str">
        <f t="shared" si="19"/>
        <v>Boolean Ban New Power Plant Retrofits</v>
      </c>
      <c r="D284" s="290" t="s">
        <v>446</v>
      </c>
      <c r="E284" s="335"/>
      <c r="F284" s="290" t="s">
        <v>449</v>
      </c>
      <c r="G284" s="335"/>
      <c r="H284" s="17">
        <v>2441</v>
      </c>
      <c r="I284" s="387" t="s">
        <v>44</v>
      </c>
      <c r="J284" s="388" t="str">
        <f>IF(ISBLANK(INDEX('Policy Characteristics'!D:D,MATCH($C284,'Policy Characteristics'!$C:$C,0))),"",INDEX('Policy Characteristics'!D:D,MATCH($C284,'Policy Characteristics'!$C:$C,0)))</f>
        <v>Restrict New Power Plant Retrofits</v>
      </c>
      <c r="K284" s="237" t="str">
        <f>IF(ISBLANK(INDEX('Policy Characteristics'!E:E,MATCH($C284,'Policy Characteristics'!$C:$C,0))),"",INDEX('Policy Characteristics'!E:E,MATCH($C284,'Policy Characteristics'!$C:$C,0)))</f>
        <v>elec ban new power plant retrofits</v>
      </c>
      <c r="L284" s="237">
        <f>IF(ISBLANK(INDEX('Policy Characteristics'!F:F,MATCH($C284,'Policy Characteristics'!$C:$C,0))),"",INDEX('Policy Characteristics'!F:F,MATCH($C284,'Policy Characteristics'!$C:$C,0)))</f>
        <v>0</v>
      </c>
      <c r="M284" s="237">
        <f>IF(ISBLANK(INDEX('Policy Characteristics'!G:G,MATCH($C284,'Policy Characteristics'!$C:$C,0))),"",INDEX('Policy Characteristics'!G:G,MATCH($C284,'Policy Characteristics'!$C:$C,0)))</f>
        <v>1</v>
      </c>
      <c r="N284" s="237">
        <f>IF(ISBLANK(INDEX('Policy Characteristics'!H:H,MATCH($C284,'Policy Characteristics'!$C:$C,0))),"",INDEX('Policy Characteristics'!H:H,MATCH($C284,'Policy Characteristics'!$C:$C,0)))</f>
        <v>1</v>
      </c>
      <c r="O284" s="237" t="str">
        <f>IF(ISBLANK(INDEX('Policy Characteristics'!I:I,MATCH($C284,'Policy Characteristics'!$C:$C,0))),"",INDEX('Policy Characteristics'!I:I,MATCH($C284,'Policy Characteristics'!$C:$C,0)))</f>
        <v>on/off</v>
      </c>
      <c r="P284" s="237"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7" t="str">
        <f>IF(ISBLANK(INDEX('Policy Characteristics'!K:K,MATCH($C284,'Policy Characteristics'!$C:$C,0))),"",INDEX('Policy Characteristics'!K:K,MATCH($C284,'Policy Characteristics'!$C:$C,0)))</f>
        <v/>
      </c>
      <c r="R284" s="237" t="str">
        <f>IF(ISBLANK(INDEX('Policy Characteristics'!L:L,MATCH($C284,'Policy Characteristics'!$C:$C,0))),"",INDEX('Policy Characteristics'!L:L,MATCH($C284,'Policy Characteristics'!$C:$C,0)))</f>
        <v/>
      </c>
      <c r="S284" s="291" t="s">
        <v>187</v>
      </c>
    </row>
    <row r="285" spans="1:19" s="237" customFormat="1">
      <c r="A285" s="237" t="str">
        <f>IF(ISBLANK(INDEX('Policy Characteristics'!A:A,MATCH($C285,'Policy Characteristics'!$C:$C,0))),"",INDEX('Policy Characteristics'!A:A,MATCH($C285,'Policy Characteristics'!$C:$C,0)))</f>
        <v>Electricity Supply</v>
      </c>
      <c r="B285" s="386" t="str">
        <f>IF(ISBLANK(INDEX('Policy Characteristics'!B:B,MATCH($C285,'Policy Characteristics'!$C:$C,0))),"",INDEX('Policy Characteristics'!B:B,MATCH($C285,'Policy Characteristics'!$C:$C,0)))</f>
        <v>Restrict New Power Plant Retrofits</v>
      </c>
      <c r="C285" s="237" t="str">
        <f t="shared" si="19"/>
        <v>Boolean Ban New Power Plant Retrofits</v>
      </c>
      <c r="D285" s="290" t="s">
        <v>78</v>
      </c>
      <c r="E285" s="335"/>
      <c r="F285" s="290" t="s">
        <v>90</v>
      </c>
      <c r="G285" s="335"/>
      <c r="H285" s="17">
        <v>2442</v>
      </c>
      <c r="I285" s="387" t="s">
        <v>44</v>
      </c>
      <c r="J285" s="388" t="str">
        <f>IF(ISBLANK(INDEX('Policy Characteristics'!D:D,MATCH($C285,'Policy Characteristics'!$C:$C,0))),"",INDEX('Policy Characteristics'!D:D,MATCH($C285,'Policy Characteristics'!$C:$C,0)))</f>
        <v>Restrict New Power Plant Retrofits</v>
      </c>
      <c r="K285" s="237" t="str">
        <f>IF(ISBLANK(INDEX('Policy Characteristics'!E:E,MATCH($C285,'Policy Characteristics'!$C:$C,0))),"",INDEX('Policy Characteristics'!E:E,MATCH($C285,'Policy Characteristics'!$C:$C,0)))</f>
        <v>elec ban new power plant retrofits</v>
      </c>
      <c r="L285" s="237">
        <f>IF(ISBLANK(INDEX('Policy Characteristics'!F:F,MATCH($C285,'Policy Characteristics'!$C:$C,0))),"",INDEX('Policy Characteristics'!F:F,MATCH($C285,'Policy Characteristics'!$C:$C,0)))</f>
        <v>0</v>
      </c>
      <c r="M285" s="237">
        <f>IF(ISBLANK(INDEX('Policy Characteristics'!G:G,MATCH($C285,'Policy Characteristics'!$C:$C,0))),"",INDEX('Policy Characteristics'!G:G,MATCH($C285,'Policy Characteristics'!$C:$C,0)))</f>
        <v>1</v>
      </c>
      <c r="N285" s="237">
        <f>IF(ISBLANK(INDEX('Policy Characteristics'!H:H,MATCH($C285,'Policy Characteristics'!$C:$C,0))),"",INDEX('Policy Characteristics'!H:H,MATCH($C285,'Policy Characteristics'!$C:$C,0)))</f>
        <v>1</v>
      </c>
      <c r="O285" s="237" t="str">
        <f>IF(ISBLANK(INDEX('Policy Characteristics'!I:I,MATCH($C285,'Policy Characteristics'!$C:$C,0))),"",INDEX('Policy Characteristics'!I:I,MATCH($C285,'Policy Characteristics'!$C:$C,0)))</f>
        <v>on/off</v>
      </c>
      <c r="P285" s="237"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7" t="str">
        <f>IF(ISBLANK(INDEX('Policy Characteristics'!K:K,MATCH($C285,'Policy Characteristics'!$C:$C,0))),"",INDEX('Policy Characteristics'!K:K,MATCH($C285,'Policy Characteristics'!$C:$C,0)))</f>
        <v/>
      </c>
      <c r="R285" s="237" t="str">
        <f>IF(ISBLANK(INDEX('Policy Characteristics'!L:L,MATCH($C285,'Policy Characteristics'!$C:$C,0))),"",INDEX('Policy Characteristics'!L:L,MATCH($C285,'Policy Characteristics'!$C:$C,0)))</f>
        <v/>
      </c>
      <c r="S285" s="291" t="s">
        <v>187</v>
      </c>
    </row>
    <row r="286" spans="1:19" s="237" customFormat="1">
      <c r="A286" s="237" t="str">
        <f>IF(ISBLANK(INDEX('Policy Characteristics'!A:A,MATCH($C286,'Policy Characteristics'!$C:$C,0))),"",INDEX('Policy Characteristics'!A:A,MATCH($C286,'Policy Characteristics'!$C:$C,0)))</f>
        <v>Electricity Supply</v>
      </c>
      <c r="B286" s="386" t="str">
        <f>IF(ISBLANK(INDEX('Policy Characteristics'!B:B,MATCH($C286,'Policy Characteristics'!$C:$C,0))),"",INDEX('Policy Characteristics'!B:B,MATCH($C286,'Policy Characteristics'!$C:$C,0)))</f>
        <v>Restrict New Power Plant Retrofits</v>
      </c>
      <c r="C286" s="237" t="str">
        <f t="shared" si="19"/>
        <v>Boolean Ban New Power Plant Retrofits</v>
      </c>
      <c r="D286" s="290" t="s">
        <v>79</v>
      </c>
      <c r="E286" s="335"/>
      <c r="F286" s="290" t="s">
        <v>91</v>
      </c>
      <c r="G286" s="335"/>
      <c r="H286" s="17">
        <v>2443</v>
      </c>
      <c r="I286" s="387" t="s">
        <v>44</v>
      </c>
      <c r="J286" s="388" t="str">
        <f>IF(ISBLANK(INDEX('Policy Characteristics'!D:D,MATCH($C286,'Policy Characteristics'!$C:$C,0))),"",INDEX('Policy Characteristics'!D:D,MATCH($C286,'Policy Characteristics'!$C:$C,0)))</f>
        <v>Restrict New Power Plant Retrofits</v>
      </c>
      <c r="K286" s="237" t="str">
        <f>IF(ISBLANK(INDEX('Policy Characteristics'!E:E,MATCH($C286,'Policy Characteristics'!$C:$C,0))),"",INDEX('Policy Characteristics'!E:E,MATCH($C286,'Policy Characteristics'!$C:$C,0)))</f>
        <v>elec ban new power plant retrofits</v>
      </c>
      <c r="L286" s="237">
        <f>IF(ISBLANK(INDEX('Policy Characteristics'!F:F,MATCH($C286,'Policy Characteristics'!$C:$C,0))),"",INDEX('Policy Characteristics'!F:F,MATCH($C286,'Policy Characteristics'!$C:$C,0)))</f>
        <v>0</v>
      </c>
      <c r="M286" s="237">
        <f>IF(ISBLANK(INDEX('Policy Characteristics'!G:G,MATCH($C286,'Policy Characteristics'!$C:$C,0))),"",INDEX('Policy Characteristics'!G:G,MATCH($C286,'Policy Characteristics'!$C:$C,0)))</f>
        <v>1</v>
      </c>
      <c r="N286" s="237">
        <f>IF(ISBLANK(INDEX('Policy Characteristics'!H:H,MATCH($C286,'Policy Characteristics'!$C:$C,0))),"",INDEX('Policy Characteristics'!H:H,MATCH($C286,'Policy Characteristics'!$C:$C,0)))</f>
        <v>1</v>
      </c>
      <c r="O286" s="237" t="str">
        <f>IF(ISBLANK(INDEX('Policy Characteristics'!I:I,MATCH($C286,'Policy Characteristics'!$C:$C,0))),"",INDEX('Policy Characteristics'!I:I,MATCH($C286,'Policy Characteristics'!$C:$C,0)))</f>
        <v>on/off</v>
      </c>
      <c r="P286" s="237"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7" t="str">
        <f>IF(ISBLANK(INDEX('Policy Characteristics'!K:K,MATCH($C286,'Policy Characteristics'!$C:$C,0))),"",INDEX('Policy Characteristics'!K:K,MATCH($C286,'Policy Characteristics'!$C:$C,0)))</f>
        <v/>
      </c>
      <c r="R286" s="237" t="str">
        <f>IF(ISBLANK(INDEX('Policy Characteristics'!L:L,MATCH($C286,'Policy Characteristics'!$C:$C,0))),"",INDEX('Policy Characteristics'!L:L,MATCH($C286,'Policy Characteristics'!$C:$C,0)))</f>
        <v/>
      </c>
      <c r="S286" s="291" t="s">
        <v>187</v>
      </c>
    </row>
    <row r="287" spans="1:19" s="237" customFormat="1">
      <c r="A287" s="237" t="str">
        <f>IF(ISBLANK(INDEX('Policy Characteristics'!A:A,MATCH($C287,'Policy Characteristics'!$C:$C,0))),"",INDEX('Policy Characteristics'!A:A,MATCH($C287,'Policy Characteristics'!$C:$C,0)))</f>
        <v>Electricity Supply</v>
      </c>
      <c r="B287" s="386" t="str">
        <f>IF(ISBLANK(INDEX('Policy Characteristics'!B:B,MATCH($C287,'Policy Characteristics'!$C:$C,0))),"",INDEX('Policy Characteristics'!B:B,MATCH($C287,'Policy Characteristics'!$C:$C,0)))</f>
        <v>Restrict New Power Plant Retrofits</v>
      </c>
      <c r="C287" s="237" t="str">
        <f t="shared" si="19"/>
        <v>Boolean Ban New Power Plant Retrofits</v>
      </c>
      <c r="D287" s="290" t="s">
        <v>80</v>
      </c>
      <c r="E287" s="335"/>
      <c r="F287" s="290" t="s">
        <v>92</v>
      </c>
      <c r="G287" s="335"/>
      <c r="H287" s="17">
        <v>2444</v>
      </c>
      <c r="I287" s="387" t="s">
        <v>44</v>
      </c>
      <c r="J287" s="388" t="str">
        <f>IF(ISBLANK(INDEX('Policy Characteristics'!D:D,MATCH($C287,'Policy Characteristics'!$C:$C,0))),"",INDEX('Policy Characteristics'!D:D,MATCH($C287,'Policy Characteristics'!$C:$C,0)))</f>
        <v>Restrict New Power Plant Retrofits</v>
      </c>
      <c r="K287" s="237" t="str">
        <f>IF(ISBLANK(INDEX('Policy Characteristics'!E:E,MATCH($C287,'Policy Characteristics'!$C:$C,0))),"",INDEX('Policy Characteristics'!E:E,MATCH($C287,'Policy Characteristics'!$C:$C,0)))</f>
        <v>elec ban new power plant retrofits</v>
      </c>
      <c r="L287" s="237">
        <f>IF(ISBLANK(INDEX('Policy Characteristics'!F:F,MATCH($C287,'Policy Characteristics'!$C:$C,0))),"",INDEX('Policy Characteristics'!F:F,MATCH($C287,'Policy Characteristics'!$C:$C,0)))</f>
        <v>0</v>
      </c>
      <c r="M287" s="237">
        <f>IF(ISBLANK(INDEX('Policy Characteristics'!G:G,MATCH($C287,'Policy Characteristics'!$C:$C,0))),"",INDEX('Policy Characteristics'!G:G,MATCH($C287,'Policy Characteristics'!$C:$C,0)))</f>
        <v>1</v>
      </c>
      <c r="N287" s="237">
        <f>IF(ISBLANK(INDEX('Policy Characteristics'!H:H,MATCH($C287,'Policy Characteristics'!$C:$C,0))),"",INDEX('Policy Characteristics'!H:H,MATCH($C287,'Policy Characteristics'!$C:$C,0)))</f>
        <v>1</v>
      </c>
      <c r="O287" s="237" t="str">
        <f>IF(ISBLANK(INDEX('Policy Characteristics'!I:I,MATCH($C287,'Policy Characteristics'!$C:$C,0))),"",INDEX('Policy Characteristics'!I:I,MATCH($C287,'Policy Characteristics'!$C:$C,0)))</f>
        <v>on/off</v>
      </c>
      <c r="P287" s="237"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7" t="str">
        <f>IF(ISBLANK(INDEX('Policy Characteristics'!K:K,MATCH($C287,'Policy Characteristics'!$C:$C,0))),"",INDEX('Policy Characteristics'!K:K,MATCH($C287,'Policy Characteristics'!$C:$C,0)))</f>
        <v/>
      </c>
      <c r="R287" s="237" t="str">
        <f>IF(ISBLANK(INDEX('Policy Characteristics'!L:L,MATCH($C287,'Policy Characteristics'!$C:$C,0))),"",INDEX('Policy Characteristics'!L:L,MATCH($C287,'Policy Characteristics'!$C:$C,0)))</f>
        <v/>
      </c>
      <c r="S287" s="291" t="s">
        <v>187</v>
      </c>
    </row>
    <row r="288" spans="1:19" s="237" customFormat="1">
      <c r="A288" s="237" t="str">
        <f>IF(ISBLANK(INDEX('Policy Characteristics'!A:A,MATCH($C288,'Policy Characteristics'!$C:$C,0))),"",INDEX('Policy Characteristics'!A:A,MATCH($C288,'Policy Characteristics'!$C:$C,0)))</f>
        <v>Electricity Supply</v>
      </c>
      <c r="B288" s="386" t="str">
        <f>IF(ISBLANK(INDEX('Policy Characteristics'!B:B,MATCH($C288,'Policy Characteristics'!$C:$C,0))),"",INDEX('Policy Characteristics'!B:B,MATCH($C288,'Policy Characteristics'!$C:$C,0)))</f>
        <v>Restrict New Power Plant Retrofits</v>
      </c>
      <c r="C288" s="237" t="str">
        <f t="shared" si="19"/>
        <v>Boolean Ban New Power Plant Retrofits</v>
      </c>
      <c r="D288" s="290" t="s">
        <v>2422</v>
      </c>
      <c r="E288" s="335"/>
      <c r="F288" s="290" t="s">
        <v>434</v>
      </c>
      <c r="G288" s="335"/>
      <c r="H288" s="17">
        <v>2445</v>
      </c>
      <c r="I288" s="387" t="s">
        <v>44</v>
      </c>
      <c r="J288" s="388" t="str">
        <f>IF(ISBLANK(INDEX('Policy Characteristics'!D:D,MATCH($C288,'Policy Characteristics'!$C:$C,0))),"",INDEX('Policy Characteristics'!D:D,MATCH($C288,'Policy Characteristics'!$C:$C,0)))</f>
        <v>Restrict New Power Plant Retrofits</v>
      </c>
      <c r="K288" s="237" t="str">
        <f>IF(ISBLANK(INDEX('Policy Characteristics'!E:E,MATCH($C288,'Policy Characteristics'!$C:$C,0))),"",INDEX('Policy Characteristics'!E:E,MATCH($C288,'Policy Characteristics'!$C:$C,0)))</f>
        <v>elec ban new power plant retrofits</v>
      </c>
      <c r="L288" s="237">
        <f>IF(ISBLANK(INDEX('Policy Characteristics'!F:F,MATCH($C288,'Policy Characteristics'!$C:$C,0))),"",INDEX('Policy Characteristics'!F:F,MATCH($C288,'Policy Characteristics'!$C:$C,0)))</f>
        <v>0</v>
      </c>
      <c r="M288" s="237">
        <f>IF(ISBLANK(INDEX('Policy Characteristics'!G:G,MATCH($C288,'Policy Characteristics'!$C:$C,0))),"",INDEX('Policy Characteristics'!G:G,MATCH($C288,'Policy Characteristics'!$C:$C,0)))</f>
        <v>1</v>
      </c>
      <c r="N288" s="237">
        <f>IF(ISBLANK(INDEX('Policy Characteristics'!H:H,MATCH($C288,'Policy Characteristics'!$C:$C,0))),"",INDEX('Policy Characteristics'!H:H,MATCH($C288,'Policy Characteristics'!$C:$C,0)))</f>
        <v>1</v>
      </c>
      <c r="O288" s="237" t="str">
        <f>IF(ISBLANK(INDEX('Policy Characteristics'!I:I,MATCH($C288,'Policy Characteristics'!$C:$C,0))),"",INDEX('Policy Characteristics'!I:I,MATCH($C288,'Policy Characteristics'!$C:$C,0)))</f>
        <v>on/off</v>
      </c>
      <c r="P288" s="237"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7" t="str">
        <f>IF(ISBLANK(INDEX('Policy Characteristics'!K:K,MATCH($C288,'Policy Characteristics'!$C:$C,0))),"",INDEX('Policy Characteristics'!K:K,MATCH($C288,'Policy Characteristics'!$C:$C,0)))</f>
        <v/>
      </c>
      <c r="R288" s="237" t="str">
        <f>IF(ISBLANK(INDEX('Policy Characteristics'!L:L,MATCH($C288,'Policy Characteristics'!$C:$C,0))),"",INDEX('Policy Characteristics'!L:L,MATCH($C288,'Policy Characteristics'!$C:$C,0)))</f>
        <v/>
      </c>
      <c r="S288" s="291" t="s">
        <v>187</v>
      </c>
    </row>
    <row r="289" spans="1:19" s="237" customFormat="1">
      <c r="A289" s="237" t="str">
        <f>IF(ISBLANK(INDEX('Policy Characteristics'!A:A,MATCH($C289,'Policy Characteristics'!$C:$C,0))),"",INDEX('Policy Characteristics'!A:A,MATCH($C289,'Policy Characteristics'!$C:$C,0)))</f>
        <v>Electricity Supply</v>
      </c>
      <c r="B289" s="386" t="str">
        <f>IF(ISBLANK(INDEX('Policy Characteristics'!B:B,MATCH($C289,'Policy Characteristics'!$C:$C,0))),"",INDEX('Policy Characteristics'!B:B,MATCH($C289,'Policy Characteristics'!$C:$C,0)))</f>
        <v>Restrict New Power Plant Retrofits</v>
      </c>
      <c r="C289" s="237" t="str">
        <f t="shared" si="19"/>
        <v>Boolean Ban New Power Plant Retrofits</v>
      </c>
      <c r="D289" s="290" t="s">
        <v>307</v>
      </c>
      <c r="E289" s="335"/>
      <c r="F289" s="290" t="s">
        <v>309</v>
      </c>
      <c r="G289" s="335"/>
      <c r="H289" s="17">
        <v>2446</v>
      </c>
      <c r="I289" s="387" t="s">
        <v>44</v>
      </c>
      <c r="J289" s="388" t="str">
        <f>IF(ISBLANK(INDEX('Policy Characteristics'!D:D,MATCH($C289,'Policy Characteristics'!$C:$C,0))),"",INDEX('Policy Characteristics'!D:D,MATCH($C289,'Policy Characteristics'!$C:$C,0)))</f>
        <v>Restrict New Power Plant Retrofits</v>
      </c>
      <c r="K289" s="237" t="str">
        <f>IF(ISBLANK(INDEX('Policy Characteristics'!E:E,MATCH($C289,'Policy Characteristics'!$C:$C,0))),"",INDEX('Policy Characteristics'!E:E,MATCH($C289,'Policy Characteristics'!$C:$C,0)))</f>
        <v>elec ban new power plant retrofits</v>
      </c>
      <c r="L289" s="237">
        <f>IF(ISBLANK(INDEX('Policy Characteristics'!F:F,MATCH($C289,'Policy Characteristics'!$C:$C,0))),"",INDEX('Policy Characteristics'!F:F,MATCH($C289,'Policy Characteristics'!$C:$C,0)))</f>
        <v>0</v>
      </c>
      <c r="M289" s="237">
        <f>IF(ISBLANK(INDEX('Policy Characteristics'!G:G,MATCH($C289,'Policy Characteristics'!$C:$C,0))),"",INDEX('Policy Characteristics'!G:G,MATCH($C289,'Policy Characteristics'!$C:$C,0)))</f>
        <v>1</v>
      </c>
      <c r="N289" s="237">
        <f>IF(ISBLANK(INDEX('Policy Characteristics'!H:H,MATCH($C289,'Policy Characteristics'!$C:$C,0))),"",INDEX('Policy Characteristics'!H:H,MATCH($C289,'Policy Characteristics'!$C:$C,0)))</f>
        <v>1</v>
      </c>
      <c r="O289" s="237" t="str">
        <f>IF(ISBLANK(INDEX('Policy Characteristics'!I:I,MATCH($C289,'Policy Characteristics'!$C:$C,0))),"",INDEX('Policy Characteristics'!I:I,MATCH($C289,'Policy Characteristics'!$C:$C,0)))</f>
        <v>on/off</v>
      </c>
      <c r="P289" s="237"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7" t="str">
        <f>IF(ISBLANK(INDEX('Policy Characteristics'!K:K,MATCH($C289,'Policy Characteristics'!$C:$C,0))),"",INDEX('Policy Characteristics'!K:K,MATCH($C289,'Policy Characteristics'!$C:$C,0)))</f>
        <v/>
      </c>
      <c r="R289" s="237" t="str">
        <f>IF(ISBLANK(INDEX('Policy Characteristics'!L:L,MATCH($C289,'Policy Characteristics'!$C:$C,0))),"",INDEX('Policy Characteristics'!L:L,MATCH($C289,'Policy Characteristics'!$C:$C,0)))</f>
        <v/>
      </c>
      <c r="S289" s="291" t="s">
        <v>187</v>
      </c>
    </row>
    <row r="290" spans="1:19" s="237" customFormat="1">
      <c r="A290" s="237" t="str">
        <f>IF(ISBLANK(INDEX('Policy Characteristics'!A:A,MATCH($C290,'Policy Characteristics'!$C:$C,0))),"",INDEX('Policy Characteristics'!A:A,MATCH($C290,'Policy Characteristics'!$C:$C,0)))</f>
        <v>Electricity Supply</v>
      </c>
      <c r="B290" s="386" t="str">
        <f>IF(ISBLANK(INDEX('Policy Characteristics'!B:B,MATCH($C290,'Policy Characteristics'!$C:$C,0))),"",INDEX('Policy Characteristics'!B:B,MATCH($C290,'Policy Characteristics'!$C:$C,0)))</f>
        <v>Restrict New Power Plant Retrofits</v>
      </c>
      <c r="C290" s="237" t="str">
        <f t="shared" si="19"/>
        <v>Boolean Ban New Power Plant Retrofits</v>
      </c>
      <c r="D290" s="290" t="s">
        <v>308</v>
      </c>
      <c r="E290" s="335"/>
      <c r="F290" s="290" t="s">
        <v>310</v>
      </c>
      <c r="G290" s="335"/>
      <c r="H290" s="17">
        <v>2447</v>
      </c>
      <c r="I290" s="387" t="s">
        <v>44</v>
      </c>
      <c r="J290" s="388" t="str">
        <f>IF(ISBLANK(INDEX('Policy Characteristics'!D:D,MATCH($C290,'Policy Characteristics'!$C:$C,0))),"",INDEX('Policy Characteristics'!D:D,MATCH($C290,'Policy Characteristics'!$C:$C,0)))</f>
        <v>Restrict New Power Plant Retrofits</v>
      </c>
      <c r="K290" s="237" t="str">
        <f>IF(ISBLANK(INDEX('Policy Characteristics'!E:E,MATCH($C290,'Policy Characteristics'!$C:$C,0))),"",INDEX('Policy Characteristics'!E:E,MATCH($C290,'Policy Characteristics'!$C:$C,0)))</f>
        <v>elec ban new power plant retrofits</v>
      </c>
      <c r="L290" s="237">
        <f>IF(ISBLANK(INDEX('Policy Characteristics'!F:F,MATCH($C290,'Policy Characteristics'!$C:$C,0))),"",INDEX('Policy Characteristics'!F:F,MATCH($C290,'Policy Characteristics'!$C:$C,0)))</f>
        <v>0</v>
      </c>
      <c r="M290" s="237">
        <f>IF(ISBLANK(INDEX('Policy Characteristics'!G:G,MATCH($C290,'Policy Characteristics'!$C:$C,0))),"",INDEX('Policy Characteristics'!G:G,MATCH($C290,'Policy Characteristics'!$C:$C,0)))</f>
        <v>1</v>
      </c>
      <c r="N290" s="237">
        <f>IF(ISBLANK(INDEX('Policy Characteristics'!H:H,MATCH($C290,'Policy Characteristics'!$C:$C,0))),"",INDEX('Policy Characteristics'!H:H,MATCH($C290,'Policy Characteristics'!$C:$C,0)))</f>
        <v>1</v>
      </c>
      <c r="O290" s="237" t="str">
        <f>IF(ISBLANK(INDEX('Policy Characteristics'!I:I,MATCH($C290,'Policy Characteristics'!$C:$C,0))),"",INDEX('Policy Characteristics'!I:I,MATCH($C290,'Policy Characteristics'!$C:$C,0)))</f>
        <v>on/off</v>
      </c>
      <c r="P290" s="237"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7" t="str">
        <f>IF(ISBLANK(INDEX('Policy Characteristics'!K:K,MATCH($C290,'Policy Characteristics'!$C:$C,0))),"",INDEX('Policy Characteristics'!K:K,MATCH($C290,'Policy Characteristics'!$C:$C,0)))</f>
        <v/>
      </c>
      <c r="R290" s="237" t="str">
        <f>IF(ISBLANK(INDEX('Policy Characteristics'!L:L,MATCH($C290,'Policy Characteristics'!$C:$C,0))),"",INDEX('Policy Characteristics'!L:L,MATCH($C290,'Policy Characteristics'!$C:$C,0)))</f>
        <v/>
      </c>
      <c r="S290" s="291" t="s">
        <v>187</v>
      </c>
    </row>
    <row r="291" spans="1:19" s="237" customFormat="1">
      <c r="A291" s="237" t="str">
        <f>IF(ISBLANK(INDEX('Policy Characteristics'!A:A,MATCH($C291,'Policy Characteristics'!$C:$C,0))),"",INDEX('Policy Characteristics'!A:A,MATCH($C291,'Policy Characteristics'!$C:$C,0)))</f>
        <v>Electricity Supply</v>
      </c>
      <c r="B291" s="386" t="str">
        <f>IF(ISBLANK(INDEX('Policy Characteristics'!B:B,MATCH($C291,'Policy Characteristics'!$C:$C,0))),"",INDEX('Policy Characteristics'!B:B,MATCH($C291,'Policy Characteristics'!$C:$C,0)))</f>
        <v>Restrict New Power Plant Retrofits</v>
      </c>
      <c r="C291" s="237" t="str">
        <f t="shared" si="19"/>
        <v>Boolean Ban New Power Plant Retrofits</v>
      </c>
      <c r="D291" s="290" t="s">
        <v>442</v>
      </c>
      <c r="E291" s="335"/>
      <c r="F291" s="290" t="s">
        <v>441</v>
      </c>
      <c r="G291" s="335"/>
      <c r="H291" s="17">
        <v>2448</v>
      </c>
      <c r="I291" s="387" t="s">
        <v>44</v>
      </c>
      <c r="J291" s="388" t="str">
        <f>IF(ISBLANK(INDEX('Policy Characteristics'!D:D,MATCH($C291,'Policy Characteristics'!$C:$C,0))),"",INDEX('Policy Characteristics'!D:D,MATCH($C291,'Policy Characteristics'!$C:$C,0)))</f>
        <v>Restrict New Power Plant Retrofits</v>
      </c>
      <c r="K291" s="237" t="str">
        <f>IF(ISBLANK(INDEX('Policy Characteristics'!E:E,MATCH($C291,'Policy Characteristics'!$C:$C,0))),"",INDEX('Policy Characteristics'!E:E,MATCH($C291,'Policy Characteristics'!$C:$C,0)))</f>
        <v>elec ban new power plant retrofits</v>
      </c>
      <c r="L291" s="237">
        <f>IF(ISBLANK(INDEX('Policy Characteristics'!F:F,MATCH($C291,'Policy Characteristics'!$C:$C,0))),"",INDEX('Policy Characteristics'!F:F,MATCH($C291,'Policy Characteristics'!$C:$C,0)))</f>
        <v>0</v>
      </c>
      <c r="M291" s="237">
        <f>IF(ISBLANK(INDEX('Policy Characteristics'!G:G,MATCH($C291,'Policy Characteristics'!$C:$C,0))),"",INDEX('Policy Characteristics'!G:G,MATCH($C291,'Policy Characteristics'!$C:$C,0)))</f>
        <v>1</v>
      </c>
      <c r="N291" s="237">
        <f>IF(ISBLANK(INDEX('Policy Characteristics'!H:H,MATCH($C291,'Policy Characteristics'!$C:$C,0))),"",INDEX('Policy Characteristics'!H:H,MATCH($C291,'Policy Characteristics'!$C:$C,0)))</f>
        <v>1</v>
      </c>
      <c r="O291" s="237" t="str">
        <f>IF(ISBLANK(INDEX('Policy Characteristics'!I:I,MATCH($C291,'Policy Characteristics'!$C:$C,0))),"",INDEX('Policy Characteristics'!I:I,MATCH($C291,'Policy Characteristics'!$C:$C,0)))</f>
        <v>on/off</v>
      </c>
      <c r="P291" s="237"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7" t="str">
        <f>IF(ISBLANK(INDEX('Policy Characteristics'!K:K,MATCH($C291,'Policy Characteristics'!$C:$C,0))),"",INDEX('Policy Characteristics'!K:K,MATCH($C291,'Policy Characteristics'!$C:$C,0)))</f>
        <v/>
      </c>
      <c r="R291" s="237" t="str">
        <f>IF(ISBLANK(INDEX('Policy Characteristics'!L:L,MATCH($C291,'Policy Characteristics'!$C:$C,0))),"",INDEX('Policy Characteristics'!L:L,MATCH($C291,'Policy Characteristics'!$C:$C,0)))</f>
        <v/>
      </c>
      <c r="S291" s="291" t="s">
        <v>187</v>
      </c>
    </row>
    <row r="292" spans="1:19" s="237" customFormat="1">
      <c r="A292" s="237" t="str">
        <f>IF(ISBLANK(INDEX('Policy Characteristics'!A:A,MATCH($C292,'Policy Characteristics'!$C:$C,0))),"",INDEX('Policy Characteristics'!A:A,MATCH($C292,'Policy Characteristics'!$C:$C,0)))</f>
        <v>Electricity Supply</v>
      </c>
      <c r="B292" s="386" t="str">
        <f>IF(ISBLANK(INDEX('Policy Characteristics'!B:B,MATCH($C292,'Policy Characteristics'!$C:$C,0))),"",INDEX('Policy Characteristics'!B:B,MATCH($C292,'Policy Characteristics'!$C:$C,0)))</f>
        <v>Restrict New Power Plant Retrofits</v>
      </c>
      <c r="C292" s="237" t="str">
        <f t="shared" si="19"/>
        <v>Boolean Ban New Power Plant Retrofits</v>
      </c>
      <c r="D292" s="290" t="s">
        <v>451</v>
      </c>
      <c r="E292" s="335"/>
      <c r="F292" s="290" t="s">
        <v>452</v>
      </c>
      <c r="G292" s="335"/>
      <c r="H292" s="17">
        <v>2449</v>
      </c>
      <c r="I292" s="387" t="s">
        <v>44</v>
      </c>
      <c r="J292" s="388" t="str">
        <f>IF(ISBLANK(INDEX('Policy Characteristics'!D:D,MATCH($C292,'Policy Characteristics'!$C:$C,0))),"",INDEX('Policy Characteristics'!D:D,MATCH($C292,'Policy Characteristics'!$C:$C,0)))</f>
        <v>Restrict New Power Plant Retrofits</v>
      </c>
      <c r="K292" s="237" t="str">
        <f>IF(ISBLANK(INDEX('Policy Characteristics'!E:E,MATCH($C292,'Policy Characteristics'!$C:$C,0))),"",INDEX('Policy Characteristics'!E:E,MATCH($C292,'Policy Characteristics'!$C:$C,0)))</f>
        <v>elec ban new power plant retrofits</v>
      </c>
      <c r="L292" s="237">
        <f>IF(ISBLANK(INDEX('Policy Characteristics'!F:F,MATCH($C292,'Policy Characteristics'!$C:$C,0))),"",INDEX('Policy Characteristics'!F:F,MATCH($C292,'Policy Characteristics'!$C:$C,0)))</f>
        <v>0</v>
      </c>
      <c r="M292" s="237">
        <f>IF(ISBLANK(INDEX('Policy Characteristics'!G:G,MATCH($C292,'Policy Characteristics'!$C:$C,0))),"",INDEX('Policy Characteristics'!G:G,MATCH($C292,'Policy Characteristics'!$C:$C,0)))</f>
        <v>1</v>
      </c>
      <c r="N292" s="237">
        <f>IF(ISBLANK(INDEX('Policy Characteristics'!H:H,MATCH($C292,'Policy Characteristics'!$C:$C,0))),"",INDEX('Policy Characteristics'!H:H,MATCH($C292,'Policy Characteristics'!$C:$C,0)))</f>
        <v>1</v>
      </c>
      <c r="O292" s="237" t="str">
        <f>IF(ISBLANK(INDEX('Policy Characteristics'!I:I,MATCH($C292,'Policy Characteristics'!$C:$C,0))),"",INDEX('Policy Characteristics'!I:I,MATCH($C292,'Policy Characteristics'!$C:$C,0)))</f>
        <v>on/off</v>
      </c>
      <c r="P292" s="237"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7" t="str">
        <f>IF(ISBLANK(INDEX('Policy Characteristics'!K:K,MATCH($C292,'Policy Characteristics'!$C:$C,0))),"",INDEX('Policy Characteristics'!K:K,MATCH($C292,'Policy Characteristics'!$C:$C,0)))</f>
        <v/>
      </c>
      <c r="R292" s="237" t="str">
        <f>IF(ISBLANK(INDEX('Policy Characteristics'!L:L,MATCH($C292,'Policy Characteristics'!$C:$C,0))),"",INDEX('Policy Characteristics'!L:L,MATCH($C292,'Policy Characteristics'!$C:$C,0)))</f>
        <v/>
      </c>
      <c r="S292" s="291" t="s">
        <v>187</v>
      </c>
    </row>
    <row r="293" spans="1:19" s="237" customFormat="1">
      <c r="A293" s="237" t="str">
        <f>IF(ISBLANK(INDEX('Policy Characteristics'!A:A,MATCH($C293,'Policy Characteristics'!$C:$C,0))),"",INDEX('Policy Characteristics'!A:A,MATCH($C293,'Policy Characteristics'!$C:$C,0)))</f>
        <v>Electricity Supply</v>
      </c>
      <c r="B293" s="386" t="str">
        <f>IF(ISBLANK(INDEX('Policy Characteristics'!B:B,MATCH($C293,'Policy Characteristics'!$C:$C,0))),"",INDEX('Policy Characteristics'!B:B,MATCH($C293,'Policy Characteristics'!$C:$C,0)))</f>
        <v>Restrict New Power Plant Retrofits</v>
      </c>
      <c r="C293" s="237" t="str">
        <f t="shared" si="19"/>
        <v>Boolean Ban New Power Plant Retrofits</v>
      </c>
      <c r="D293" s="290" t="s">
        <v>2741</v>
      </c>
      <c r="E293" s="335"/>
      <c r="F293" s="290" t="s">
        <v>2466</v>
      </c>
      <c r="G293" s="335"/>
      <c r="H293" s="17">
        <v>2450</v>
      </c>
      <c r="I293" s="387" t="s">
        <v>44</v>
      </c>
      <c r="J293" s="388" t="str">
        <f>IF(ISBLANK(INDEX('Policy Characteristics'!D:D,MATCH($C293,'Policy Characteristics'!$C:$C,0))),"",INDEX('Policy Characteristics'!D:D,MATCH($C293,'Policy Characteristics'!$C:$C,0)))</f>
        <v>Restrict New Power Plant Retrofits</v>
      </c>
      <c r="K293" s="237" t="str">
        <f>IF(ISBLANK(INDEX('Policy Characteristics'!E:E,MATCH($C293,'Policy Characteristics'!$C:$C,0))),"",INDEX('Policy Characteristics'!E:E,MATCH($C293,'Policy Characteristics'!$C:$C,0)))</f>
        <v>elec ban new power plant retrofits</v>
      </c>
      <c r="L293" s="237">
        <f>IF(ISBLANK(INDEX('Policy Characteristics'!F:F,MATCH($C293,'Policy Characteristics'!$C:$C,0))),"",INDEX('Policy Characteristics'!F:F,MATCH($C293,'Policy Characteristics'!$C:$C,0)))</f>
        <v>0</v>
      </c>
      <c r="M293" s="237">
        <f>IF(ISBLANK(INDEX('Policy Characteristics'!G:G,MATCH($C293,'Policy Characteristics'!$C:$C,0))),"",INDEX('Policy Characteristics'!G:G,MATCH($C293,'Policy Characteristics'!$C:$C,0)))</f>
        <v>1</v>
      </c>
      <c r="N293" s="237">
        <f>IF(ISBLANK(INDEX('Policy Characteristics'!H:H,MATCH($C293,'Policy Characteristics'!$C:$C,0))),"",INDEX('Policy Characteristics'!H:H,MATCH($C293,'Policy Characteristics'!$C:$C,0)))</f>
        <v>1</v>
      </c>
      <c r="O293" s="237" t="str">
        <f>IF(ISBLANK(INDEX('Policy Characteristics'!I:I,MATCH($C293,'Policy Characteristics'!$C:$C,0))),"",INDEX('Policy Characteristics'!I:I,MATCH($C293,'Policy Characteristics'!$C:$C,0)))</f>
        <v>on/off</v>
      </c>
      <c r="P293" s="237"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7" t="str">
        <f>IF(ISBLANK(INDEX('Policy Characteristics'!K:K,MATCH($C293,'Policy Characteristics'!$C:$C,0))),"",INDEX('Policy Characteristics'!K:K,MATCH($C293,'Policy Characteristics'!$C:$C,0)))</f>
        <v/>
      </c>
      <c r="R293" s="237" t="str">
        <f>IF(ISBLANK(INDEX('Policy Characteristics'!L:L,MATCH($C293,'Policy Characteristics'!$C:$C,0))),"",INDEX('Policy Characteristics'!L:L,MATCH($C293,'Policy Characteristics'!$C:$C,0)))</f>
        <v/>
      </c>
      <c r="S293" s="291" t="s">
        <v>187</v>
      </c>
    </row>
    <row r="294" spans="1:19" s="237" customFormat="1">
      <c r="A294" s="237" t="str">
        <f>IF(ISBLANK(INDEX('Policy Characteristics'!A:A,MATCH($C294,'Policy Characteristics'!$C:$C,0))),"",INDEX('Policy Characteristics'!A:A,MATCH($C294,'Policy Characteristics'!$C:$C,0)))</f>
        <v>Electricity Supply</v>
      </c>
      <c r="B294" s="386" t="str">
        <f>IF(ISBLANK(INDEX('Policy Characteristics'!B:B,MATCH($C294,'Policy Characteristics'!$C:$C,0))),"",INDEX('Policy Characteristics'!B:B,MATCH($C294,'Policy Characteristics'!$C:$C,0)))</f>
        <v>Restrict New Power Plant Retrofits</v>
      </c>
      <c r="C294" s="237" t="str">
        <f t="shared" si="19"/>
        <v>Boolean Ban New Power Plant Retrofits</v>
      </c>
      <c r="D294" s="290" t="s">
        <v>2742</v>
      </c>
      <c r="E294" s="335"/>
      <c r="F294" s="290" t="s">
        <v>2585</v>
      </c>
      <c r="G294" s="335"/>
      <c r="H294" s="17">
        <v>2451</v>
      </c>
      <c r="I294" s="387" t="s">
        <v>44</v>
      </c>
      <c r="J294" s="388" t="str">
        <f>IF(ISBLANK(INDEX('Policy Characteristics'!D:D,MATCH($C294,'Policy Characteristics'!$C:$C,0))),"",INDEX('Policy Characteristics'!D:D,MATCH($C294,'Policy Characteristics'!$C:$C,0)))</f>
        <v>Restrict New Power Plant Retrofits</v>
      </c>
      <c r="K294" s="237" t="str">
        <f>IF(ISBLANK(INDEX('Policy Characteristics'!E:E,MATCH($C294,'Policy Characteristics'!$C:$C,0))),"",INDEX('Policy Characteristics'!E:E,MATCH($C294,'Policy Characteristics'!$C:$C,0)))</f>
        <v>elec ban new power plant retrofits</v>
      </c>
      <c r="L294" s="237">
        <f>IF(ISBLANK(INDEX('Policy Characteristics'!F:F,MATCH($C294,'Policy Characteristics'!$C:$C,0))),"",INDEX('Policy Characteristics'!F:F,MATCH($C294,'Policy Characteristics'!$C:$C,0)))</f>
        <v>0</v>
      </c>
      <c r="M294" s="237">
        <f>IF(ISBLANK(INDEX('Policy Characteristics'!G:G,MATCH($C294,'Policy Characteristics'!$C:$C,0))),"",INDEX('Policy Characteristics'!G:G,MATCH($C294,'Policy Characteristics'!$C:$C,0)))</f>
        <v>1</v>
      </c>
      <c r="N294" s="237">
        <f>IF(ISBLANK(INDEX('Policy Characteristics'!H:H,MATCH($C294,'Policy Characteristics'!$C:$C,0))),"",INDEX('Policy Characteristics'!H:H,MATCH($C294,'Policy Characteristics'!$C:$C,0)))</f>
        <v>1</v>
      </c>
      <c r="O294" s="237" t="str">
        <f>IF(ISBLANK(INDEX('Policy Characteristics'!I:I,MATCH($C294,'Policy Characteristics'!$C:$C,0))),"",INDEX('Policy Characteristics'!I:I,MATCH($C294,'Policy Characteristics'!$C:$C,0)))</f>
        <v>on/off</v>
      </c>
      <c r="P294" s="237"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7" t="str">
        <f>IF(ISBLANK(INDEX('Policy Characteristics'!K:K,MATCH($C294,'Policy Characteristics'!$C:$C,0))),"",INDEX('Policy Characteristics'!K:K,MATCH($C294,'Policy Characteristics'!$C:$C,0)))</f>
        <v/>
      </c>
      <c r="R294" s="237" t="str">
        <f>IF(ISBLANK(INDEX('Policy Characteristics'!L:L,MATCH($C294,'Policy Characteristics'!$C:$C,0))),"",INDEX('Policy Characteristics'!L:L,MATCH($C294,'Policy Characteristics'!$C:$C,0)))</f>
        <v/>
      </c>
      <c r="S294" s="291" t="s">
        <v>187</v>
      </c>
    </row>
    <row r="295" spans="1:19" s="237" customFormat="1">
      <c r="A295" s="237" t="str">
        <f>IF(ISBLANK(INDEX('Policy Characteristics'!A:A,MATCH($C295,'Policy Characteristics'!$C:$C,0))),"",INDEX('Policy Characteristics'!A:A,MATCH($C295,'Policy Characteristics'!$C:$C,0)))</f>
        <v>Electricity Supply</v>
      </c>
      <c r="B295" s="386" t="str">
        <f>IF(ISBLANK(INDEX('Policy Characteristics'!B:B,MATCH($C295,'Policy Characteristics'!$C:$C,0))),"",INDEX('Policy Characteristics'!B:B,MATCH($C295,'Policy Characteristics'!$C:$C,0)))</f>
        <v>Restrict New Power Plant Retrofits</v>
      </c>
      <c r="C295" s="237" t="str">
        <f t="shared" si="19"/>
        <v>Boolean Ban New Power Plant Retrofits</v>
      </c>
      <c r="D295" s="290" t="s">
        <v>2743</v>
      </c>
      <c r="E295" s="335"/>
      <c r="F295" s="290" t="s">
        <v>2468</v>
      </c>
      <c r="G295" s="335"/>
      <c r="H295" s="17">
        <v>2452</v>
      </c>
      <c r="I295" s="387" t="s">
        <v>44</v>
      </c>
      <c r="J295" s="388" t="str">
        <f>IF(ISBLANK(INDEX('Policy Characteristics'!D:D,MATCH($C295,'Policy Characteristics'!$C:$C,0))),"",INDEX('Policy Characteristics'!D:D,MATCH($C295,'Policy Characteristics'!$C:$C,0)))</f>
        <v>Restrict New Power Plant Retrofits</v>
      </c>
      <c r="K295" s="237" t="str">
        <f>IF(ISBLANK(INDEX('Policy Characteristics'!E:E,MATCH($C295,'Policy Characteristics'!$C:$C,0))),"",INDEX('Policy Characteristics'!E:E,MATCH($C295,'Policy Characteristics'!$C:$C,0)))</f>
        <v>elec ban new power plant retrofits</v>
      </c>
      <c r="L295" s="237">
        <f>IF(ISBLANK(INDEX('Policy Characteristics'!F:F,MATCH($C295,'Policy Characteristics'!$C:$C,0))),"",INDEX('Policy Characteristics'!F:F,MATCH($C295,'Policy Characteristics'!$C:$C,0)))</f>
        <v>0</v>
      </c>
      <c r="M295" s="237">
        <f>IF(ISBLANK(INDEX('Policy Characteristics'!G:G,MATCH($C295,'Policy Characteristics'!$C:$C,0))),"",INDEX('Policy Characteristics'!G:G,MATCH($C295,'Policy Characteristics'!$C:$C,0)))</f>
        <v>1</v>
      </c>
      <c r="N295" s="237">
        <f>IF(ISBLANK(INDEX('Policy Characteristics'!H:H,MATCH($C295,'Policy Characteristics'!$C:$C,0))),"",INDEX('Policy Characteristics'!H:H,MATCH($C295,'Policy Characteristics'!$C:$C,0)))</f>
        <v>1</v>
      </c>
      <c r="O295" s="237" t="str">
        <f>IF(ISBLANK(INDEX('Policy Characteristics'!I:I,MATCH($C295,'Policy Characteristics'!$C:$C,0))),"",INDEX('Policy Characteristics'!I:I,MATCH($C295,'Policy Characteristics'!$C:$C,0)))</f>
        <v>on/off</v>
      </c>
      <c r="P295" s="237"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7" t="str">
        <f>IF(ISBLANK(INDEX('Policy Characteristics'!K:K,MATCH($C295,'Policy Characteristics'!$C:$C,0))),"",INDEX('Policy Characteristics'!K:K,MATCH($C295,'Policy Characteristics'!$C:$C,0)))</f>
        <v/>
      </c>
      <c r="R295" s="237" t="str">
        <f>IF(ISBLANK(INDEX('Policy Characteristics'!L:L,MATCH($C295,'Policy Characteristics'!$C:$C,0))),"",INDEX('Policy Characteristics'!L:L,MATCH($C295,'Policy Characteristics'!$C:$C,0)))</f>
        <v/>
      </c>
      <c r="S295" s="291" t="s">
        <v>187</v>
      </c>
    </row>
    <row r="296" spans="1:19" s="237" customFormat="1">
      <c r="A296" s="237" t="str">
        <f>IF(ISBLANK(INDEX('Policy Characteristics'!A:A,MATCH($C296,'Policy Characteristics'!$C:$C,0))),"",INDEX('Policy Characteristics'!A:A,MATCH($C296,'Policy Characteristics'!$C:$C,0)))</f>
        <v>Electricity Supply</v>
      </c>
      <c r="B296" s="386" t="str">
        <f>IF(ISBLANK(INDEX('Policy Characteristics'!B:B,MATCH($C296,'Policy Characteristics'!$C:$C,0))),"",INDEX('Policy Characteristics'!B:B,MATCH($C296,'Policy Characteristics'!$C:$C,0)))</f>
        <v>Restrict New Power Plant Retrofits</v>
      </c>
      <c r="C296" s="237" t="str">
        <f t="shared" si="19"/>
        <v>Boolean Ban New Power Plant Retrofits</v>
      </c>
      <c r="D296" s="290" t="s">
        <v>3460</v>
      </c>
      <c r="E296" s="335"/>
      <c r="F296" s="290" t="s">
        <v>3467</v>
      </c>
      <c r="G296" s="335"/>
      <c r="H296" s="17">
        <v>2453</v>
      </c>
      <c r="I296" s="387" t="s">
        <v>43</v>
      </c>
      <c r="J296" s="388" t="str">
        <f>IF(ISBLANK(INDEX('Policy Characteristics'!D:D,MATCH($C296,'Policy Characteristics'!$C:$C,0))),"",INDEX('Policy Characteristics'!D:D,MATCH($C296,'Policy Characteristics'!$C:$C,0)))</f>
        <v>Restrict New Power Plant Retrofits</v>
      </c>
      <c r="K296" s="237" t="str">
        <f>IF(ISBLANK(INDEX('Policy Characteristics'!E:E,MATCH($C296,'Policy Characteristics'!$C:$C,0))),"",INDEX('Policy Characteristics'!E:E,MATCH($C296,'Policy Characteristics'!$C:$C,0)))</f>
        <v>elec ban new power plant retrofits</v>
      </c>
      <c r="L296" s="237">
        <f>IF(ISBLANK(INDEX('Policy Characteristics'!F:F,MATCH($C296,'Policy Characteristics'!$C:$C,0))),"",INDEX('Policy Characteristics'!F:F,MATCH($C296,'Policy Characteristics'!$C:$C,0)))</f>
        <v>0</v>
      </c>
      <c r="M296" s="237">
        <f>IF(ISBLANK(INDEX('Policy Characteristics'!G:G,MATCH($C296,'Policy Characteristics'!$C:$C,0))),"",INDEX('Policy Characteristics'!G:G,MATCH($C296,'Policy Characteristics'!$C:$C,0)))</f>
        <v>1</v>
      </c>
      <c r="N296" s="237">
        <f>IF(ISBLANK(INDEX('Policy Characteristics'!H:H,MATCH($C296,'Policy Characteristics'!$C:$C,0))),"",INDEX('Policy Characteristics'!H:H,MATCH($C296,'Policy Characteristics'!$C:$C,0)))</f>
        <v>1</v>
      </c>
      <c r="O296" s="237" t="str">
        <f>IF(ISBLANK(INDEX('Policy Characteristics'!I:I,MATCH($C296,'Policy Characteristics'!$C:$C,0))),"",INDEX('Policy Characteristics'!I:I,MATCH($C296,'Policy Characteristics'!$C:$C,0)))</f>
        <v>on/off</v>
      </c>
      <c r="P296" s="237"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7" t="str">
        <f>IF(ISBLANK(INDEX('Policy Characteristics'!K:K,MATCH($C296,'Policy Characteristics'!$C:$C,0))),"",INDEX('Policy Characteristics'!K:K,MATCH($C296,'Policy Characteristics'!$C:$C,0)))</f>
        <v/>
      </c>
      <c r="R296" s="237" t="str">
        <f>IF(ISBLANK(INDEX('Policy Characteristics'!L:L,MATCH($C296,'Policy Characteristics'!$C:$C,0))),"",INDEX('Policy Characteristics'!L:L,MATCH($C296,'Policy Characteristics'!$C:$C,0)))</f>
        <v/>
      </c>
      <c r="S296" s="291" t="s">
        <v>3899</v>
      </c>
    </row>
    <row r="297" spans="1:19" s="237" customFormat="1">
      <c r="A297" s="237" t="str">
        <f>IF(ISBLANK(INDEX('Policy Characteristics'!A:A,MATCH($C297,'Policy Characteristics'!$C:$C,0))),"",INDEX('Policy Characteristics'!A:A,MATCH($C297,'Policy Characteristics'!$C:$C,0)))</f>
        <v>Electricity Supply</v>
      </c>
      <c r="B297" s="386" t="str">
        <f>IF(ISBLANK(INDEX('Policy Characteristics'!B:B,MATCH($C297,'Policy Characteristics'!$C:$C,0))),"",INDEX('Policy Characteristics'!B:B,MATCH($C297,'Policy Characteristics'!$C:$C,0)))</f>
        <v>Restrict New Power Plant Retrofits</v>
      </c>
      <c r="C297" s="237" t="str">
        <f t="shared" si="19"/>
        <v>Boolean Ban New Power Plant Retrofits</v>
      </c>
      <c r="D297" s="290" t="s">
        <v>3463</v>
      </c>
      <c r="E297" s="335"/>
      <c r="F297" s="290" t="s">
        <v>3468</v>
      </c>
      <c r="G297" s="335"/>
      <c r="H297" s="17">
        <v>2454</v>
      </c>
      <c r="I297" s="387" t="s">
        <v>43</v>
      </c>
      <c r="J297" s="388" t="str">
        <f>IF(ISBLANK(INDEX('Policy Characteristics'!D:D,MATCH($C297,'Policy Characteristics'!$C:$C,0))),"",INDEX('Policy Characteristics'!D:D,MATCH($C297,'Policy Characteristics'!$C:$C,0)))</f>
        <v>Restrict New Power Plant Retrofits</v>
      </c>
      <c r="K297" s="237" t="str">
        <f>IF(ISBLANK(INDEX('Policy Characteristics'!E:E,MATCH($C297,'Policy Characteristics'!$C:$C,0))),"",INDEX('Policy Characteristics'!E:E,MATCH($C297,'Policy Characteristics'!$C:$C,0)))</f>
        <v>elec ban new power plant retrofits</v>
      </c>
      <c r="L297" s="237">
        <f>IF(ISBLANK(INDEX('Policy Characteristics'!F:F,MATCH($C297,'Policy Characteristics'!$C:$C,0))),"",INDEX('Policy Characteristics'!F:F,MATCH($C297,'Policy Characteristics'!$C:$C,0)))</f>
        <v>0</v>
      </c>
      <c r="M297" s="237">
        <f>IF(ISBLANK(INDEX('Policy Characteristics'!G:G,MATCH($C297,'Policy Characteristics'!$C:$C,0))),"",INDEX('Policy Characteristics'!G:G,MATCH($C297,'Policy Characteristics'!$C:$C,0)))</f>
        <v>1</v>
      </c>
      <c r="N297" s="237">
        <f>IF(ISBLANK(INDEX('Policy Characteristics'!H:H,MATCH($C297,'Policy Characteristics'!$C:$C,0))),"",INDEX('Policy Characteristics'!H:H,MATCH($C297,'Policy Characteristics'!$C:$C,0)))</f>
        <v>1</v>
      </c>
      <c r="O297" s="237" t="str">
        <f>IF(ISBLANK(INDEX('Policy Characteristics'!I:I,MATCH($C297,'Policy Characteristics'!$C:$C,0))),"",INDEX('Policy Characteristics'!I:I,MATCH($C297,'Policy Characteristics'!$C:$C,0)))</f>
        <v>on/off</v>
      </c>
      <c r="P297" s="237"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7" t="str">
        <f>IF(ISBLANK(INDEX('Policy Characteristics'!K:K,MATCH($C297,'Policy Characteristics'!$C:$C,0))),"",INDEX('Policy Characteristics'!K:K,MATCH($C297,'Policy Characteristics'!$C:$C,0)))</f>
        <v/>
      </c>
      <c r="R297" s="237" t="str">
        <f>IF(ISBLANK(INDEX('Policy Characteristics'!L:L,MATCH($C297,'Policy Characteristics'!$C:$C,0))),"",INDEX('Policy Characteristics'!L:L,MATCH($C297,'Policy Characteristics'!$C:$C,0)))</f>
        <v/>
      </c>
      <c r="S297" s="291" t="s">
        <v>187</v>
      </c>
    </row>
    <row r="298" spans="1:19" s="237" customFormat="1">
      <c r="A298" s="237" t="str">
        <f>IF(ISBLANK(INDEX('Policy Characteristics'!A:A,MATCH($C298,'Policy Characteristics'!$C:$C,0))),"",INDEX('Policy Characteristics'!A:A,MATCH($C298,'Policy Characteristics'!$C:$C,0)))</f>
        <v>Electricity Supply</v>
      </c>
      <c r="B298" s="386" t="str">
        <f>IF(ISBLANK(INDEX('Policy Characteristics'!B:B,MATCH($C298,'Policy Characteristics'!$C:$C,0))),"",INDEX('Policy Characteristics'!B:B,MATCH($C298,'Policy Characteristics'!$C:$C,0)))</f>
        <v>Restrict New Power Plant Retrofits</v>
      </c>
      <c r="C298" s="237" t="str">
        <f t="shared" si="19"/>
        <v>Boolean Ban New Power Plant Retrofits</v>
      </c>
      <c r="D298" s="290" t="s">
        <v>3464</v>
      </c>
      <c r="E298" s="335"/>
      <c r="F298" s="290" t="s">
        <v>3469</v>
      </c>
      <c r="G298" s="335"/>
      <c r="H298" s="17">
        <v>2455</v>
      </c>
      <c r="I298" s="387" t="s">
        <v>43</v>
      </c>
      <c r="J298" s="388" t="str">
        <f>IF(ISBLANK(INDEX('Policy Characteristics'!D:D,MATCH($C298,'Policy Characteristics'!$C:$C,0))),"",INDEX('Policy Characteristics'!D:D,MATCH($C298,'Policy Characteristics'!$C:$C,0)))</f>
        <v>Restrict New Power Plant Retrofits</v>
      </c>
      <c r="K298" s="237" t="str">
        <f>IF(ISBLANK(INDEX('Policy Characteristics'!E:E,MATCH($C298,'Policy Characteristics'!$C:$C,0))),"",INDEX('Policy Characteristics'!E:E,MATCH($C298,'Policy Characteristics'!$C:$C,0)))</f>
        <v>elec ban new power plant retrofits</v>
      </c>
      <c r="L298" s="237">
        <f>IF(ISBLANK(INDEX('Policy Characteristics'!F:F,MATCH($C298,'Policy Characteristics'!$C:$C,0))),"",INDEX('Policy Characteristics'!F:F,MATCH($C298,'Policy Characteristics'!$C:$C,0)))</f>
        <v>0</v>
      </c>
      <c r="M298" s="237">
        <f>IF(ISBLANK(INDEX('Policy Characteristics'!G:G,MATCH($C298,'Policy Characteristics'!$C:$C,0))),"",INDEX('Policy Characteristics'!G:G,MATCH($C298,'Policy Characteristics'!$C:$C,0)))</f>
        <v>1</v>
      </c>
      <c r="N298" s="237">
        <f>IF(ISBLANK(INDEX('Policy Characteristics'!H:H,MATCH($C298,'Policy Characteristics'!$C:$C,0))),"",INDEX('Policy Characteristics'!H:H,MATCH($C298,'Policy Characteristics'!$C:$C,0)))</f>
        <v>1</v>
      </c>
      <c r="O298" s="237" t="str">
        <f>IF(ISBLANK(INDEX('Policy Characteristics'!I:I,MATCH($C298,'Policy Characteristics'!$C:$C,0))),"",INDEX('Policy Characteristics'!I:I,MATCH($C298,'Policy Characteristics'!$C:$C,0)))</f>
        <v>on/off</v>
      </c>
      <c r="P298" s="237"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7" t="str">
        <f>IF(ISBLANK(INDEX('Policy Characteristics'!K:K,MATCH($C298,'Policy Characteristics'!$C:$C,0))),"",INDEX('Policy Characteristics'!K:K,MATCH($C298,'Policy Characteristics'!$C:$C,0)))</f>
        <v/>
      </c>
      <c r="R298" s="237" t="str">
        <f>IF(ISBLANK(INDEX('Policy Characteristics'!L:L,MATCH($C298,'Policy Characteristics'!$C:$C,0))),"",INDEX('Policy Characteristics'!L:L,MATCH($C298,'Policy Characteristics'!$C:$C,0)))</f>
        <v/>
      </c>
      <c r="S298" s="291" t="s">
        <v>187</v>
      </c>
    </row>
    <row r="299" spans="1:19" s="237" customFormat="1">
      <c r="A299" s="237" t="str">
        <f>IF(ISBLANK(INDEX('Policy Characteristics'!A:A,MATCH($C299,'Policy Characteristics'!$C:$C,0))),"",INDEX('Policy Characteristics'!A:A,MATCH($C299,'Policy Characteristics'!$C:$C,0)))</f>
        <v>Electricity Supply</v>
      </c>
      <c r="B299" s="386" t="str">
        <f>IF(ISBLANK(INDEX('Policy Characteristics'!B:B,MATCH($C299,'Policy Characteristics'!$C:$C,0))),"",INDEX('Policy Characteristics'!B:B,MATCH($C299,'Policy Characteristics'!$C:$C,0)))</f>
        <v>Restrict New Power Plant Retrofits</v>
      </c>
      <c r="C299" s="237" t="str">
        <f t="shared" si="19"/>
        <v>Boolean Ban New Power Plant Retrofits</v>
      </c>
      <c r="D299" s="290" t="s">
        <v>3465</v>
      </c>
      <c r="E299" s="335"/>
      <c r="F299" s="290" t="s">
        <v>3470</v>
      </c>
      <c r="G299" s="335"/>
      <c r="H299" s="17">
        <v>2456</v>
      </c>
      <c r="I299" s="387" t="s">
        <v>43</v>
      </c>
      <c r="J299" s="388" t="str">
        <f>IF(ISBLANK(INDEX('Policy Characteristics'!D:D,MATCH($C299,'Policy Characteristics'!$C:$C,0))),"",INDEX('Policy Characteristics'!D:D,MATCH($C299,'Policy Characteristics'!$C:$C,0)))</f>
        <v>Restrict New Power Plant Retrofits</v>
      </c>
      <c r="K299" s="237" t="str">
        <f>IF(ISBLANK(INDEX('Policy Characteristics'!E:E,MATCH($C299,'Policy Characteristics'!$C:$C,0))),"",INDEX('Policy Characteristics'!E:E,MATCH($C299,'Policy Characteristics'!$C:$C,0)))</f>
        <v>elec ban new power plant retrofits</v>
      </c>
      <c r="L299" s="237">
        <f>IF(ISBLANK(INDEX('Policy Characteristics'!F:F,MATCH($C299,'Policy Characteristics'!$C:$C,0))),"",INDEX('Policy Characteristics'!F:F,MATCH($C299,'Policy Characteristics'!$C:$C,0)))</f>
        <v>0</v>
      </c>
      <c r="M299" s="237">
        <f>IF(ISBLANK(INDEX('Policy Characteristics'!G:G,MATCH($C299,'Policy Characteristics'!$C:$C,0))),"",INDEX('Policy Characteristics'!G:G,MATCH($C299,'Policy Characteristics'!$C:$C,0)))</f>
        <v>1</v>
      </c>
      <c r="N299" s="237">
        <f>IF(ISBLANK(INDEX('Policy Characteristics'!H:H,MATCH($C299,'Policy Characteristics'!$C:$C,0))),"",INDEX('Policy Characteristics'!H:H,MATCH($C299,'Policy Characteristics'!$C:$C,0)))</f>
        <v>1</v>
      </c>
      <c r="O299" s="237" t="str">
        <f>IF(ISBLANK(INDEX('Policy Characteristics'!I:I,MATCH($C299,'Policy Characteristics'!$C:$C,0))),"",INDEX('Policy Characteristics'!I:I,MATCH($C299,'Policy Characteristics'!$C:$C,0)))</f>
        <v>on/off</v>
      </c>
      <c r="P299" s="237"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7" t="str">
        <f>IF(ISBLANK(INDEX('Policy Characteristics'!K:K,MATCH($C299,'Policy Characteristics'!$C:$C,0))),"",INDEX('Policy Characteristics'!K:K,MATCH($C299,'Policy Characteristics'!$C:$C,0)))</f>
        <v/>
      </c>
      <c r="R299" s="237" t="str">
        <f>IF(ISBLANK(INDEX('Policy Characteristics'!L:L,MATCH($C299,'Policy Characteristics'!$C:$C,0))),"",INDEX('Policy Characteristics'!L:L,MATCH($C299,'Policy Characteristics'!$C:$C,0)))</f>
        <v/>
      </c>
      <c r="S299" s="291" t="s">
        <v>187</v>
      </c>
    </row>
    <row r="300" spans="1:19" s="237" customFormat="1">
      <c r="A300" s="237" t="str">
        <f>IF(ISBLANK(INDEX('Policy Characteristics'!A:A,MATCH($C300,'Policy Characteristics'!$C:$C,0))),"",INDEX('Policy Characteristics'!A:A,MATCH($C300,'Policy Characteristics'!$C:$C,0)))</f>
        <v>Electricity Supply</v>
      </c>
      <c r="B300" s="386" t="str">
        <f>IF(ISBLANK(INDEX('Policy Characteristics'!B:B,MATCH($C300,'Policy Characteristics'!$C:$C,0))),"",INDEX('Policy Characteristics'!B:B,MATCH($C300,'Policy Characteristics'!$C:$C,0)))</f>
        <v>Restrict New Power Plant Retrofits</v>
      </c>
      <c r="C300" s="237" t="str">
        <f t="shared" si="19"/>
        <v>Boolean Ban New Power Plant Retrofits</v>
      </c>
      <c r="D300" s="290" t="s">
        <v>3466</v>
      </c>
      <c r="E300" s="335"/>
      <c r="F300" s="290" t="s">
        <v>3471</v>
      </c>
      <c r="G300" s="335"/>
      <c r="H300" s="17">
        <v>2457</v>
      </c>
      <c r="I300" s="387" t="s">
        <v>44</v>
      </c>
      <c r="J300" s="388" t="str">
        <f>IF(ISBLANK(INDEX('Policy Characteristics'!D:D,MATCH($C300,'Policy Characteristics'!$C:$C,0))),"",INDEX('Policy Characteristics'!D:D,MATCH($C300,'Policy Characteristics'!$C:$C,0)))</f>
        <v>Restrict New Power Plant Retrofits</v>
      </c>
      <c r="K300" s="237" t="str">
        <f>IF(ISBLANK(INDEX('Policy Characteristics'!E:E,MATCH($C300,'Policy Characteristics'!$C:$C,0))),"",INDEX('Policy Characteristics'!E:E,MATCH($C300,'Policy Characteristics'!$C:$C,0)))</f>
        <v>elec ban new power plant retrofits</v>
      </c>
      <c r="L300" s="237">
        <f>IF(ISBLANK(INDEX('Policy Characteristics'!F:F,MATCH($C300,'Policy Characteristics'!$C:$C,0))),"",INDEX('Policy Characteristics'!F:F,MATCH($C300,'Policy Characteristics'!$C:$C,0)))</f>
        <v>0</v>
      </c>
      <c r="M300" s="237">
        <f>IF(ISBLANK(INDEX('Policy Characteristics'!G:G,MATCH($C300,'Policy Characteristics'!$C:$C,0))),"",INDEX('Policy Characteristics'!G:G,MATCH($C300,'Policy Characteristics'!$C:$C,0)))</f>
        <v>1</v>
      </c>
      <c r="N300" s="237">
        <f>IF(ISBLANK(INDEX('Policy Characteristics'!H:H,MATCH($C300,'Policy Characteristics'!$C:$C,0))),"",INDEX('Policy Characteristics'!H:H,MATCH($C300,'Policy Characteristics'!$C:$C,0)))</f>
        <v>1</v>
      </c>
      <c r="O300" s="237" t="str">
        <f>IF(ISBLANK(INDEX('Policy Characteristics'!I:I,MATCH($C300,'Policy Characteristics'!$C:$C,0))),"",INDEX('Policy Characteristics'!I:I,MATCH($C300,'Policy Characteristics'!$C:$C,0)))</f>
        <v>on/off</v>
      </c>
      <c r="P300" s="237"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7" t="str">
        <f>IF(ISBLANK(INDEX('Policy Characteristics'!K:K,MATCH($C300,'Policy Characteristics'!$C:$C,0))),"",INDEX('Policy Characteristics'!K:K,MATCH($C300,'Policy Characteristics'!$C:$C,0)))</f>
        <v/>
      </c>
      <c r="R300" s="237" t="str">
        <f>IF(ISBLANK(INDEX('Policy Characteristics'!L:L,MATCH($C300,'Policy Characteristics'!$C:$C,0))),"",INDEX('Policy Characteristics'!L:L,MATCH($C300,'Policy Characteristics'!$C:$C,0)))</f>
        <v/>
      </c>
      <c r="S300" s="291" t="s">
        <v>187</v>
      </c>
    </row>
    <row r="301" spans="1:19" s="237" customFormat="1">
      <c r="A301" s="237" t="str">
        <f>IF(ISBLANK(INDEX('Policy Characteristics'!A:A,MATCH($C301,'Policy Characteristics'!$C:$C,0))),"",INDEX('Policy Characteristics'!A:A,MATCH($C301,'Policy Characteristics'!$C:$C,0)))</f>
        <v>Electricity Supply</v>
      </c>
      <c r="B301" s="386" t="str">
        <f>IF(ISBLANK(INDEX('Policy Characteristics'!B:B,MATCH($C301,'Policy Characteristics'!$C:$C,0))),"",INDEX('Policy Characteristics'!B:B,MATCH($C301,'Policy Characteristics'!$C:$C,0)))</f>
        <v>Restrict New Power Plant Retrofits</v>
      </c>
      <c r="C301" s="237" t="str">
        <f t="shared" si="19"/>
        <v>Boolean Ban New Power Plant Retrofits</v>
      </c>
      <c r="D301" s="290" t="s">
        <v>3540</v>
      </c>
      <c r="E301" s="335"/>
      <c r="F301" s="290" t="s">
        <v>3538</v>
      </c>
      <c r="G301" s="335"/>
      <c r="H301" s="17">
        <v>2458</v>
      </c>
      <c r="I301" s="387" t="s">
        <v>44</v>
      </c>
      <c r="J301" s="388" t="str">
        <f>IF(ISBLANK(INDEX('Policy Characteristics'!D:D,MATCH($C301,'Policy Characteristics'!$C:$C,0))),"",INDEX('Policy Characteristics'!D:D,MATCH($C301,'Policy Characteristics'!$C:$C,0)))</f>
        <v>Restrict New Power Plant Retrofits</v>
      </c>
      <c r="K301" s="237" t="str">
        <f>IF(ISBLANK(INDEX('Policy Characteristics'!E:E,MATCH($C301,'Policy Characteristics'!$C:$C,0))),"",INDEX('Policy Characteristics'!E:E,MATCH($C301,'Policy Characteristics'!$C:$C,0)))</f>
        <v>elec ban new power plant retrofits</v>
      </c>
      <c r="L301" s="237">
        <f>IF(ISBLANK(INDEX('Policy Characteristics'!F:F,MATCH($C301,'Policy Characteristics'!$C:$C,0))),"",INDEX('Policy Characteristics'!F:F,MATCH($C301,'Policy Characteristics'!$C:$C,0)))</f>
        <v>0</v>
      </c>
      <c r="M301" s="237">
        <f>IF(ISBLANK(INDEX('Policy Characteristics'!G:G,MATCH($C301,'Policy Characteristics'!$C:$C,0))),"",INDEX('Policy Characteristics'!G:G,MATCH($C301,'Policy Characteristics'!$C:$C,0)))</f>
        <v>1</v>
      </c>
      <c r="N301" s="237">
        <f>IF(ISBLANK(INDEX('Policy Characteristics'!H:H,MATCH($C301,'Policy Characteristics'!$C:$C,0))),"",INDEX('Policy Characteristics'!H:H,MATCH($C301,'Policy Characteristics'!$C:$C,0)))</f>
        <v>1</v>
      </c>
      <c r="O301" s="237" t="str">
        <f>IF(ISBLANK(INDEX('Policy Characteristics'!I:I,MATCH($C301,'Policy Characteristics'!$C:$C,0))),"",INDEX('Policy Characteristics'!I:I,MATCH($C301,'Policy Characteristics'!$C:$C,0)))</f>
        <v>on/off</v>
      </c>
      <c r="P301" s="237"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7" t="str">
        <f>IF(ISBLANK(INDEX('Policy Characteristics'!K:K,MATCH($C301,'Policy Characteristics'!$C:$C,0))),"",INDEX('Policy Characteristics'!K:K,MATCH($C301,'Policy Characteristics'!$C:$C,0)))</f>
        <v/>
      </c>
      <c r="R301" s="237" t="str">
        <f>IF(ISBLANK(INDEX('Policy Characteristics'!L:L,MATCH($C301,'Policy Characteristics'!$C:$C,0))),"",INDEX('Policy Characteristics'!L:L,MATCH($C301,'Policy Characteristics'!$C:$C,0)))</f>
        <v/>
      </c>
      <c r="S301" s="291" t="s">
        <v>187</v>
      </c>
    </row>
    <row r="302" spans="1:19" s="237" customFormat="1">
      <c r="A302" s="237" t="str">
        <f>IF(ISBLANK(INDEX('Policy Characteristics'!A:A,MATCH($C302,'Policy Characteristics'!$C:$C,0))),"",INDEX('Policy Characteristics'!A:A,MATCH($C302,'Policy Characteristics'!$C:$C,0)))</f>
        <v>Electricity Supply</v>
      </c>
      <c r="B302" s="386" t="str">
        <f>IF(ISBLANK(INDEX('Policy Characteristics'!B:B,MATCH($C302,'Policy Characteristics'!$C:$C,0))),"",INDEX('Policy Characteristics'!B:B,MATCH($C302,'Policy Characteristics'!$C:$C,0)))</f>
        <v>Restrict New Power Plant Retrofits</v>
      </c>
      <c r="C302" s="237" t="str">
        <f t="shared" si="19"/>
        <v>Boolean Ban New Power Plant Retrofits</v>
      </c>
      <c r="D302" s="290" t="s">
        <v>3541</v>
      </c>
      <c r="E302" s="335"/>
      <c r="F302" s="290" t="s">
        <v>3539</v>
      </c>
      <c r="G302" s="335"/>
      <c r="H302" s="17">
        <v>2459</v>
      </c>
      <c r="I302" s="387" t="s">
        <v>44</v>
      </c>
      <c r="J302" s="388" t="str">
        <f>IF(ISBLANK(INDEX('Policy Characteristics'!D:D,MATCH($C302,'Policy Characteristics'!$C:$C,0))),"",INDEX('Policy Characteristics'!D:D,MATCH($C302,'Policy Characteristics'!$C:$C,0)))</f>
        <v>Restrict New Power Plant Retrofits</v>
      </c>
      <c r="K302" s="237" t="str">
        <f>IF(ISBLANK(INDEX('Policy Characteristics'!E:E,MATCH($C302,'Policy Characteristics'!$C:$C,0))),"",INDEX('Policy Characteristics'!E:E,MATCH($C302,'Policy Characteristics'!$C:$C,0)))</f>
        <v>elec ban new power plant retrofits</v>
      </c>
      <c r="L302" s="237">
        <f>IF(ISBLANK(INDEX('Policy Characteristics'!F:F,MATCH($C302,'Policy Characteristics'!$C:$C,0))),"",INDEX('Policy Characteristics'!F:F,MATCH($C302,'Policy Characteristics'!$C:$C,0)))</f>
        <v>0</v>
      </c>
      <c r="M302" s="237">
        <f>IF(ISBLANK(INDEX('Policy Characteristics'!G:G,MATCH($C302,'Policy Characteristics'!$C:$C,0))),"",INDEX('Policy Characteristics'!G:G,MATCH($C302,'Policy Characteristics'!$C:$C,0)))</f>
        <v>1</v>
      </c>
      <c r="N302" s="237">
        <f>IF(ISBLANK(INDEX('Policy Characteristics'!H:H,MATCH($C302,'Policy Characteristics'!$C:$C,0))),"",INDEX('Policy Characteristics'!H:H,MATCH($C302,'Policy Characteristics'!$C:$C,0)))</f>
        <v>1</v>
      </c>
      <c r="O302" s="237" t="str">
        <f>IF(ISBLANK(INDEX('Policy Characteristics'!I:I,MATCH($C302,'Policy Characteristics'!$C:$C,0))),"",INDEX('Policy Characteristics'!I:I,MATCH($C302,'Policy Characteristics'!$C:$C,0)))</f>
        <v>on/off</v>
      </c>
      <c r="P302" s="237"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7" t="str">
        <f>IF(ISBLANK(INDEX('Policy Characteristics'!K:K,MATCH($C302,'Policy Characteristics'!$C:$C,0))),"",INDEX('Policy Characteristics'!K:K,MATCH($C302,'Policy Characteristics'!$C:$C,0)))</f>
        <v/>
      </c>
      <c r="R302" s="237" t="str">
        <f>IF(ISBLANK(INDEX('Policy Characteristics'!L:L,MATCH($C302,'Policy Characteristics'!$C:$C,0))),"",INDEX('Policy Characteristics'!L:L,MATCH($C302,'Policy Characteristics'!$C:$C,0)))</f>
        <v/>
      </c>
      <c r="S302" s="291" t="s">
        <v>187</v>
      </c>
    </row>
    <row r="303" spans="1:19" s="237" customFormat="1">
      <c r="A303" s="237" t="str">
        <f>IF(ISBLANK(INDEX('Policy Characteristics'!A:A,MATCH($C303,'Policy Characteristics'!$C:$C,0))),"",INDEX('Policy Characteristics'!A:A,MATCH($C303,'Policy Characteristics'!$C:$C,0)))</f>
        <v>Electricity Supply</v>
      </c>
      <c r="B303" s="386" t="str">
        <f>IF(ISBLANK(INDEX('Policy Characteristics'!B:B,MATCH($C303,'Policy Characteristics'!$C:$C,0))),"",INDEX('Policy Characteristics'!B:B,MATCH($C303,'Policy Characteristics'!$C:$C,0)))</f>
        <v>Renewable Portfolio Standard</v>
      </c>
      <c r="C303" t="s">
        <v>2733</v>
      </c>
      <c r="D303" s="335"/>
      <c r="E303" s="335"/>
      <c r="F303" s="335"/>
      <c r="G303" s="335"/>
      <c r="H303" s="17">
        <v>508</v>
      </c>
      <c r="I303" s="387" t="s">
        <v>43</v>
      </c>
      <c r="J303" s="388" t="str">
        <f>IF(ISBLANK(INDEX('Policy Characteristics'!D:D,MATCH($C303,'Policy Characteristics'!$C:$C,0))),"",INDEX('Policy Characteristics'!D:D,MATCH($C303,'Policy Characteristics'!$C:$C,0)))</f>
        <v>Renewable Portfolio Standard</v>
      </c>
      <c r="K303" s="237" t="str">
        <f>IF(ISBLANK(INDEX('Policy Characteristics'!E:E,MATCH($C303,'Policy Characteristics'!$C:$C,0))),"",INDEX('Policy Characteristics'!E:E,MATCH($C303,'Policy Characteristics'!$C:$C,0)))</f>
        <v>elec renewable portfolio standards</v>
      </c>
      <c r="L303" s="238">
        <f>IF(ISBLANK(INDEX('Policy Characteristics'!F:F,MATCH($C303,'Policy Characteristics'!$C:$C,0))),"",INDEX('Policy Characteristics'!F:F,MATCH($C303,'Policy Characteristics'!$C:$C,0)))</f>
        <v>0</v>
      </c>
      <c r="M303" s="238">
        <f>IF(ISBLANK(INDEX('Policy Characteristics'!G:G,MATCH($C303,'Policy Characteristics'!$C:$C,0))),"",INDEX('Policy Characteristics'!G:G,MATCH($C303,'Policy Characteristics'!$C:$C,0)))</f>
        <v>1</v>
      </c>
      <c r="N303" s="238">
        <f>IF(ISBLANK(INDEX('Policy Characteristics'!H:H,MATCH($C303,'Policy Characteristics'!$C:$C,0))),"",INDEX('Policy Characteristics'!H:H,MATCH($C303,'Policy Characteristics'!$C:$C,0)))</f>
        <v>0.01</v>
      </c>
      <c r="O303" s="237" t="str">
        <f>IF(ISBLANK(INDEX('Policy Characteristics'!I:I,MATCH($C303,'Policy Characteristics'!$C:$C,0))),"",INDEX('Policy Characteristics'!I:I,MATCH($C303,'Policy Characteristics'!$C:$C,0)))</f>
        <v>% of electricity generation</v>
      </c>
      <c r="P303" s="237"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37" t="str">
        <f>IF(ISBLANK(INDEX('Policy Characteristics'!K:K,MATCH($C303,'Policy Characteristics'!$C:$C,0))),"",INDEX('Policy Characteristics'!K:K,MATCH($C303,'Policy Characteristics'!$C:$C,0)))</f>
        <v/>
      </c>
      <c r="R303" s="237" t="str">
        <f>IF(ISBLANK(INDEX('Policy Characteristics'!L:L,MATCH($C303,'Policy Characteristics'!$C:$C,0))),"",INDEX('Policy Characteristics'!L:L,MATCH($C303,'Policy Characteristics'!$C:$C,0)))</f>
        <v/>
      </c>
      <c r="S303" s="291" t="s">
        <v>3958</v>
      </c>
    </row>
    <row r="304" spans="1:19" s="237" customFormat="1">
      <c r="A304" s="237" t="str">
        <f>IF(ISBLANK(INDEX('Policy Characteristics'!A:A,MATCH($C304,'Policy Characteristics'!$C:$C,0))),"",INDEX('Policy Characteristics'!A:A,MATCH($C304,'Policy Characteristics'!$C:$C,0)))</f>
        <v>Electricity Supply</v>
      </c>
      <c r="B304" s="386" t="str">
        <f>IF(ISBLANK(INDEX('Policy Characteristics'!B:B,MATCH($C304,'Policy Characteristics'!$C:$C,0))),"",INDEX('Policy Characteristics'!B:B,MATCH($C304,'Policy Characteristics'!$C:$C,0)))</f>
        <v>Clean Electricity Standard</v>
      </c>
      <c r="C304" t="s">
        <v>3837</v>
      </c>
      <c r="D304" s="335"/>
      <c r="E304" s="335"/>
      <c r="F304" s="335"/>
      <c r="G304" s="335"/>
      <c r="H304" s="17">
        <v>2770</v>
      </c>
      <c r="I304" s="387" t="s">
        <v>43</v>
      </c>
      <c r="J304" s="388" t="str">
        <f>IF(ISBLANK(INDEX('Policy Characteristics'!D:D,MATCH($C304,'Policy Characteristics'!$C:$C,0))),"",INDEX('Policy Characteristics'!D:D,MATCH($C304,'Policy Characteristics'!$C:$C,0)))</f>
        <v>Clean Electricity Standard</v>
      </c>
      <c r="K304" s="237" t="str">
        <f>IF(ISBLANK(INDEX('Policy Characteristics'!E:E,MATCH($C304,'Policy Characteristics'!$C:$C,0))),"",INDEX('Policy Characteristics'!E:E,MATCH($C304,'Policy Characteristics'!$C:$C,0)))</f>
        <v>elec clean electricity standards</v>
      </c>
      <c r="L304" s="238">
        <f>IF(ISBLANK(INDEX('Policy Characteristics'!F:F,MATCH($C304,'Policy Characteristics'!$C:$C,0))),"",INDEX('Policy Characteristics'!F:F,MATCH($C304,'Policy Characteristics'!$C:$C,0)))</f>
        <v>0</v>
      </c>
      <c r="M304" s="238">
        <f>IF(ISBLANK(INDEX('Policy Characteristics'!G:G,MATCH($C304,'Policy Characteristics'!$C:$C,0))),"",INDEX('Policy Characteristics'!G:G,MATCH($C304,'Policy Characteristics'!$C:$C,0)))</f>
        <v>1</v>
      </c>
      <c r="N304" s="238">
        <f>IF(ISBLANK(INDEX('Policy Characteristics'!H:H,MATCH($C304,'Policy Characteristics'!$C:$C,0))),"",INDEX('Policy Characteristics'!H:H,MATCH($C304,'Policy Characteristics'!$C:$C,0)))</f>
        <v>0.01</v>
      </c>
      <c r="O304" s="237" t="str">
        <f>IF(ISBLANK(INDEX('Policy Characteristics'!I:I,MATCH($C304,'Policy Characteristics'!$C:$C,0))),"",INDEX('Policy Characteristics'!I:I,MATCH($C304,'Policy Characteristics'!$C:$C,0)))</f>
        <v>% of electricity generation</v>
      </c>
      <c r="P304" s="237"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37" t="str">
        <f>IF(ISBLANK(INDEX('Policy Characteristics'!K:K,MATCH($C304,'Policy Characteristics'!$C:$C,0))),"",INDEX('Policy Characteristics'!K:K,MATCH($C304,'Policy Characteristics'!$C:$C,0)))</f>
        <v>electricity-sector-main.html#ces</v>
      </c>
      <c r="R304" s="237" t="str">
        <f>IF(ISBLANK(INDEX('Policy Characteristics'!L:L,MATCH($C304,'Policy Characteristics'!$C:$C,0))),"",INDEX('Policy Characteristics'!L:L,MATCH($C304,'Policy Characteristics'!$C:$C,0)))</f>
        <v>clean-energy-standard.html</v>
      </c>
      <c r="S304" s="291" t="s">
        <v>3900</v>
      </c>
    </row>
    <row r="305" spans="1:19" s="237" customFormat="1">
      <c r="A305" s="237" t="str">
        <f>IF(ISBLANK(INDEX('Policy Characteristics'!A:A,MATCH($C305,'Policy Characteristics'!$C:$C,0))),"",INDEX('Policy Characteristics'!A:A,MATCH($C305,'Policy Characteristics'!$C:$C,0)))</f>
        <v>Electricity Supply</v>
      </c>
      <c r="B305" s="386" t="str">
        <f>IF(ISBLANK(INDEX('Policy Characteristics'!B:B,MATCH($C305,'Policy Characteristics'!$C:$C,0))),"",INDEX('Policy Characteristics'!B:B,MATCH($C305,'Policy Characteristics'!$C:$C,0)))</f>
        <v>Clean Electricity Standard Foresight</v>
      </c>
      <c r="C305" t="s">
        <v>3517</v>
      </c>
      <c r="D305" s="335"/>
      <c r="E305" s="335"/>
      <c r="F305" s="335"/>
      <c r="G305" s="335"/>
      <c r="H305" s="17">
        <v>2234</v>
      </c>
      <c r="I305" s="387" t="s">
        <v>44</v>
      </c>
      <c r="J305" s="388" t="str">
        <f>IF(ISBLANK(INDEX('Policy Characteristics'!D:D,MATCH($C305,'Policy Characteristics'!$C:$C,0))),"",INDEX('Policy Characteristics'!D:D,MATCH($C305,'Policy Characteristics'!$C:$C,0)))</f>
        <v/>
      </c>
      <c r="K305" s="237" t="str">
        <f>IF(ISBLANK(INDEX('Policy Characteristics'!E:E,MATCH($C305,'Policy Characteristics'!$C:$C,0))),"",INDEX('Policy Characteristics'!E:E,MATCH($C305,'Policy Characteristics'!$C:$C,0)))</f>
        <v/>
      </c>
      <c r="L305" s="327">
        <f>IF(ISBLANK(INDEX('Policy Characteristics'!F:F,MATCH($C305,'Policy Characteristics'!$C:$C,0))),"",INDEX('Policy Characteristics'!F:F,MATCH($C305,'Policy Characteristics'!$C:$C,0)))</f>
        <v>0</v>
      </c>
      <c r="M305" s="327">
        <f>IF(ISBLANK(INDEX('Policy Characteristics'!G:G,MATCH($C305,'Policy Characteristics'!$C:$C,0))),"",INDEX('Policy Characteristics'!G:G,MATCH($C305,'Policy Characteristics'!$C:$C,0)))</f>
        <v>1</v>
      </c>
      <c r="N305" s="327">
        <f>IF(ISBLANK(INDEX('Policy Characteristics'!H:H,MATCH($C305,'Policy Characteristics'!$C:$C,0))),"",INDEX('Policy Characteristics'!H:H,MATCH($C305,'Policy Characteristics'!$C:$C,0)))</f>
        <v>1</v>
      </c>
      <c r="O305" s="237" t="str">
        <f>IF(ISBLANK(INDEX('Policy Characteristics'!I:I,MATCH($C305,'Policy Characteristics'!$C:$C,0))),"",INDEX('Policy Characteristics'!I:I,MATCH($C305,'Policy Characteristics'!$C:$C,0)))</f>
        <v>on/off</v>
      </c>
      <c r="P305" s="237"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7" t="str">
        <f>IF(ISBLANK(INDEX('Policy Characteristics'!K:K,MATCH($C305,'Policy Characteristics'!$C:$C,0))),"",INDEX('Policy Characteristics'!K:K,MATCH($C305,'Policy Characteristics'!$C:$C,0)))</f>
        <v/>
      </c>
      <c r="R305" s="237" t="str">
        <f>IF(ISBLANK(INDEX('Policy Characteristics'!L:L,MATCH($C305,'Policy Characteristics'!$C:$C,0))),"",INDEX('Policy Characteristics'!L:L,MATCH($C305,'Policy Characteristics'!$C:$C,0)))</f>
        <v/>
      </c>
      <c r="S305" s="291" t="s">
        <v>187</v>
      </c>
    </row>
    <row r="306" spans="1:19" s="237" customFormat="1">
      <c r="A306" s="237" t="str">
        <f>IF(ISBLANK(INDEX('Policy Characteristics'!A:A,MATCH($C306,'Policy Characteristics'!$C:$C,0))),"",INDEX('Policy Characteristics'!A:A,MATCH($C306,'Policy Characteristics'!$C:$C,0)))</f>
        <v>Electricity Supply</v>
      </c>
      <c r="B306" s="386" t="str">
        <f>IF(ISBLANK(INDEX('Policy Characteristics'!B:B,MATCH($C306,'Policy Characteristics'!$C:$C,0))),"",INDEX('Policy Characteristics'!B:B,MATCH($C306,'Policy Characteristics'!$C:$C,0)))</f>
        <v xml:space="preserve">Lift the Clean Electricity Standard Alternative Compliance Payment </v>
      </c>
      <c r="C306" t="s">
        <v>3677</v>
      </c>
      <c r="D306" s="335"/>
      <c r="E306" s="335"/>
      <c r="F306" s="335"/>
      <c r="G306" s="335"/>
      <c r="H306" s="17">
        <v>2285</v>
      </c>
      <c r="I306" s="387" t="s">
        <v>44</v>
      </c>
      <c r="J306" s="388" t="str">
        <f>IF(ISBLANK(INDEX('Policy Characteristics'!D:D,MATCH($C306,'Policy Characteristics'!$C:$C,0))),"",INDEX('Policy Characteristics'!D:D,MATCH($C306,'Policy Characteristics'!$C:$C,0)))</f>
        <v>Clean Electricity Standard</v>
      </c>
      <c r="K306" s="237" t="str">
        <f>IF(ISBLANK(INDEX('Policy Characteristics'!E:E,MATCH($C306,'Policy Characteristics'!$C:$C,0))),"",INDEX('Policy Characteristics'!E:E,MATCH($C306,'Policy Characteristics'!$C:$C,0)))</f>
        <v>elec non BAU RACP</v>
      </c>
      <c r="L306" s="327">
        <f>IF(ISBLANK(INDEX('Policy Characteristics'!F:F,MATCH($C306,'Policy Characteristics'!$C:$C,0))),"",INDEX('Policy Characteristics'!F:F,MATCH($C306,'Policy Characteristics'!$C:$C,0)))</f>
        <v>0</v>
      </c>
      <c r="M306" s="327">
        <f>IF(ISBLANK(INDEX('Policy Characteristics'!G:G,MATCH($C306,'Policy Characteristics'!$C:$C,0))),"",INDEX('Policy Characteristics'!G:G,MATCH($C306,'Policy Characteristics'!$C:$C,0)))</f>
        <v>1</v>
      </c>
      <c r="N306" s="327">
        <f>IF(ISBLANK(INDEX('Policy Characteristics'!H:H,MATCH($C306,'Policy Characteristics'!$C:$C,0))),"",INDEX('Policy Characteristics'!H:H,MATCH($C306,'Policy Characteristics'!$C:$C,0)))</f>
        <v>1</v>
      </c>
      <c r="O306" s="237" t="str">
        <f>IF(ISBLANK(INDEX('Policy Characteristics'!I:I,MATCH($C306,'Policy Characteristics'!$C:$C,0))),"",INDEX('Policy Characteristics'!I:I,MATCH($C306,'Policy Characteristics'!$C:$C,0)))</f>
        <v>on/off</v>
      </c>
      <c r="P306" s="237"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7" t="str">
        <f>IF(ISBLANK(INDEX('Policy Characteristics'!K:K,MATCH($C306,'Policy Characteristics'!$C:$C,0))),"",INDEX('Policy Characteristics'!K:K,MATCH($C306,'Policy Characteristics'!$C:$C,0)))</f>
        <v/>
      </c>
      <c r="R306" s="237" t="str">
        <f>IF(ISBLANK(INDEX('Policy Characteristics'!L:L,MATCH($C306,'Policy Characteristics'!$C:$C,0))),"",INDEX('Policy Characteristics'!L:L,MATCH($C306,'Policy Characteristics'!$C:$C,0)))</f>
        <v/>
      </c>
      <c r="S306" s="291" t="s">
        <v>3901</v>
      </c>
    </row>
    <row r="307" spans="1:19" s="291" customFormat="1">
      <c r="A307" s="237" t="str">
        <f>IF(ISBLANK(INDEX('Policy Characteristics'!A:A,MATCH($C307,'Policy Characteristics'!$C:$C,0))),"",INDEX('Policy Characteristics'!A:A,MATCH($C307,'Policy Characteristics'!$C:$C,0)))</f>
        <v>Electricity Supply</v>
      </c>
      <c r="B307" s="386" t="str">
        <f>IF(ISBLANK(INDEX('Policy Characteristics'!B:B,MATCH($C307,'Policy Characteristics'!$C:$C,0))),"",INDEX('Policy Characteristics'!B:B,MATCH($C307,'Policy Characteristics'!$C:$C,0)))</f>
        <v>Change Electricity Exports</v>
      </c>
      <c r="C307" s="291" t="s">
        <v>269</v>
      </c>
      <c r="D307" s="290"/>
      <c r="E307" s="290"/>
      <c r="F307" s="290"/>
      <c r="G307" s="290"/>
      <c r="H307" s="293">
        <v>148</v>
      </c>
      <c r="I307" s="387" t="s">
        <v>43</v>
      </c>
      <c r="J307" s="388" t="str">
        <f>IF(ISBLANK(INDEX('Policy Characteristics'!D:D,MATCH($C307,'Policy Characteristics'!$C:$C,0))),"",INDEX('Policy Characteristics'!D:D,MATCH($C307,'Policy Characteristics'!$C:$C,0)))</f>
        <v>Electricity Imports and Exports</v>
      </c>
      <c r="K307" s="237" t="str">
        <f>IF(ISBLANK(INDEX('Policy Characteristics'!E:E,MATCH($C307,'Policy Characteristics'!$C:$C,0))),"",INDEX('Policy Characteristics'!E:E,MATCH($C307,'Policy Characteristics'!$C:$C,0)))</f>
        <v>elec change exports</v>
      </c>
      <c r="L307" s="238">
        <f>IF(ISBLANK(INDEX('Policy Characteristics'!F:F,MATCH($C307,'Policy Characteristics'!$C:$C,0))),"",INDEX('Policy Characteristics'!F:F,MATCH($C307,'Policy Characteristics'!$C:$C,0)))</f>
        <v>-0.5</v>
      </c>
      <c r="M307" s="238">
        <f>IF(ISBLANK(INDEX('Policy Characteristics'!G:G,MATCH($C307,'Policy Characteristics'!$C:$C,0))),"",INDEX('Policy Characteristics'!G:G,MATCH($C307,'Policy Characteristics'!$C:$C,0)))</f>
        <v>1</v>
      </c>
      <c r="N307" s="238">
        <f>IF(ISBLANK(INDEX('Policy Characteristics'!H:H,MATCH($C307,'Policy Characteristics'!$C:$C,0))),"",INDEX('Policy Characteristics'!H:H,MATCH($C307,'Policy Characteristics'!$C:$C,0)))</f>
        <v>0.02</v>
      </c>
      <c r="O307" s="237" t="str">
        <f>IF(ISBLANK(INDEX('Policy Characteristics'!I:I,MATCH($C307,'Policy Characteristics'!$C:$C,0))),"",INDEX('Policy Characteristics'!I:I,MATCH($C307,'Policy Characteristics'!$C:$C,0)))</f>
        <v>% change in exports</v>
      </c>
      <c r="P307" s="237"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37" t="str">
        <f>IF(ISBLANK(INDEX('Policy Characteristics'!K:K,MATCH($C307,'Policy Characteristics'!$C:$C,0))),"",INDEX('Policy Characteristics'!K:K,MATCH($C307,'Policy Characteristics'!$C:$C,0)))</f>
        <v>electricity-sector-main.html#elec-exports</v>
      </c>
      <c r="R307" s="237" t="str">
        <f>IF(ISBLANK(INDEX('Policy Characteristics'!L:L,MATCH($C307,'Policy Characteristics'!$C:$C,0))),"",INDEX('Policy Characteristics'!L:L,MATCH($C307,'Policy Characteristics'!$C:$C,0)))</f>
        <v>electricity-imports-exports.html</v>
      </c>
      <c r="S307" s="291" t="s">
        <v>3902</v>
      </c>
    </row>
    <row r="308" spans="1:19" s="291" customFormat="1">
      <c r="A308" s="237" t="str">
        <f>IF(ISBLANK(INDEX('Policy Characteristics'!A:A,MATCH($C308,'Policy Characteristics'!$C:$C,0))),"",INDEX('Policy Characteristics'!A:A,MATCH($C308,'Policy Characteristics'!$C:$C,0)))</f>
        <v>Electricity Supply</v>
      </c>
      <c r="B308" s="386" t="str">
        <f>IF(ISBLANK(INDEX('Policy Characteristics'!B:B,MATCH($C308,'Policy Characteristics'!$C:$C,0))),"",INDEX('Policy Characteristics'!B:B,MATCH($C308,'Policy Characteristics'!$C:$C,0)))</f>
        <v>Change Electricity Imports</v>
      </c>
      <c r="C308" s="291" t="s">
        <v>268</v>
      </c>
      <c r="D308" s="335" t="s">
        <v>445</v>
      </c>
      <c r="E308" s="335"/>
      <c r="F308" s="335" t="s">
        <v>444</v>
      </c>
      <c r="G308" s="290"/>
      <c r="H308" s="293">
        <v>149</v>
      </c>
      <c r="I308" s="387" t="s">
        <v>43</v>
      </c>
      <c r="J308" s="388" t="str">
        <f>IF(ISBLANK(INDEX('Policy Characteristics'!D:D,MATCH($C308,'Policy Characteristics'!$C:$C,0))),"",INDEX('Policy Characteristics'!D:D,MATCH($C308,'Policy Characteristics'!$C:$C,0)))</f>
        <v>Electricity Imports and Exports</v>
      </c>
      <c r="K308" s="237" t="str">
        <f>IF(ISBLANK(INDEX('Policy Characteristics'!E:E,MATCH($C308,'Policy Characteristics'!$C:$C,0))),"",INDEX('Policy Characteristics'!E:E,MATCH($C308,'Policy Characteristics'!$C:$C,0)))</f>
        <v>elec change imports</v>
      </c>
      <c r="L308" s="238">
        <f>IF(ISBLANK(INDEX('Policy Characteristics'!F:F,MATCH($C308,'Policy Characteristics'!$C:$C,0))),"",INDEX('Policy Characteristics'!F:F,MATCH($C308,'Policy Characteristics'!$C:$C,0)))</f>
        <v>-0.5</v>
      </c>
      <c r="M308" s="238">
        <f>IF(ISBLANK(INDEX('Policy Characteristics'!G:G,MATCH($C308,'Policy Characteristics'!$C:$C,0))),"",INDEX('Policy Characteristics'!G:G,MATCH($C308,'Policy Characteristics'!$C:$C,0)))</f>
        <v>1</v>
      </c>
      <c r="N308" s="238">
        <f>IF(ISBLANK(INDEX('Policy Characteristics'!H:H,MATCH($C308,'Policy Characteristics'!$C:$C,0))),"",INDEX('Policy Characteristics'!H:H,MATCH($C308,'Policy Characteristics'!$C:$C,0)))</f>
        <v>0.02</v>
      </c>
      <c r="O308" s="237" t="str">
        <f>IF(ISBLANK(INDEX('Policy Characteristics'!I:I,MATCH($C308,'Policy Characteristics'!$C:$C,0))),"",INDEX('Policy Characteristics'!I:I,MATCH($C308,'Policy Characteristics'!$C:$C,0)))</f>
        <v>% change in imports</v>
      </c>
      <c r="P308" s="237"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37" t="str">
        <f>IF(ISBLANK(INDEX('Policy Characteristics'!K:K,MATCH($C308,'Policy Characteristics'!$C:$C,0))),"",INDEX('Policy Characteristics'!K:K,MATCH($C308,'Policy Characteristics'!$C:$C,0)))</f>
        <v>electricity-sector-main.html#elec-imports</v>
      </c>
      <c r="R308" s="237" t="str">
        <f>IF(ISBLANK(INDEX('Policy Characteristics'!L:L,MATCH($C308,'Policy Characteristics'!$C:$C,0))),"",INDEX('Policy Characteristics'!L:L,MATCH($C308,'Policy Characteristics'!$C:$C,0)))</f>
        <v>electricity-imports-exports.html</v>
      </c>
      <c r="S308" s="291" t="s">
        <v>3903</v>
      </c>
    </row>
    <row r="309" spans="1:19" s="291" customFormat="1">
      <c r="A309" s="237" t="str">
        <f>IF(ISBLANK(INDEX('Policy Characteristics'!A:A,MATCH($C309,'Policy Characteristics'!$C:$C,0))),"",INDEX('Policy Characteristics'!A:A,MATCH($C309,'Policy Characteristics'!$C:$C,0)))</f>
        <v>Electricity Supply</v>
      </c>
      <c r="B309" s="386" t="str">
        <f>IF(ISBLANK(INDEX('Policy Characteristics'!B:B,MATCH($C309,'Policy Characteristics'!$C:$C,0))),"",INDEX('Policy Characteristics'!B:B,MATCH($C309,'Policy Characteristics'!$C:$C,0)))</f>
        <v>Change Electricity Imports</v>
      </c>
      <c r="C309" s="237" t="str">
        <f t="shared" ref="C309:C331" si="20">C$308</f>
        <v>Percent Change in Electricity Imports</v>
      </c>
      <c r="D309" s="290" t="s">
        <v>3461</v>
      </c>
      <c r="E309" s="335"/>
      <c r="F309" s="290" t="s">
        <v>3402</v>
      </c>
      <c r="G309" s="290"/>
      <c r="H309" s="293">
        <v>526</v>
      </c>
      <c r="I309" s="387" t="s">
        <v>43</v>
      </c>
      <c r="J309" s="388" t="str">
        <f>IF(ISBLANK(INDEX('Policy Characteristics'!D:D,MATCH($C309,'Policy Characteristics'!$C:$C,0))),"",INDEX('Policy Characteristics'!D:D,MATCH($C309,'Policy Characteristics'!$C:$C,0)))</f>
        <v>Electricity Imports and Exports</v>
      </c>
      <c r="K309" s="237" t="str">
        <f>IF(ISBLANK(INDEX('Policy Characteristics'!E:E,MATCH($C309,'Policy Characteristics'!$C:$C,0))),"",INDEX('Policy Characteristics'!E:E,MATCH($C309,'Policy Characteristics'!$C:$C,0)))</f>
        <v>elec change imports</v>
      </c>
      <c r="L309" s="238">
        <f>IF(ISBLANK(INDEX('Policy Characteristics'!F:F,MATCH($C309,'Policy Characteristics'!$C:$C,0))),"",INDEX('Policy Characteristics'!F:F,MATCH($C309,'Policy Characteristics'!$C:$C,0)))</f>
        <v>-0.5</v>
      </c>
      <c r="M309" s="238">
        <f>IF(ISBLANK(INDEX('Policy Characteristics'!G:G,MATCH($C309,'Policy Characteristics'!$C:$C,0))),"",INDEX('Policy Characteristics'!G:G,MATCH($C309,'Policy Characteristics'!$C:$C,0)))</f>
        <v>1</v>
      </c>
      <c r="N309" s="238">
        <f>IF(ISBLANK(INDEX('Policy Characteristics'!H:H,MATCH($C309,'Policy Characteristics'!$C:$C,0))),"",INDEX('Policy Characteristics'!H:H,MATCH($C309,'Policy Characteristics'!$C:$C,0)))</f>
        <v>0.02</v>
      </c>
      <c r="O309" s="237" t="str">
        <f>IF(ISBLANK(INDEX('Policy Characteristics'!I:I,MATCH($C309,'Policy Characteristics'!$C:$C,0))),"",INDEX('Policy Characteristics'!I:I,MATCH($C309,'Policy Characteristics'!$C:$C,0)))</f>
        <v>% change in imports</v>
      </c>
      <c r="P309" s="237"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37" t="str">
        <f>IF(ISBLANK(INDEX('Policy Characteristics'!K:K,MATCH($C309,'Policy Characteristics'!$C:$C,0))),"",INDEX('Policy Characteristics'!K:K,MATCH($C309,'Policy Characteristics'!$C:$C,0)))</f>
        <v>electricity-sector-main.html#elec-imports</v>
      </c>
      <c r="R309" s="237" t="str">
        <f>IF(ISBLANK(INDEX('Policy Characteristics'!L:L,MATCH($C309,'Policy Characteristics'!$C:$C,0))),"",INDEX('Policy Characteristics'!L:L,MATCH($C309,'Policy Characteristics'!$C:$C,0)))</f>
        <v>electricity-imports-exports.html</v>
      </c>
      <c r="S309" s="291" t="s">
        <v>187</v>
      </c>
    </row>
    <row r="310" spans="1:19" s="291" customFormat="1">
      <c r="A310" s="237" t="str">
        <f>IF(ISBLANK(INDEX('Policy Characteristics'!A:A,MATCH($C310,'Policy Characteristics'!$C:$C,0))),"",INDEX('Policy Characteristics'!A:A,MATCH($C310,'Policy Characteristics'!$C:$C,0)))</f>
        <v>Electricity Supply</v>
      </c>
      <c r="B310" s="386" t="str">
        <f>IF(ISBLANK(INDEX('Policy Characteristics'!B:B,MATCH($C310,'Policy Characteristics'!$C:$C,0))),"",INDEX('Policy Characteristics'!B:B,MATCH($C310,'Policy Characteristics'!$C:$C,0)))</f>
        <v>Change Electricity Imports</v>
      </c>
      <c r="C310" s="237" t="str">
        <f t="shared" si="20"/>
        <v>Percent Change in Electricity Imports</v>
      </c>
      <c r="D310" s="290" t="s">
        <v>3462</v>
      </c>
      <c r="E310" s="335"/>
      <c r="F310" s="290" t="s">
        <v>3403</v>
      </c>
      <c r="G310" s="290"/>
      <c r="H310" s="293">
        <v>1753</v>
      </c>
      <c r="I310" s="387" t="s">
        <v>43</v>
      </c>
      <c r="J310" s="388" t="str">
        <f>IF(ISBLANK(INDEX('Policy Characteristics'!D:D,MATCH($C310,'Policy Characteristics'!$C:$C,0))),"",INDEX('Policy Characteristics'!D:D,MATCH($C310,'Policy Characteristics'!$C:$C,0)))</f>
        <v>Electricity Imports and Exports</v>
      </c>
      <c r="K310" s="237" t="str">
        <f>IF(ISBLANK(INDEX('Policy Characteristics'!E:E,MATCH($C310,'Policy Characteristics'!$C:$C,0))),"",INDEX('Policy Characteristics'!E:E,MATCH($C310,'Policy Characteristics'!$C:$C,0)))</f>
        <v>elec change imports</v>
      </c>
      <c r="L310" s="238">
        <f>IF(ISBLANK(INDEX('Policy Characteristics'!F:F,MATCH($C310,'Policy Characteristics'!$C:$C,0))),"",INDEX('Policy Characteristics'!F:F,MATCH($C310,'Policy Characteristics'!$C:$C,0)))</f>
        <v>-0.5</v>
      </c>
      <c r="M310" s="238">
        <f>IF(ISBLANK(INDEX('Policy Characteristics'!G:G,MATCH($C310,'Policy Characteristics'!$C:$C,0))),"",INDEX('Policy Characteristics'!G:G,MATCH($C310,'Policy Characteristics'!$C:$C,0)))</f>
        <v>1</v>
      </c>
      <c r="N310" s="238">
        <f>IF(ISBLANK(INDEX('Policy Characteristics'!H:H,MATCH($C310,'Policy Characteristics'!$C:$C,0))),"",INDEX('Policy Characteristics'!H:H,MATCH($C310,'Policy Characteristics'!$C:$C,0)))</f>
        <v>0.02</v>
      </c>
      <c r="O310" s="237" t="str">
        <f>IF(ISBLANK(INDEX('Policy Characteristics'!I:I,MATCH($C310,'Policy Characteristics'!$C:$C,0))),"",INDEX('Policy Characteristics'!I:I,MATCH($C310,'Policy Characteristics'!$C:$C,0)))</f>
        <v>% change in imports</v>
      </c>
      <c r="P310" s="237"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37" t="str">
        <f>IF(ISBLANK(INDEX('Policy Characteristics'!K:K,MATCH($C310,'Policy Characteristics'!$C:$C,0))),"",INDEX('Policy Characteristics'!K:K,MATCH($C310,'Policy Characteristics'!$C:$C,0)))</f>
        <v>electricity-sector-main.html#elec-imports</v>
      </c>
      <c r="R310" s="237" t="str">
        <f>IF(ISBLANK(INDEX('Policy Characteristics'!L:L,MATCH($C310,'Policy Characteristics'!$C:$C,0))),"",INDEX('Policy Characteristics'!L:L,MATCH($C310,'Policy Characteristics'!$C:$C,0)))</f>
        <v>electricity-imports-exports.html</v>
      </c>
      <c r="S310" s="291" t="s">
        <v>187</v>
      </c>
    </row>
    <row r="311" spans="1:19" s="291" customFormat="1">
      <c r="A311" s="237" t="str">
        <f>IF(ISBLANK(INDEX('Policy Characteristics'!A:A,MATCH($C311,'Policy Characteristics'!$C:$C,0))),"",INDEX('Policy Characteristics'!A:A,MATCH($C311,'Policy Characteristics'!$C:$C,0)))</f>
        <v>Electricity Supply</v>
      </c>
      <c r="B311" s="386" t="str">
        <f>IF(ISBLANK(INDEX('Policy Characteristics'!B:B,MATCH($C311,'Policy Characteristics'!$C:$C,0))),"",INDEX('Policy Characteristics'!B:B,MATCH($C311,'Policy Characteristics'!$C:$C,0)))</f>
        <v>Change Electricity Imports</v>
      </c>
      <c r="C311" s="237" t="str">
        <f t="shared" si="20"/>
        <v>Percent Change in Electricity Imports</v>
      </c>
      <c r="D311" s="290" t="s">
        <v>76</v>
      </c>
      <c r="E311" s="335"/>
      <c r="F311" s="290" t="s">
        <v>3472</v>
      </c>
      <c r="G311" s="290"/>
      <c r="H311" s="293">
        <v>527</v>
      </c>
      <c r="I311" s="387" t="s">
        <v>43</v>
      </c>
      <c r="J311" s="388" t="str">
        <f>IF(ISBLANK(INDEX('Policy Characteristics'!D:D,MATCH($C311,'Policy Characteristics'!$C:$C,0))),"",INDEX('Policy Characteristics'!D:D,MATCH($C311,'Policy Characteristics'!$C:$C,0)))</f>
        <v>Electricity Imports and Exports</v>
      </c>
      <c r="K311" s="237" t="str">
        <f>IF(ISBLANK(INDEX('Policy Characteristics'!E:E,MATCH($C311,'Policy Characteristics'!$C:$C,0))),"",INDEX('Policy Characteristics'!E:E,MATCH($C311,'Policy Characteristics'!$C:$C,0)))</f>
        <v>elec change imports</v>
      </c>
      <c r="L311" s="238">
        <f>IF(ISBLANK(INDEX('Policy Characteristics'!F:F,MATCH($C311,'Policy Characteristics'!$C:$C,0))),"",INDEX('Policy Characteristics'!F:F,MATCH($C311,'Policy Characteristics'!$C:$C,0)))</f>
        <v>-0.5</v>
      </c>
      <c r="M311" s="238">
        <f>IF(ISBLANK(INDEX('Policy Characteristics'!G:G,MATCH($C311,'Policy Characteristics'!$C:$C,0))),"",INDEX('Policy Characteristics'!G:G,MATCH($C311,'Policy Characteristics'!$C:$C,0)))</f>
        <v>1</v>
      </c>
      <c r="N311" s="238">
        <f>IF(ISBLANK(INDEX('Policy Characteristics'!H:H,MATCH($C311,'Policy Characteristics'!$C:$C,0))),"",INDEX('Policy Characteristics'!H:H,MATCH($C311,'Policy Characteristics'!$C:$C,0)))</f>
        <v>0.02</v>
      </c>
      <c r="O311" s="237" t="str">
        <f>IF(ISBLANK(INDEX('Policy Characteristics'!I:I,MATCH($C311,'Policy Characteristics'!$C:$C,0))),"",INDEX('Policy Characteristics'!I:I,MATCH($C311,'Policy Characteristics'!$C:$C,0)))</f>
        <v>% change in imports</v>
      </c>
      <c r="P311" s="237"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37" t="str">
        <f>IF(ISBLANK(INDEX('Policy Characteristics'!K:K,MATCH($C311,'Policy Characteristics'!$C:$C,0))),"",INDEX('Policy Characteristics'!K:K,MATCH($C311,'Policy Characteristics'!$C:$C,0)))</f>
        <v>electricity-sector-main.html#elec-imports</v>
      </c>
      <c r="R311" s="237" t="str">
        <f>IF(ISBLANK(INDEX('Policy Characteristics'!L:L,MATCH($C311,'Policy Characteristics'!$C:$C,0))),"",INDEX('Policy Characteristics'!L:L,MATCH($C311,'Policy Characteristics'!$C:$C,0)))</f>
        <v>electricity-imports-exports.html</v>
      </c>
      <c r="S311" s="291" t="s">
        <v>187</v>
      </c>
    </row>
    <row r="312" spans="1:19" s="291" customFormat="1">
      <c r="A312" s="237" t="str">
        <f>IF(ISBLANK(INDEX('Policy Characteristics'!A:A,MATCH($C312,'Policy Characteristics'!$C:$C,0))),"",INDEX('Policy Characteristics'!A:A,MATCH($C312,'Policy Characteristics'!$C:$C,0)))</f>
        <v>Electricity Supply</v>
      </c>
      <c r="B312" s="386" t="str">
        <f>IF(ISBLANK(INDEX('Policy Characteristics'!B:B,MATCH($C312,'Policy Characteristics'!$C:$C,0))),"",INDEX('Policy Characteristics'!B:B,MATCH($C312,'Policy Characteristics'!$C:$C,0)))</f>
        <v>Change Electricity Imports</v>
      </c>
      <c r="C312" s="237" t="str">
        <f t="shared" si="20"/>
        <v>Percent Change in Electricity Imports</v>
      </c>
      <c r="D312" s="290" t="s">
        <v>77</v>
      </c>
      <c r="E312" s="335"/>
      <c r="F312" s="290" t="s">
        <v>89</v>
      </c>
      <c r="G312" s="290"/>
      <c r="H312" s="293">
        <v>528</v>
      </c>
      <c r="I312" s="387" t="s">
        <v>43</v>
      </c>
      <c r="J312" s="388" t="str">
        <f>IF(ISBLANK(INDEX('Policy Characteristics'!D:D,MATCH($C312,'Policy Characteristics'!$C:$C,0))),"",INDEX('Policy Characteristics'!D:D,MATCH($C312,'Policy Characteristics'!$C:$C,0)))</f>
        <v>Electricity Imports and Exports</v>
      </c>
      <c r="K312" s="237" t="str">
        <f>IF(ISBLANK(INDEX('Policy Characteristics'!E:E,MATCH($C312,'Policy Characteristics'!$C:$C,0))),"",INDEX('Policy Characteristics'!E:E,MATCH($C312,'Policy Characteristics'!$C:$C,0)))</f>
        <v>elec change imports</v>
      </c>
      <c r="L312" s="238">
        <f>IF(ISBLANK(INDEX('Policy Characteristics'!F:F,MATCH($C312,'Policy Characteristics'!$C:$C,0))),"",INDEX('Policy Characteristics'!F:F,MATCH($C312,'Policy Characteristics'!$C:$C,0)))</f>
        <v>-0.5</v>
      </c>
      <c r="M312" s="238">
        <f>IF(ISBLANK(INDEX('Policy Characteristics'!G:G,MATCH($C312,'Policy Characteristics'!$C:$C,0))),"",INDEX('Policy Characteristics'!G:G,MATCH($C312,'Policy Characteristics'!$C:$C,0)))</f>
        <v>1</v>
      </c>
      <c r="N312" s="238">
        <f>IF(ISBLANK(INDEX('Policy Characteristics'!H:H,MATCH($C312,'Policy Characteristics'!$C:$C,0))),"",INDEX('Policy Characteristics'!H:H,MATCH($C312,'Policy Characteristics'!$C:$C,0)))</f>
        <v>0.02</v>
      </c>
      <c r="O312" s="237" t="str">
        <f>IF(ISBLANK(INDEX('Policy Characteristics'!I:I,MATCH($C312,'Policy Characteristics'!$C:$C,0))),"",INDEX('Policy Characteristics'!I:I,MATCH($C312,'Policy Characteristics'!$C:$C,0)))</f>
        <v>% change in imports</v>
      </c>
      <c r="P312" s="237"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37" t="str">
        <f>IF(ISBLANK(INDEX('Policy Characteristics'!K:K,MATCH($C312,'Policy Characteristics'!$C:$C,0))),"",INDEX('Policy Characteristics'!K:K,MATCH($C312,'Policy Characteristics'!$C:$C,0)))</f>
        <v>electricity-sector-main.html#elec-imports</v>
      </c>
      <c r="R312" s="237" t="str">
        <f>IF(ISBLANK(INDEX('Policy Characteristics'!L:L,MATCH($C312,'Policy Characteristics'!$C:$C,0))),"",INDEX('Policy Characteristics'!L:L,MATCH($C312,'Policy Characteristics'!$C:$C,0)))</f>
        <v>electricity-imports-exports.html</v>
      </c>
      <c r="S312" s="291" t="s">
        <v>187</v>
      </c>
    </row>
    <row r="313" spans="1:19" s="291" customFormat="1">
      <c r="A313" s="237" t="str">
        <f>IF(ISBLANK(INDEX('Policy Characteristics'!A:A,MATCH($C313,'Policy Characteristics'!$C:$C,0))),"",INDEX('Policy Characteristics'!A:A,MATCH($C313,'Policy Characteristics'!$C:$C,0)))</f>
        <v>Electricity Supply</v>
      </c>
      <c r="B313" s="386" t="str">
        <f>IF(ISBLANK(INDEX('Policy Characteristics'!B:B,MATCH($C313,'Policy Characteristics'!$C:$C,0))),"",INDEX('Policy Characteristics'!B:B,MATCH($C313,'Policy Characteristics'!$C:$C,0)))</f>
        <v>Change Electricity Imports</v>
      </c>
      <c r="C313" s="237" t="str">
        <f t="shared" si="20"/>
        <v>Percent Change in Electricity Imports</v>
      </c>
      <c r="D313" s="290" t="s">
        <v>446</v>
      </c>
      <c r="E313" s="335"/>
      <c r="F313" s="290" t="s">
        <v>449</v>
      </c>
      <c r="G313" s="290"/>
      <c r="H313" s="293">
        <v>529</v>
      </c>
      <c r="I313" s="387" t="s">
        <v>43</v>
      </c>
      <c r="J313" s="388" t="str">
        <f>IF(ISBLANK(INDEX('Policy Characteristics'!D:D,MATCH($C313,'Policy Characteristics'!$C:$C,0))),"",INDEX('Policy Characteristics'!D:D,MATCH($C313,'Policy Characteristics'!$C:$C,0)))</f>
        <v>Electricity Imports and Exports</v>
      </c>
      <c r="K313" s="237" t="str">
        <f>IF(ISBLANK(INDEX('Policy Characteristics'!E:E,MATCH($C313,'Policy Characteristics'!$C:$C,0))),"",INDEX('Policy Characteristics'!E:E,MATCH($C313,'Policy Characteristics'!$C:$C,0)))</f>
        <v>elec change imports</v>
      </c>
      <c r="L313" s="238">
        <f>IF(ISBLANK(INDEX('Policy Characteristics'!F:F,MATCH($C313,'Policy Characteristics'!$C:$C,0))),"",INDEX('Policy Characteristics'!F:F,MATCH($C313,'Policy Characteristics'!$C:$C,0)))</f>
        <v>-0.5</v>
      </c>
      <c r="M313" s="238">
        <f>IF(ISBLANK(INDEX('Policy Characteristics'!G:G,MATCH($C313,'Policy Characteristics'!$C:$C,0))),"",INDEX('Policy Characteristics'!G:G,MATCH($C313,'Policy Characteristics'!$C:$C,0)))</f>
        <v>1</v>
      </c>
      <c r="N313" s="238">
        <f>IF(ISBLANK(INDEX('Policy Characteristics'!H:H,MATCH($C313,'Policy Characteristics'!$C:$C,0))),"",INDEX('Policy Characteristics'!H:H,MATCH($C313,'Policy Characteristics'!$C:$C,0)))</f>
        <v>0.02</v>
      </c>
      <c r="O313" s="237" t="str">
        <f>IF(ISBLANK(INDEX('Policy Characteristics'!I:I,MATCH($C313,'Policy Characteristics'!$C:$C,0))),"",INDEX('Policy Characteristics'!I:I,MATCH($C313,'Policy Characteristics'!$C:$C,0)))</f>
        <v>% change in imports</v>
      </c>
      <c r="P313" s="237"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37" t="str">
        <f>IF(ISBLANK(INDEX('Policy Characteristics'!K:K,MATCH($C313,'Policy Characteristics'!$C:$C,0))),"",INDEX('Policy Characteristics'!K:K,MATCH($C313,'Policy Characteristics'!$C:$C,0)))</f>
        <v>electricity-sector-main.html#elec-imports</v>
      </c>
      <c r="R313" s="237" t="str">
        <f>IF(ISBLANK(INDEX('Policy Characteristics'!L:L,MATCH($C313,'Policy Characteristics'!$C:$C,0))),"",INDEX('Policy Characteristics'!L:L,MATCH($C313,'Policy Characteristics'!$C:$C,0)))</f>
        <v>electricity-imports-exports.html</v>
      </c>
      <c r="S313" s="291" t="s">
        <v>187</v>
      </c>
    </row>
    <row r="314" spans="1:19" s="291" customFormat="1">
      <c r="A314" s="237" t="str">
        <f>IF(ISBLANK(INDEX('Policy Characteristics'!A:A,MATCH($C314,'Policy Characteristics'!$C:$C,0))),"",INDEX('Policy Characteristics'!A:A,MATCH($C314,'Policy Characteristics'!$C:$C,0)))</f>
        <v>Electricity Supply</v>
      </c>
      <c r="B314" s="386" t="str">
        <f>IF(ISBLANK(INDEX('Policy Characteristics'!B:B,MATCH($C314,'Policy Characteristics'!$C:$C,0))),"",INDEX('Policy Characteristics'!B:B,MATCH($C314,'Policy Characteristics'!$C:$C,0)))</f>
        <v>Change Electricity Imports</v>
      </c>
      <c r="C314" s="237" t="str">
        <f t="shared" si="20"/>
        <v>Percent Change in Electricity Imports</v>
      </c>
      <c r="D314" s="290" t="s">
        <v>78</v>
      </c>
      <c r="E314" s="335"/>
      <c r="F314" s="290" t="s">
        <v>90</v>
      </c>
      <c r="G314" s="290"/>
      <c r="H314" s="293">
        <v>530</v>
      </c>
      <c r="I314" s="387" t="s">
        <v>43</v>
      </c>
      <c r="J314" s="388" t="str">
        <f>IF(ISBLANK(INDEX('Policy Characteristics'!D:D,MATCH($C314,'Policy Characteristics'!$C:$C,0))),"",INDEX('Policy Characteristics'!D:D,MATCH($C314,'Policy Characteristics'!$C:$C,0)))</f>
        <v>Electricity Imports and Exports</v>
      </c>
      <c r="K314" s="237" t="str">
        <f>IF(ISBLANK(INDEX('Policy Characteristics'!E:E,MATCH($C314,'Policy Characteristics'!$C:$C,0))),"",INDEX('Policy Characteristics'!E:E,MATCH($C314,'Policy Characteristics'!$C:$C,0)))</f>
        <v>elec change imports</v>
      </c>
      <c r="L314" s="238">
        <f>IF(ISBLANK(INDEX('Policy Characteristics'!F:F,MATCH($C314,'Policy Characteristics'!$C:$C,0))),"",INDEX('Policy Characteristics'!F:F,MATCH($C314,'Policy Characteristics'!$C:$C,0)))</f>
        <v>-0.5</v>
      </c>
      <c r="M314" s="238">
        <f>IF(ISBLANK(INDEX('Policy Characteristics'!G:G,MATCH($C314,'Policy Characteristics'!$C:$C,0))),"",INDEX('Policy Characteristics'!G:G,MATCH($C314,'Policy Characteristics'!$C:$C,0)))</f>
        <v>1</v>
      </c>
      <c r="N314" s="238">
        <f>IF(ISBLANK(INDEX('Policy Characteristics'!H:H,MATCH($C314,'Policy Characteristics'!$C:$C,0))),"",INDEX('Policy Characteristics'!H:H,MATCH($C314,'Policy Characteristics'!$C:$C,0)))</f>
        <v>0.02</v>
      </c>
      <c r="O314" s="237" t="str">
        <f>IF(ISBLANK(INDEX('Policy Characteristics'!I:I,MATCH($C314,'Policy Characteristics'!$C:$C,0))),"",INDEX('Policy Characteristics'!I:I,MATCH($C314,'Policy Characteristics'!$C:$C,0)))</f>
        <v>% change in imports</v>
      </c>
      <c r="P314" s="237"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37" t="str">
        <f>IF(ISBLANK(INDEX('Policy Characteristics'!K:K,MATCH($C314,'Policy Characteristics'!$C:$C,0))),"",INDEX('Policy Characteristics'!K:K,MATCH($C314,'Policy Characteristics'!$C:$C,0)))</f>
        <v>electricity-sector-main.html#elec-imports</v>
      </c>
      <c r="R314" s="237" t="str">
        <f>IF(ISBLANK(INDEX('Policy Characteristics'!L:L,MATCH($C314,'Policy Characteristics'!$C:$C,0))),"",INDEX('Policy Characteristics'!L:L,MATCH($C314,'Policy Characteristics'!$C:$C,0)))</f>
        <v>electricity-imports-exports.html</v>
      </c>
      <c r="S314" s="291" t="s">
        <v>187</v>
      </c>
    </row>
    <row r="315" spans="1:19" s="291" customFormat="1">
      <c r="A315" s="237" t="str">
        <f>IF(ISBLANK(INDEX('Policy Characteristics'!A:A,MATCH($C315,'Policy Characteristics'!$C:$C,0))),"",INDEX('Policy Characteristics'!A:A,MATCH($C315,'Policy Characteristics'!$C:$C,0)))</f>
        <v>Electricity Supply</v>
      </c>
      <c r="B315" s="386" t="str">
        <f>IF(ISBLANK(INDEX('Policy Characteristics'!B:B,MATCH($C315,'Policy Characteristics'!$C:$C,0))),"",INDEX('Policy Characteristics'!B:B,MATCH($C315,'Policy Characteristics'!$C:$C,0)))</f>
        <v>Change Electricity Imports</v>
      </c>
      <c r="C315" s="237" t="str">
        <f t="shared" si="20"/>
        <v>Percent Change in Electricity Imports</v>
      </c>
      <c r="D315" s="290" t="s">
        <v>79</v>
      </c>
      <c r="E315" s="335"/>
      <c r="F315" s="290" t="s">
        <v>91</v>
      </c>
      <c r="G315" s="290"/>
      <c r="H315" s="293">
        <v>531</v>
      </c>
      <c r="I315" s="387" t="s">
        <v>44</v>
      </c>
      <c r="J315" s="388" t="str">
        <f>IF(ISBLANK(INDEX('Policy Characteristics'!D:D,MATCH($C315,'Policy Characteristics'!$C:$C,0))),"",INDEX('Policy Characteristics'!D:D,MATCH($C315,'Policy Characteristics'!$C:$C,0)))</f>
        <v>Electricity Imports and Exports</v>
      </c>
      <c r="K315" s="237" t="str">
        <f>IF(ISBLANK(INDEX('Policy Characteristics'!E:E,MATCH($C315,'Policy Characteristics'!$C:$C,0))),"",INDEX('Policy Characteristics'!E:E,MATCH($C315,'Policy Characteristics'!$C:$C,0)))</f>
        <v>elec change imports</v>
      </c>
      <c r="L315" s="238">
        <f>IF(ISBLANK(INDEX('Policy Characteristics'!F:F,MATCH($C315,'Policy Characteristics'!$C:$C,0))),"",INDEX('Policy Characteristics'!F:F,MATCH($C315,'Policy Characteristics'!$C:$C,0)))</f>
        <v>-0.5</v>
      </c>
      <c r="M315" s="238">
        <f>IF(ISBLANK(INDEX('Policy Characteristics'!G:G,MATCH($C315,'Policy Characteristics'!$C:$C,0))),"",INDEX('Policy Characteristics'!G:G,MATCH($C315,'Policy Characteristics'!$C:$C,0)))</f>
        <v>1</v>
      </c>
      <c r="N315" s="238">
        <f>IF(ISBLANK(INDEX('Policy Characteristics'!H:H,MATCH($C315,'Policy Characteristics'!$C:$C,0))),"",INDEX('Policy Characteristics'!H:H,MATCH($C315,'Policy Characteristics'!$C:$C,0)))</f>
        <v>0.02</v>
      </c>
      <c r="O315" s="237" t="str">
        <f>IF(ISBLANK(INDEX('Policy Characteristics'!I:I,MATCH($C315,'Policy Characteristics'!$C:$C,0))),"",INDEX('Policy Characteristics'!I:I,MATCH($C315,'Policy Characteristics'!$C:$C,0)))</f>
        <v>% change in imports</v>
      </c>
      <c r="P315" s="237"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37" t="str">
        <f>IF(ISBLANK(INDEX('Policy Characteristics'!K:K,MATCH($C315,'Policy Characteristics'!$C:$C,0))),"",INDEX('Policy Characteristics'!K:K,MATCH($C315,'Policy Characteristics'!$C:$C,0)))</f>
        <v>electricity-sector-main.html#elec-imports</v>
      </c>
      <c r="R315" s="237" t="str">
        <f>IF(ISBLANK(INDEX('Policy Characteristics'!L:L,MATCH($C315,'Policy Characteristics'!$C:$C,0))),"",INDEX('Policy Characteristics'!L:L,MATCH($C315,'Policy Characteristics'!$C:$C,0)))</f>
        <v>electricity-imports-exports.html</v>
      </c>
      <c r="S315" s="291" t="s">
        <v>187</v>
      </c>
    </row>
    <row r="316" spans="1:19" s="291" customFormat="1">
      <c r="A316" s="237" t="str">
        <f>IF(ISBLANK(INDEX('Policy Characteristics'!A:A,MATCH($C316,'Policy Characteristics'!$C:$C,0))),"",INDEX('Policy Characteristics'!A:A,MATCH($C316,'Policy Characteristics'!$C:$C,0)))</f>
        <v>Electricity Supply</v>
      </c>
      <c r="B316" s="386" t="str">
        <f>IF(ISBLANK(INDEX('Policy Characteristics'!B:B,MATCH($C316,'Policy Characteristics'!$C:$C,0))),"",INDEX('Policy Characteristics'!B:B,MATCH($C316,'Policy Characteristics'!$C:$C,0)))</f>
        <v>Change Electricity Imports</v>
      </c>
      <c r="C316" s="237" t="str">
        <f t="shared" si="20"/>
        <v>Percent Change in Electricity Imports</v>
      </c>
      <c r="D316" s="290" t="s">
        <v>80</v>
      </c>
      <c r="E316" s="335"/>
      <c r="F316" s="290" t="s">
        <v>92</v>
      </c>
      <c r="G316" s="290"/>
      <c r="H316" s="293">
        <v>532</v>
      </c>
      <c r="I316" s="387" t="s">
        <v>43</v>
      </c>
      <c r="J316" s="388" t="str">
        <f>IF(ISBLANK(INDEX('Policy Characteristics'!D:D,MATCH($C316,'Policy Characteristics'!$C:$C,0))),"",INDEX('Policy Characteristics'!D:D,MATCH($C316,'Policy Characteristics'!$C:$C,0)))</f>
        <v>Electricity Imports and Exports</v>
      </c>
      <c r="K316" s="237" t="str">
        <f>IF(ISBLANK(INDEX('Policy Characteristics'!E:E,MATCH($C316,'Policy Characteristics'!$C:$C,0))),"",INDEX('Policy Characteristics'!E:E,MATCH($C316,'Policy Characteristics'!$C:$C,0)))</f>
        <v>elec change imports</v>
      </c>
      <c r="L316" s="238">
        <f>IF(ISBLANK(INDEX('Policy Characteristics'!F:F,MATCH($C316,'Policy Characteristics'!$C:$C,0))),"",INDEX('Policy Characteristics'!F:F,MATCH($C316,'Policy Characteristics'!$C:$C,0)))</f>
        <v>-0.5</v>
      </c>
      <c r="M316" s="238">
        <f>IF(ISBLANK(INDEX('Policy Characteristics'!G:G,MATCH($C316,'Policy Characteristics'!$C:$C,0))),"",INDEX('Policy Characteristics'!G:G,MATCH($C316,'Policy Characteristics'!$C:$C,0)))</f>
        <v>1</v>
      </c>
      <c r="N316" s="238">
        <f>IF(ISBLANK(INDEX('Policy Characteristics'!H:H,MATCH($C316,'Policy Characteristics'!$C:$C,0))),"",INDEX('Policy Characteristics'!H:H,MATCH($C316,'Policy Characteristics'!$C:$C,0)))</f>
        <v>0.02</v>
      </c>
      <c r="O316" s="237" t="str">
        <f>IF(ISBLANK(INDEX('Policy Characteristics'!I:I,MATCH($C316,'Policy Characteristics'!$C:$C,0))),"",INDEX('Policy Characteristics'!I:I,MATCH($C316,'Policy Characteristics'!$C:$C,0)))</f>
        <v>% change in imports</v>
      </c>
      <c r="P316" s="237"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37" t="str">
        <f>IF(ISBLANK(INDEX('Policy Characteristics'!K:K,MATCH($C316,'Policy Characteristics'!$C:$C,0))),"",INDEX('Policy Characteristics'!K:K,MATCH($C316,'Policy Characteristics'!$C:$C,0)))</f>
        <v>electricity-sector-main.html#elec-imports</v>
      </c>
      <c r="R316" s="237" t="str">
        <f>IF(ISBLANK(INDEX('Policy Characteristics'!L:L,MATCH($C316,'Policy Characteristics'!$C:$C,0))),"",INDEX('Policy Characteristics'!L:L,MATCH($C316,'Policy Characteristics'!$C:$C,0)))</f>
        <v>electricity-imports-exports.html</v>
      </c>
      <c r="S316" s="291" t="s">
        <v>187</v>
      </c>
    </row>
    <row r="317" spans="1:19" s="291" customFormat="1">
      <c r="A317" s="237" t="str">
        <f>IF(ISBLANK(INDEX('Policy Characteristics'!A:A,MATCH($C317,'Policy Characteristics'!$C:$C,0))),"",INDEX('Policy Characteristics'!A:A,MATCH($C317,'Policy Characteristics'!$C:$C,0)))</f>
        <v>Electricity Supply</v>
      </c>
      <c r="B317" s="386" t="str">
        <f>IF(ISBLANK(INDEX('Policy Characteristics'!B:B,MATCH($C317,'Policy Characteristics'!$C:$C,0))),"",INDEX('Policy Characteristics'!B:B,MATCH($C317,'Policy Characteristics'!$C:$C,0)))</f>
        <v>Change Electricity Imports</v>
      </c>
      <c r="C317" s="237" t="str">
        <f t="shared" si="20"/>
        <v>Percent Change in Electricity Imports</v>
      </c>
      <c r="D317" s="290" t="s">
        <v>2422</v>
      </c>
      <c r="E317" s="335"/>
      <c r="F317" s="290" t="s">
        <v>434</v>
      </c>
      <c r="G317" s="290"/>
      <c r="H317" s="293">
        <v>533</v>
      </c>
      <c r="I317" s="387" t="s">
        <v>44</v>
      </c>
      <c r="J317" s="388" t="str">
        <f>IF(ISBLANK(INDEX('Policy Characteristics'!D:D,MATCH($C317,'Policy Characteristics'!$C:$C,0))),"",INDEX('Policy Characteristics'!D:D,MATCH($C317,'Policy Characteristics'!$C:$C,0)))</f>
        <v>Electricity Imports and Exports</v>
      </c>
      <c r="K317" s="237" t="str">
        <f>IF(ISBLANK(INDEX('Policy Characteristics'!E:E,MATCH($C317,'Policy Characteristics'!$C:$C,0))),"",INDEX('Policy Characteristics'!E:E,MATCH($C317,'Policy Characteristics'!$C:$C,0)))</f>
        <v>elec change imports</v>
      </c>
      <c r="L317" s="238">
        <f>IF(ISBLANK(INDEX('Policy Characteristics'!F:F,MATCH($C317,'Policy Characteristics'!$C:$C,0))),"",INDEX('Policy Characteristics'!F:F,MATCH($C317,'Policy Characteristics'!$C:$C,0)))</f>
        <v>-0.5</v>
      </c>
      <c r="M317" s="238">
        <f>IF(ISBLANK(INDEX('Policy Characteristics'!G:G,MATCH($C317,'Policy Characteristics'!$C:$C,0))),"",INDEX('Policy Characteristics'!G:G,MATCH($C317,'Policy Characteristics'!$C:$C,0)))</f>
        <v>1</v>
      </c>
      <c r="N317" s="238">
        <f>IF(ISBLANK(INDEX('Policy Characteristics'!H:H,MATCH($C317,'Policy Characteristics'!$C:$C,0))),"",INDEX('Policy Characteristics'!H:H,MATCH($C317,'Policy Characteristics'!$C:$C,0)))</f>
        <v>0.02</v>
      </c>
      <c r="O317" s="237" t="str">
        <f>IF(ISBLANK(INDEX('Policy Characteristics'!I:I,MATCH($C317,'Policy Characteristics'!$C:$C,0))),"",INDEX('Policy Characteristics'!I:I,MATCH($C317,'Policy Characteristics'!$C:$C,0)))</f>
        <v>% change in imports</v>
      </c>
      <c r="P317" s="237"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37" t="str">
        <f>IF(ISBLANK(INDEX('Policy Characteristics'!K:K,MATCH($C317,'Policy Characteristics'!$C:$C,0))),"",INDEX('Policy Characteristics'!K:K,MATCH($C317,'Policy Characteristics'!$C:$C,0)))</f>
        <v>electricity-sector-main.html#elec-imports</v>
      </c>
      <c r="R317" s="237" t="str">
        <f>IF(ISBLANK(INDEX('Policy Characteristics'!L:L,MATCH($C317,'Policy Characteristics'!$C:$C,0))),"",INDEX('Policy Characteristics'!L:L,MATCH($C317,'Policy Characteristics'!$C:$C,0)))</f>
        <v>electricity-imports-exports.html</v>
      </c>
      <c r="S317" s="291" t="s">
        <v>187</v>
      </c>
    </row>
    <row r="318" spans="1:19" s="291" customFormat="1">
      <c r="A318" s="237" t="str">
        <f>IF(ISBLANK(INDEX('Policy Characteristics'!A:A,MATCH($C318,'Policy Characteristics'!$C:$C,0))),"",INDEX('Policy Characteristics'!A:A,MATCH($C318,'Policy Characteristics'!$C:$C,0)))</f>
        <v>Electricity Supply</v>
      </c>
      <c r="B318" s="386" t="str">
        <f>IF(ISBLANK(INDEX('Policy Characteristics'!B:B,MATCH($C318,'Policy Characteristics'!$C:$C,0))),"",INDEX('Policy Characteristics'!B:B,MATCH($C318,'Policy Characteristics'!$C:$C,0)))</f>
        <v>Change Electricity Imports</v>
      </c>
      <c r="C318" s="237" t="str">
        <f t="shared" si="20"/>
        <v>Percent Change in Electricity Imports</v>
      </c>
      <c r="D318" s="290" t="s">
        <v>307</v>
      </c>
      <c r="E318" s="335"/>
      <c r="F318" s="290" t="s">
        <v>309</v>
      </c>
      <c r="G318" s="290"/>
      <c r="H318" s="293">
        <v>534</v>
      </c>
      <c r="I318" s="387" t="s">
        <v>43</v>
      </c>
      <c r="J318" s="388" t="str">
        <f>IF(ISBLANK(INDEX('Policy Characteristics'!D:D,MATCH($C318,'Policy Characteristics'!$C:$C,0))),"",INDEX('Policy Characteristics'!D:D,MATCH($C318,'Policy Characteristics'!$C:$C,0)))</f>
        <v>Electricity Imports and Exports</v>
      </c>
      <c r="K318" s="237" t="str">
        <f>IF(ISBLANK(INDEX('Policy Characteristics'!E:E,MATCH($C318,'Policy Characteristics'!$C:$C,0))),"",INDEX('Policy Characteristics'!E:E,MATCH($C318,'Policy Characteristics'!$C:$C,0)))</f>
        <v>elec change imports</v>
      </c>
      <c r="L318" s="238">
        <f>IF(ISBLANK(INDEX('Policy Characteristics'!F:F,MATCH($C318,'Policy Characteristics'!$C:$C,0))),"",INDEX('Policy Characteristics'!F:F,MATCH($C318,'Policy Characteristics'!$C:$C,0)))</f>
        <v>-0.5</v>
      </c>
      <c r="M318" s="238">
        <f>IF(ISBLANK(INDEX('Policy Characteristics'!G:G,MATCH($C318,'Policy Characteristics'!$C:$C,0))),"",INDEX('Policy Characteristics'!G:G,MATCH($C318,'Policy Characteristics'!$C:$C,0)))</f>
        <v>1</v>
      </c>
      <c r="N318" s="238">
        <f>IF(ISBLANK(INDEX('Policy Characteristics'!H:H,MATCH($C318,'Policy Characteristics'!$C:$C,0))),"",INDEX('Policy Characteristics'!H:H,MATCH($C318,'Policy Characteristics'!$C:$C,0)))</f>
        <v>0.02</v>
      </c>
      <c r="O318" s="237" t="str">
        <f>IF(ISBLANK(INDEX('Policy Characteristics'!I:I,MATCH($C318,'Policy Characteristics'!$C:$C,0))),"",INDEX('Policy Characteristics'!I:I,MATCH($C318,'Policy Characteristics'!$C:$C,0)))</f>
        <v>% change in imports</v>
      </c>
      <c r="P318" s="237"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37" t="str">
        <f>IF(ISBLANK(INDEX('Policy Characteristics'!K:K,MATCH($C318,'Policy Characteristics'!$C:$C,0))),"",INDEX('Policy Characteristics'!K:K,MATCH($C318,'Policy Characteristics'!$C:$C,0)))</f>
        <v>electricity-sector-main.html#elec-imports</v>
      </c>
      <c r="R318" s="237" t="str">
        <f>IF(ISBLANK(INDEX('Policy Characteristics'!L:L,MATCH($C318,'Policy Characteristics'!$C:$C,0))),"",INDEX('Policy Characteristics'!L:L,MATCH($C318,'Policy Characteristics'!$C:$C,0)))</f>
        <v>electricity-imports-exports.html</v>
      </c>
      <c r="S318" s="291" t="s">
        <v>187</v>
      </c>
    </row>
    <row r="319" spans="1:19" s="291" customFormat="1">
      <c r="A319" s="237" t="str">
        <f>IF(ISBLANK(INDEX('Policy Characteristics'!A:A,MATCH($C319,'Policy Characteristics'!$C:$C,0))),"",INDEX('Policy Characteristics'!A:A,MATCH($C319,'Policy Characteristics'!$C:$C,0)))</f>
        <v>Electricity Supply</v>
      </c>
      <c r="B319" s="386" t="str">
        <f>IF(ISBLANK(INDEX('Policy Characteristics'!B:B,MATCH($C319,'Policy Characteristics'!$C:$C,0))),"",INDEX('Policy Characteristics'!B:B,MATCH($C319,'Policy Characteristics'!$C:$C,0)))</f>
        <v>Change Electricity Imports</v>
      </c>
      <c r="C319" s="237" t="str">
        <f t="shared" si="20"/>
        <v>Percent Change in Electricity Imports</v>
      </c>
      <c r="D319" s="290" t="s">
        <v>308</v>
      </c>
      <c r="E319" s="335"/>
      <c r="F319" s="290" t="s">
        <v>310</v>
      </c>
      <c r="G319" s="290"/>
      <c r="H319" s="293">
        <v>535</v>
      </c>
      <c r="I319" s="387" t="s">
        <v>44</v>
      </c>
      <c r="J319" s="388" t="str">
        <f>IF(ISBLANK(INDEX('Policy Characteristics'!D:D,MATCH($C319,'Policy Characteristics'!$C:$C,0))),"",INDEX('Policy Characteristics'!D:D,MATCH($C319,'Policy Characteristics'!$C:$C,0)))</f>
        <v>Electricity Imports and Exports</v>
      </c>
      <c r="K319" s="237" t="str">
        <f>IF(ISBLANK(INDEX('Policy Characteristics'!E:E,MATCH($C319,'Policy Characteristics'!$C:$C,0))),"",INDEX('Policy Characteristics'!E:E,MATCH($C319,'Policy Characteristics'!$C:$C,0)))</f>
        <v>elec change imports</v>
      </c>
      <c r="L319" s="238">
        <f>IF(ISBLANK(INDEX('Policy Characteristics'!F:F,MATCH($C319,'Policy Characteristics'!$C:$C,0))),"",INDEX('Policy Characteristics'!F:F,MATCH($C319,'Policy Characteristics'!$C:$C,0)))</f>
        <v>-0.5</v>
      </c>
      <c r="M319" s="238">
        <f>IF(ISBLANK(INDEX('Policy Characteristics'!G:G,MATCH($C319,'Policy Characteristics'!$C:$C,0))),"",INDEX('Policy Characteristics'!G:G,MATCH($C319,'Policy Characteristics'!$C:$C,0)))</f>
        <v>1</v>
      </c>
      <c r="N319" s="238">
        <f>IF(ISBLANK(INDEX('Policy Characteristics'!H:H,MATCH($C319,'Policy Characteristics'!$C:$C,0))),"",INDEX('Policy Characteristics'!H:H,MATCH($C319,'Policy Characteristics'!$C:$C,0)))</f>
        <v>0.02</v>
      </c>
      <c r="O319" s="237" t="str">
        <f>IF(ISBLANK(INDEX('Policy Characteristics'!I:I,MATCH($C319,'Policy Characteristics'!$C:$C,0))),"",INDEX('Policy Characteristics'!I:I,MATCH($C319,'Policy Characteristics'!$C:$C,0)))</f>
        <v>% change in imports</v>
      </c>
      <c r="P319" s="237"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37" t="str">
        <f>IF(ISBLANK(INDEX('Policy Characteristics'!K:K,MATCH($C319,'Policy Characteristics'!$C:$C,0))),"",INDEX('Policy Characteristics'!K:K,MATCH($C319,'Policy Characteristics'!$C:$C,0)))</f>
        <v>electricity-sector-main.html#elec-imports</v>
      </c>
      <c r="R319" s="237" t="str">
        <f>IF(ISBLANK(INDEX('Policy Characteristics'!L:L,MATCH($C319,'Policy Characteristics'!$C:$C,0))),"",INDEX('Policy Characteristics'!L:L,MATCH($C319,'Policy Characteristics'!$C:$C,0)))</f>
        <v>electricity-imports-exports.html</v>
      </c>
      <c r="S319" s="291" t="s">
        <v>187</v>
      </c>
    </row>
    <row r="320" spans="1:19" s="291" customFormat="1">
      <c r="A320" s="237" t="str">
        <f>IF(ISBLANK(INDEX('Policy Characteristics'!A:A,MATCH($C320,'Policy Characteristics'!$C:$C,0))),"",INDEX('Policy Characteristics'!A:A,MATCH($C320,'Policy Characteristics'!$C:$C,0)))</f>
        <v>Electricity Supply</v>
      </c>
      <c r="B320" s="386" t="str">
        <f>IF(ISBLANK(INDEX('Policy Characteristics'!B:B,MATCH($C320,'Policy Characteristics'!$C:$C,0))),"",INDEX('Policy Characteristics'!B:B,MATCH($C320,'Policy Characteristics'!$C:$C,0)))</f>
        <v>Change Electricity Imports</v>
      </c>
      <c r="C320" s="237" t="str">
        <f t="shared" si="20"/>
        <v>Percent Change in Electricity Imports</v>
      </c>
      <c r="D320" s="290" t="s">
        <v>442</v>
      </c>
      <c r="E320" s="335"/>
      <c r="F320" s="290" t="s">
        <v>441</v>
      </c>
      <c r="G320" s="290"/>
      <c r="H320" s="293">
        <v>536</v>
      </c>
      <c r="I320" s="387" t="s">
        <v>44</v>
      </c>
      <c r="J320" s="388" t="str">
        <f>IF(ISBLANK(INDEX('Policy Characteristics'!D:D,MATCH($C320,'Policy Characteristics'!$C:$C,0))),"",INDEX('Policy Characteristics'!D:D,MATCH($C320,'Policy Characteristics'!$C:$C,0)))</f>
        <v>Electricity Imports and Exports</v>
      </c>
      <c r="K320" s="237" t="str">
        <f>IF(ISBLANK(INDEX('Policy Characteristics'!E:E,MATCH($C320,'Policy Characteristics'!$C:$C,0))),"",INDEX('Policy Characteristics'!E:E,MATCH($C320,'Policy Characteristics'!$C:$C,0)))</f>
        <v>elec change imports</v>
      </c>
      <c r="L320" s="238">
        <f>IF(ISBLANK(INDEX('Policy Characteristics'!F:F,MATCH($C320,'Policy Characteristics'!$C:$C,0))),"",INDEX('Policy Characteristics'!F:F,MATCH($C320,'Policy Characteristics'!$C:$C,0)))</f>
        <v>-0.5</v>
      </c>
      <c r="M320" s="238">
        <f>IF(ISBLANK(INDEX('Policy Characteristics'!G:G,MATCH($C320,'Policy Characteristics'!$C:$C,0))),"",INDEX('Policy Characteristics'!G:G,MATCH($C320,'Policy Characteristics'!$C:$C,0)))</f>
        <v>1</v>
      </c>
      <c r="N320" s="238">
        <f>IF(ISBLANK(INDEX('Policy Characteristics'!H:H,MATCH($C320,'Policy Characteristics'!$C:$C,0))),"",INDEX('Policy Characteristics'!H:H,MATCH($C320,'Policy Characteristics'!$C:$C,0)))</f>
        <v>0.02</v>
      </c>
      <c r="O320" s="237" t="str">
        <f>IF(ISBLANK(INDEX('Policy Characteristics'!I:I,MATCH($C320,'Policy Characteristics'!$C:$C,0))),"",INDEX('Policy Characteristics'!I:I,MATCH($C320,'Policy Characteristics'!$C:$C,0)))</f>
        <v>% change in imports</v>
      </c>
      <c r="P320" s="237"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37" t="str">
        <f>IF(ISBLANK(INDEX('Policy Characteristics'!K:K,MATCH($C320,'Policy Characteristics'!$C:$C,0))),"",INDEX('Policy Characteristics'!K:K,MATCH($C320,'Policy Characteristics'!$C:$C,0)))</f>
        <v>electricity-sector-main.html#elec-imports</v>
      </c>
      <c r="R320" s="237" t="str">
        <f>IF(ISBLANK(INDEX('Policy Characteristics'!L:L,MATCH($C320,'Policy Characteristics'!$C:$C,0))),"",INDEX('Policy Characteristics'!L:L,MATCH($C320,'Policy Characteristics'!$C:$C,0)))</f>
        <v>electricity-imports-exports.html</v>
      </c>
      <c r="S320" s="291" t="s">
        <v>187</v>
      </c>
    </row>
    <row r="321" spans="1:19" s="291" customFormat="1">
      <c r="A321" s="237" t="str">
        <f>IF(ISBLANK(INDEX('Policy Characteristics'!A:A,MATCH($C321,'Policy Characteristics'!$C:$C,0))),"",INDEX('Policy Characteristics'!A:A,MATCH($C321,'Policy Characteristics'!$C:$C,0)))</f>
        <v>Electricity Supply</v>
      </c>
      <c r="B321" s="386" t="str">
        <f>IF(ISBLANK(INDEX('Policy Characteristics'!B:B,MATCH($C321,'Policy Characteristics'!$C:$C,0))),"",INDEX('Policy Characteristics'!B:B,MATCH($C321,'Policy Characteristics'!$C:$C,0)))</f>
        <v>Change Electricity Imports</v>
      </c>
      <c r="C321" s="237" t="str">
        <f t="shared" si="20"/>
        <v>Percent Change in Electricity Imports</v>
      </c>
      <c r="D321" s="290" t="s">
        <v>451</v>
      </c>
      <c r="E321" s="335"/>
      <c r="F321" s="290" t="s">
        <v>452</v>
      </c>
      <c r="G321" s="290"/>
      <c r="H321" s="293">
        <v>537</v>
      </c>
      <c r="I321" s="387" t="s">
        <v>44</v>
      </c>
      <c r="J321" s="388" t="str">
        <f>IF(ISBLANK(INDEX('Policy Characteristics'!D:D,MATCH($C321,'Policy Characteristics'!$C:$C,0))),"",INDEX('Policy Characteristics'!D:D,MATCH($C321,'Policy Characteristics'!$C:$C,0)))</f>
        <v>Electricity Imports and Exports</v>
      </c>
      <c r="K321" s="237" t="str">
        <f>IF(ISBLANK(INDEX('Policy Characteristics'!E:E,MATCH($C321,'Policy Characteristics'!$C:$C,0))),"",INDEX('Policy Characteristics'!E:E,MATCH($C321,'Policy Characteristics'!$C:$C,0)))</f>
        <v>elec change imports</v>
      </c>
      <c r="L321" s="238">
        <f>IF(ISBLANK(INDEX('Policy Characteristics'!F:F,MATCH($C321,'Policy Characteristics'!$C:$C,0))),"",INDEX('Policy Characteristics'!F:F,MATCH($C321,'Policy Characteristics'!$C:$C,0)))</f>
        <v>-0.5</v>
      </c>
      <c r="M321" s="238">
        <f>IF(ISBLANK(INDEX('Policy Characteristics'!G:G,MATCH($C321,'Policy Characteristics'!$C:$C,0))),"",INDEX('Policy Characteristics'!G:G,MATCH($C321,'Policy Characteristics'!$C:$C,0)))</f>
        <v>1</v>
      </c>
      <c r="N321" s="238">
        <f>IF(ISBLANK(INDEX('Policy Characteristics'!H:H,MATCH($C321,'Policy Characteristics'!$C:$C,0))),"",INDEX('Policy Characteristics'!H:H,MATCH($C321,'Policy Characteristics'!$C:$C,0)))</f>
        <v>0.02</v>
      </c>
      <c r="O321" s="237" t="str">
        <f>IF(ISBLANK(INDEX('Policy Characteristics'!I:I,MATCH($C321,'Policy Characteristics'!$C:$C,0))),"",INDEX('Policy Characteristics'!I:I,MATCH($C321,'Policy Characteristics'!$C:$C,0)))</f>
        <v>% change in imports</v>
      </c>
      <c r="P321" s="237"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37" t="str">
        <f>IF(ISBLANK(INDEX('Policy Characteristics'!K:K,MATCH($C321,'Policy Characteristics'!$C:$C,0))),"",INDEX('Policy Characteristics'!K:K,MATCH($C321,'Policy Characteristics'!$C:$C,0)))</f>
        <v>electricity-sector-main.html#elec-imports</v>
      </c>
      <c r="R321" s="237" t="str">
        <f>IF(ISBLANK(INDEX('Policy Characteristics'!L:L,MATCH($C321,'Policy Characteristics'!$C:$C,0))),"",INDEX('Policy Characteristics'!L:L,MATCH($C321,'Policy Characteristics'!$C:$C,0)))</f>
        <v>electricity-imports-exports.html</v>
      </c>
      <c r="S321" s="291" t="s">
        <v>187</v>
      </c>
    </row>
    <row r="322" spans="1:19" s="291" customFormat="1">
      <c r="A322" s="237" t="str">
        <f>IF(ISBLANK(INDEX('Policy Characteristics'!A:A,MATCH($C322,'Policy Characteristics'!$C:$C,0))),"",INDEX('Policy Characteristics'!A:A,MATCH($C322,'Policy Characteristics'!$C:$C,0)))</f>
        <v>Electricity Supply</v>
      </c>
      <c r="B322" s="386" t="str">
        <f>IF(ISBLANK(INDEX('Policy Characteristics'!B:B,MATCH($C322,'Policy Characteristics'!$C:$C,0))),"",INDEX('Policy Characteristics'!B:B,MATCH($C322,'Policy Characteristics'!$C:$C,0)))</f>
        <v>Change Electricity Imports</v>
      </c>
      <c r="C322" s="237" t="str">
        <f t="shared" si="20"/>
        <v>Percent Change in Electricity Imports</v>
      </c>
      <c r="D322" s="290" t="s">
        <v>2741</v>
      </c>
      <c r="E322" s="335"/>
      <c r="F322" s="290" t="s">
        <v>2466</v>
      </c>
      <c r="G322" s="290"/>
      <c r="H322" s="293">
        <v>538</v>
      </c>
      <c r="I322" s="387" t="s">
        <v>44</v>
      </c>
      <c r="J322" s="388" t="str">
        <f>IF(ISBLANK(INDEX('Policy Characteristics'!D:D,MATCH($C322,'Policy Characteristics'!$C:$C,0))),"",INDEX('Policy Characteristics'!D:D,MATCH($C322,'Policy Characteristics'!$C:$C,0)))</f>
        <v>Electricity Imports and Exports</v>
      </c>
      <c r="K322" s="237" t="str">
        <f>IF(ISBLANK(INDEX('Policy Characteristics'!E:E,MATCH($C322,'Policy Characteristics'!$C:$C,0))),"",INDEX('Policy Characteristics'!E:E,MATCH($C322,'Policy Characteristics'!$C:$C,0)))</f>
        <v>elec change imports</v>
      </c>
      <c r="L322" s="238">
        <f>IF(ISBLANK(INDEX('Policy Characteristics'!F:F,MATCH($C322,'Policy Characteristics'!$C:$C,0))),"",INDEX('Policy Characteristics'!F:F,MATCH($C322,'Policy Characteristics'!$C:$C,0)))</f>
        <v>-0.5</v>
      </c>
      <c r="M322" s="238">
        <f>IF(ISBLANK(INDEX('Policy Characteristics'!G:G,MATCH($C322,'Policy Characteristics'!$C:$C,0))),"",INDEX('Policy Characteristics'!G:G,MATCH($C322,'Policy Characteristics'!$C:$C,0)))</f>
        <v>1</v>
      </c>
      <c r="N322" s="238">
        <f>IF(ISBLANK(INDEX('Policy Characteristics'!H:H,MATCH($C322,'Policy Characteristics'!$C:$C,0))),"",INDEX('Policy Characteristics'!H:H,MATCH($C322,'Policy Characteristics'!$C:$C,0)))</f>
        <v>0.02</v>
      </c>
      <c r="O322" s="237" t="str">
        <f>IF(ISBLANK(INDEX('Policy Characteristics'!I:I,MATCH($C322,'Policy Characteristics'!$C:$C,0))),"",INDEX('Policy Characteristics'!I:I,MATCH($C322,'Policy Characteristics'!$C:$C,0)))</f>
        <v>% change in imports</v>
      </c>
      <c r="P322" s="237"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37" t="str">
        <f>IF(ISBLANK(INDEX('Policy Characteristics'!K:K,MATCH($C322,'Policy Characteristics'!$C:$C,0))),"",INDEX('Policy Characteristics'!K:K,MATCH($C322,'Policy Characteristics'!$C:$C,0)))</f>
        <v>electricity-sector-main.html#elec-imports</v>
      </c>
      <c r="R322" s="237" t="str">
        <f>IF(ISBLANK(INDEX('Policy Characteristics'!L:L,MATCH($C322,'Policy Characteristics'!$C:$C,0))),"",INDEX('Policy Characteristics'!L:L,MATCH($C322,'Policy Characteristics'!$C:$C,0)))</f>
        <v>electricity-imports-exports.html</v>
      </c>
      <c r="S322" s="291" t="s">
        <v>187</v>
      </c>
    </row>
    <row r="323" spans="1:19" s="291" customFormat="1">
      <c r="A323" s="237" t="str">
        <f>IF(ISBLANK(INDEX('Policy Characteristics'!A:A,MATCH($C323,'Policy Characteristics'!$C:$C,0))),"",INDEX('Policy Characteristics'!A:A,MATCH($C323,'Policy Characteristics'!$C:$C,0)))</f>
        <v>Electricity Supply</v>
      </c>
      <c r="B323" s="386" t="str">
        <f>IF(ISBLANK(INDEX('Policy Characteristics'!B:B,MATCH($C323,'Policy Characteristics'!$C:$C,0))),"",INDEX('Policy Characteristics'!B:B,MATCH($C323,'Policy Characteristics'!$C:$C,0)))</f>
        <v>Change Electricity Imports</v>
      </c>
      <c r="C323" s="237" t="str">
        <f t="shared" si="20"/>
        <v>Percent Change in Electricity Imports</v>
      </c>
      <c r="D323" s="290" t="s">
        <v>2742</v>
      </c>
      <c r="E323" s="335"/>
      <c r="F323" s="290" t="s">
        <v>2585</v>
      </c>
      <c r="G323" s="290"/>
      <c r="H323" s="293">
        <v>539</v>
      </c>
      <c r="I323" s="387" t="s">
        <v>44</v>
      </c>
      <c r="J323" s="388" t="str">
        <f>IF(ISBLANK(INDEX('Policy Characteristics'!D:D,MATCH($C323,'Policy Characteristics'!$C:$C,0))),"",INDEX('Policy Characteristics'!D:D,MATCH($C323,'Policy Characteristics'!$C:$C,0)))</f>
        <v>Electricity Imports and Exports</v>
      </c>
      <c r="K323" s="237" t="str">
        <f>IF(ISBLANK(INDEX('Policy Characteristics'!E:E,MATCH($C323,'Policy Characteristics'!$C:$C,0))),"",INDEX('Policy Characteristics'!E:E,MATCH($C323,'Policy Characteristics'!$C:$C,0)))</f>
        <v>elec change imports</v>
      </c>
      <c r="L323" s="238">
        <f>IF(ISBLANK(INDEX('Policy Characteristics'!F:F,MATCH($C323,'Policy Characteristics'!$C:$C,0))),"",INDEX('Policy Characteristics'!F:F,MATCH($C323,'Policy Characteristics'!$C:$C,0)))</f>
        <v>-0.5</v>
      </c>
      <c r="M323" s="238">
        <f>IF(ISBLANK(INDEX('Policy Characteristics'!G:G,MATCH($C323,'Policy Characteristics'!$C:$C,0))),"",INDEX('Policy Characteristics'!G:G,MATCH($C323,'Policy Characteristics'!$C:$C,0)))</f>
        <v>1</v>
      </c>
      <c r="N323" s="238">
        <f>IF(ISBLANK(INDEX('Policy Characteristics'!H:H,MATCH($C323,'Policy Characteristics'!$C:$C,0))),"",INDEX('Policy Characteristics'!H:H,MATCH($C323,'Policy Characteristics'!$C:$C,0)))</f>
        <v>0.02</v>
      </c>
      <c r="O323" s="237" t="str">
        <f>IF(ISBLANK(INDEX('Policy Characteristics'!I:I,MATCH($C323,'Policy Characteristics'!$C:$C,0))),"",INDEX('Policy Characteristics'!I:I,MATCH($C323,'Policy Characteristics'!$C:$C,0)))</f>
        <v>% change in imports</v>
      </c>
      <c r="P323" s="237"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37" t="str">
        <f>IF(ISBLANK(INDEX('Policy Characteristics'!K:K,MATCH($C323,'Policy Characteristics'!$C:$C,0))),"",INDEX('Policy Characteristics'!K:K,MATCH($C323,'Policy Characteristics'!$C:$C,0)))</f>
        <v>electricity-sector-main.html#elec-imports</v>
      </c>
      <c r="R323" s="237" t="str">
        <f>IF(ISBLANK(INDEX('Policy Characteristics'!L:L,MATCH($C323,'Policy Characteristics'!$C:$C,0))),"",INDEX('Policy Characteristics'!L:L,MATCH($C323,'Policy Characteristics'!$C:$C,0)))</f>
        <v>electricity-imports-exports.html</v>
      </c>
      <c r="S323" s="291" t="s">
        <v>187</v>
      </c>
    </row>
    <row r="324" spans="1:19" s="291" customFormat="1">
      <c r="A324" s="237" t="str">
        <f>IF(ISBLANK(INDEX('Policy Characteristics'!A:A,MATCH($C324,'Policy Characteristics'!$C:$C,0))),"",INDEX('Policy Characteristics'!A:A,MATCH($C324,'Policy Characteristics'!$C:$C,0)))</f>
        <v>Electricity Supply</v>
      </c>
      <c r="B324" s="386" t="str">
        <f>IF(ISBLANK(INDEX('Policy Characteristics'!B:B,MATCH($C324,'Policy Characteristics'!$C:$C,0))),"",INDEX('Policy Characteristics'!B:B,MATCH($C324,'Policy Characteristics'!$C:$C,0)))</f>
        <v>Change Electricity Imports</v>
      </c>
      <c r="C324" s="237" t="str">
        <f t="shared" si="20"/>
        <v>Percent Change in Electricity Imports</v>
      </c>
      <c r="D324" s="290" t="s">
        <v>2743</v>
      </c>
      <c r="E324" s="335"/>
      <c r="F324" s="290" t="s">
        <v>2468</v>
      </c>
      <c r="G324" s="290"/>
      <c r="H324" s="293">
        <v>540</v>
      </c>
      <c r="I324" s="387" t="s">
        <v>44</v>
      </c>
      <c r="J324" s="388" t="str">
        <f>IF(ISBLANK(INDEX('Policy Characteristics'!D:D,MATCH($C324,'Policy Characteristics'!$C:$C,0))),"",INDEX('Policy Characteristics'!D:D,MATCH($C324,'Policy Characteristics'!$C:$C,0)))</f>
        <v>Electricity Imports and Exports</v>
      </c>
      <c r="K324" s="237" t="str">
        <f>IF(ISBLANK(INDEX('Policy Characteristics'!E:E,MATCH($C324,'Policy Characteristics'!$C:$C,0))),"",INDEX('Policy Characteristics'!E:E,MATCH($C324,'Policy Characteristics'!$C:$C,0)))</f>
        <v>elec change imports</v>
      </c>
      <c r="L324" s="238">
        <f>IF(ISBLANK(INDEX('Policy Characteristics'!F:F,MATCH($C324,'Policy Characteristics'!$C:$C,0))),"",INDEX('Policy Characteristics'!F:F,MATCH($C324,'Policy Characteristics'!$C:$C,0)))</f>
        <v>-0.5</v>
      </c>
      <c r="M324" s="238">
        <f>IF(ISBLANK(INDEX('Policy Characteristics'!G:G,MATCH($C324,'Policy Characteristics'!$C:$C,0))),"",INDEX('Policy Characteristics'!G:G,MATCH($C324,'Policy Characteristics'!$C:$C,0)))</f>
        <v>1</v>
      </c>
      <c r="N324" s="238">
        <f>IF(ISBLANK(INDEX('Policy Characteristics'!H:H,MATCH($C324,'Policy Characteristics'!$C:$C,0))),"",INDEX('Policy Characteristics'!H:H,MATCH($C324,'Policy Characteristics'!$C:$C,0)))</f>
        <v>0.02</v>
      </c>
      <c r="O324" s="237" t="str">
        <f>IF(ISBLANK(INDEX('Policy Characteristics'!I:I,MATCH($C324,'Policy Characteristics'!$C:$C,0))),"",INDEX('Policy Characteristics'!I:I,MATCH($C324,'Policy Characteristics'!$C:$C,0)))</f>
        <v>% change in imports</v>
      </c>
      <c r="P324" s="237"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37" t="str">
        <f>IF(ISBLANK(INDEX('Policy Characteristics'!K:K,MATCH($C324,'Policy Characteristics'!$C:$C,0))),"",INDEX('Policy Characteristics'!K:K,MATCH($C324,'Policy Characteristics'!$C:$C,0)))</f>
        <v>electricity-sector-main.html#elec-imports</v>
      </c>
      <c r="R324" s="237" t="str">
        <f>IF(ISBLANK(INDEX('Policy Characteristics'!L:L,MATCH($C324,'Policy Characteristics'!$C:$C,0))),"",INDEX('Policy Characteristics'!L:L,MATCH($C324,'Policy Characteristics'!$C:$C,0)))</f>
        <v>electricity-imports-exports.html</v>
      </c>
      <c r="S324" s="291" t="s">
        <v>187</v>
      </c>
    </row>
    <row r="325" spans="1:19" s="291" customFormat="1">
      <c r="A325" s="237" t="str">
        <f>IF(ISBLANK(INDEX('Policy Characteristics'!A:A,MATCH($C325,'Policy Characteristics'!$C:$C,0))),"",INDEX('Policy Characteristics'!A:A,MATCH($C325,'Policy Characteristics'!$C:$C,0)))</f>
        <v>Electricity Supply</v>
      </c>
      <c r="B325" s="386" t="str">
        <f>IF(ISBLANK(INDEX('Policy Characteristics'!B:B,MATCH($C325,'Policy Characteristics'!$C:$C,0))),"",INDEX('Policy Characteristics'!B:B,MATCH($C325,'Policy Characteristics'!$C:$C,0)))</f>
        <v>Change Electricity Imports</v>
      </c>
      <c r="C325" s="237" t="str">
        <f t="shared" si="20"/>
        <v>Percent Change in Electricity Imports</v>
      </c>
      <c r="D325" s="290" t="s">
        <v>3460</v>
      </c>
      <c r="E325" s="335"/>
      <c r="F325" s="290" t="s">
        <v>3467</v>
      </c>
      <c r="G325" s="290"/>
      <c r="H325" s="293">
        <v>1754</v>
      </c>
      <c r="I325" s="387" t="s">
        <v>44</v>
      </c>
      <c r="J325" s="388" t="str">
        <f>IF(ISBLANK(INDEX('Policy Characteristics'!D:D,MATCH($C325,'Policy Characteristics'!$C:$C,0))),"",INDEX('Policy Characteristics'!D:D,MATCH($C325,'Policy Characteristics'!$C:$C,0)))</f>
        <v>Electricity Imports and Exports</v>
      </c>
      <c r="K325" s="237" t="str">
        <f>IF(ISBLANK(INDEX('Policy Characteristics'!E:E,MATCH($C325,'Policy Characteristics'!$C:$C,0))),"",INDEX('Policy Characteristics'!E:E,MATCH($C325,'Policy Characteristics'!$C:$C,0)))</f>
        <v>elec change imports</v>
      </c>
      <c r="L325" s="238">
        <f>IF(ISBLANK(INDEX('Policy Characteristics'!F:F,MATCH($C325,'Policy Characteristics'!$C:$C,0))),"",INDEX('Policy Characteristics'!F:F,MATCH($C325,'Policy Characteristics'!$C:$C,0)))</f>
        <v>-0.5</v>
      </c>
      <c r="M325" s="238">
        <f>IF(ISBLANK(INDEX('Policy Characteristics'!G:G,MATCH($C325,'Policy Characteristics'!$C:$C,0))),"",INDEX('Policy Characteristics'!G:G,MATCH($C325,'Policy Characteristics'!$C:$C,0)))</f>
        <v>1</v>
      </c>
      <c r="N325" s="238">
        <f>IF(ISBLANK(INDEX('Policy Characteristics'!H:H,MATCH($C325,'Policy Characteristics'!$C:$C,0))),"",INDEX('Policy Characteristics'!H:H,MATCH($C325,'Policy Characteristics'!$C:$C,0)))</f>
        <v>0.02</v>
      </c>
      <c r="O325" s="237" t="str">
        <f>IF(ISBLANK(INDEX('Policy Characteristics'!I:I,MATCH($C325,'Policy Characteristics'!$C:$C,0))),"",INDEX('Policy Characteristics'!I:I,MATCH($C325,'Policy Characteristics'!$C:$C,0)))</f>
        <v>% change in imports</v>
      </c>
      <c r="P325" s="237"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37" t="str">
        <f>IF(ISBLANK(INDEX('Policy Characteristics'!K:K,MATCH($C325,'Policy Characteristics'!$C:$C,0))),"",INDEX('Policy Characteristics'!K:K,MATCH($C325,'Policy Characteristics'!$C:$C,0)))</f>
        <v>electricity-sector-main.html#elec-imports</v>
      </c>
      <c r="R325" s="237" t="str">
        <f>IF(ISBLANK(INDEX('Policy Characteristics'!L:L,MATCH($C325,'Policy Characteristics'!$C:$C,0))),"",INDEX('Policy Characteristics'!L:L,MATCH($C325,'Policy Characteristics'!$C:$C,0)))</f>
        <v>electricity-imports-exports.html</v>
      </c>
      <c r="S325" s="291" t="s">
        <v>187</v>
      </c>
    </row>
    <row r="326" spans="1:19" s="291" customFormat="1">
      <c r="A326" s="237" t="str">
        <f>IF(ISBLANK(INDEX('Policy Characteristics'!A:A,MATCH($C326,'Policy Characteristics'!$C:$C,0))),"",INDEX('Policy Characteristics'!A:A,MATCH($C326,'Policy Characteristics'!$C:$C,0)))</f>
        <v>Electricity Supply</v>
      </c>
      <c r="B326" s="386" t="str">
        <f>IF(ISBLANK(INDEX('Policy Characteristics'!B:B,MATCH($C326,'Policy Characteristics'!$C:$C,0))),"",INDEX('Policy Characteristics'!B:B,MATCH($C326,'Policy Characteristics'!$C:$C,0)))</f>
        <v>Change Electricity Imports</v>
      </c>
      <c r="C326" s="237" t="str">
        <f t="shared" si="20"/>
        <v>Percent Change in Electricity Imports</v>
      </c>
      <c r="D326" s="290" t="s">
        <v>3463</v>
      </c>
      <c r="E326" s="335"/>
      <c r="F326" s="290" t="s">
        <v>3468</v>
      </c>
      <c r="G326" s="290"/>
      <c r="H326" s="293">
        <v>1755</v>
      </c>
      <c r="I326" s="387" t="s">
        <v>44</v>
      </c>
      <c r="J326" s="388" t="str">
        <f>IF(ISBLANK(INDEX('Policy Characteristics'!D:D,MATCH($C326,'Policy Characteristics'!$C:$C,0))),"",INDEX('Policy Characteristics'!D:D,MATCH($C326,'Policy Characteristics'!$C:$C,0)))</f>
        <v>Electricity Imports and Exports</v>
      </c>
      <c r="K326" s="237" t="str">
        <f>IF(ISBLANK(INDEX('Policy Characteristics'!E:E,MATCH($C326,'Policy Characteristics'!$C:$C,0))),"",INDEX('Policy Characteristics'!E:E,MATCH($C326,'Policy Characteristics'!$C:$C,0)))</f>
        <v>elec change imports</v>
      </c>
      <c r="L326" s="238">
        <f>IF(ISBLANK(INDEX('Policy Characteristics'!F:F,MATCH($C326,'Policy Characteristics'!$C:$C,0))),"",INDEX('Policy Characteristics'!F:F,MATCH($C326,'Policy Characteristics'!$C:$C,0)))</f>
        <v>-0.5</v>
      </c>
      <c r="M326" s="238">
        <f>IF(ISBLANK(INDEX('Policy Characteristics'!G:G,MATCH($C326,'Policy Characteristics'!$C:$C,0))),"",INDEX('Policy Characteristics'!G:G,MATCH($C326,'Policy Characteristics'!$C:$C,0)))</f>
        <v>1</v>
      </c>
      <c r="N326" s="238">
        <f>IF(ISBLANK(INDEX('Policy Characteristics'!H:H,MATCH($C326,'Policy Characteristics'!$C:$C,0))),"",INDEX('Policy Characteristics'!H:H,MATCH($C326,'Policy Characteristics'!$C:$C,0)))</f>
        <v>0.02</v>
      </c>
      <c r="O326" s="237" t="str">
        <f>IF(ISBLANK(INDEX('Policy Characteristics'!I:I,MATCH($C326,'Policy Characteristics'!$C:$C,0))),"",INDEX('Policy Characteristics'!I:I,MATCH($C326,'Policy Characteristics'!$C:$C,0)))</f>
        <v>% change in imports</v>
      </c>
      <c r="P326" s="237"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37" t="str">
        <f>IF(ISBLANK(INDEX('Policy Characteristics'!K:K,MATCH($C326,'Policy Characteristics'!$C:$C,0))),"",INDEX('Policy Characteristics'!K:K,MATCH($C326,'Policy Characteristics'!$C:$C,0)))</f>
        <v>electricity-sector-main.html#elec-imports</v>
      </c>
      <c r="R326" s="237" t="str">
        <f>IF(ISBLANK(INDEX('Policy Characteristics'!L:L,MATCH($C326,'Policy Characteristics'!$C:$C,0))),"",INDEX('Policy Characteristics'!L:L,MATCH($C326,'Policy Characteristics'!$C:$C,0)))</f>
        <v>electricity-imports-exports.html</v>
      </c>
      <c r="S326" s="291" t="s">
        <v>187</v>
      </c>
    </row>
    <row r="327" spans="1:19" s="291" customFormat="1">
      <c r="A327" s="237" t="str">
        <f>IF(ISBLANK(INDEX('Policy Characteristics'!A:A,MATCH($C327,'Policy Characteristics'!$C:$C,0))),"",INDEX('Policy Characteristics'!A:A,MATCH($C327,'Policy Characteristics'!$C:$C,0)))</f>
        <v>Electricity Supply</v>
      </c>
      <c r="B327" s="386" t="str">
        <f>IF(ISBLANK(INDEX('Policy Characteristics'!B:B,MATCH($C327,'Policy Characteristics'!$C:$C,0))),"",INDEX('Policy Characteristics'!B:B,MATCH($C327,'Policy Characteristics'!$C:$C,0)))</f>
        <v>Change Electricity Imports</v>
      </c>
      <c r="C327" s="237" t="str">
        <f t="shared" si="20"/>
        <v>Percent Change in Electricity Imports</v>
      </c>
      <c r="D327" s="290" t="s">
        <v>3464</v>
      </c>
      <c r="E327" s="335"/>
      <c r="F327" s="290" t="s">
        <v>3469</v>
      </c>
      <c r="G327" s="290"/>
      <c r="H327" s="293">
        <v>1756</v>
      </c>
      <c r="I327" s="387" t="s">
        <v>44</v>
      </c>
      <c r="J327" s="388" t="str">
        <f>IF(ISBLANK(INDEX('Policy Characteristics'!D:D,MATCH($C327,'Policy Characteristics'!$C:$C,0))),"",INDEX('Policy Characteristics'!D:D,MATCH($C327,'Policy Characteristics'!$C:$C,0)))</f>
        <v>Electricity Imports and Exports</v>
      </c>
      <c r="K327" s="237" t="str">
        <f>IF(ISBLANK(INDEX('Policy Characteristics'!E:E,MATCH($C327,'Policy Characteristics'!$C:$C,0))),"",INDEX('Policy Characteristics'!E:E,MATCH($C327,'Policy Characteristics'!$C:$C,0)))</f>
        <v>elec change imports</v>
      </c>
      <c r="L327" s="238">
        <f>IF(ISBLANK(INDEX('Policy Characteristics'!F:F,MATCH($C327,'Policy Characteristics'!$C:$C,0))),"",INDEX('Policy Characteristics'!F:F,MATCH($C327,'Policy Characteristics'!$C:$C,0)))</f>
        <v>-0.5</v>
      </c>
      <c r="M327" s="238">
        <f>IF(ISBLANK(INDEX('Policy Characteristics'!G:G,MATCH($C327,'Policy Characteristics'!$C:$C,0))),"",INDEX('Policy Characteristics'!G:G,MATCH($C327,'Policy Characteristics'!$C:$C,0)))</f>
        <v>1</v>
      </c>
      <c r="N327" s="238">
        <f>IF(ISBLANK(INDEX('Policy Characteristics'!H:H,MATCH($C327,'Policy Characteristics'!$C:$C,0))),"",INDEX('Policy Characteristics'!H:H,MATCH($C327,'Policy Characteristics'!$C:$C,0)))</f>
        <v>0.02</v>
      </c>
      <c r="O327" s="237" t="str">
        <f>IF(ISBLANK(INDEX('Policy Characteristics'!I:I,MATCH($C327,'Policy Characteristics'!$C:$C,0))),"",INDEX('Policy Characteristics'!I:I,MATCH($C327,'Policy Characteristics'!$C:$C,0)))</f>
        <v>% change in imports</v>
      </c>
      <c r="P327" s="237"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37" t="str">
        <f>IF(ISBLANK(INDEX('Policy Characteristics'!K:K,MATCH($C327,'Policy Characteristics'!$C:$C,0))),"",INDEX('Policy Characteristics'!K:K,MATCH($C327,'Policy Characteristics'!$C:$C,0)))</f>
        <v>electricity-sector-main.html#elec-imports</v>
      </c>
      <c r="R327" s="237" t="str">
        <f>IF(ISBLANK(INDEX('Policy Characteristics'!L:L,MATCH($C327,'Policy Characteristics'!$C:$C,0))),"",INDEX('Policy Characteristics'!L:L,MATCH($C327,'Policy Characteristics'!$C:$C,0)))</f>
        <v>electricity-imports-exports.html</v>
      </c>
      <c r="S327" s="291" t="s">
        <v>187</v>
      </c>
    </row>
    <row r="328" spans="1:19" s="291" customFormat="1">
      <c r="A328" s="237" t="str">
        <f>IF(ISBLANK(INDEX('Policy Characteristics'!A:A,MATCH($C328,'Policy Characteristics'!$C:$C,0))),"",INDEX('Policy Characteristics'!A:A,MATCH($C328,'Policy Characteristics'!$C:$C,0)))</f>
        <v>Electricity Supply</v>
      </c>
      <c r="B328" s="386" t="str">
        <f>IF(ISBLANK(INDEX('Policy Characteristics'!B:B,MATCH($C328,'Policy Characteristics'!$C:$C,0))),"",INDEX('Policy Characteristics'!B:B,MATCH($C328,'Policy Characteristics'!$C:$C,0)))</f>
        <v>Change Electricity Imports</v>
      </c>
      <c r="C328" s="237" t="str">
        <f t="shared" si="20"/>
        <v>Percent Change in Electricity Imports</v>
      </c>
      <c r="D328" s="290" t="s">
        <v>3465</v>
      </c>
      <c r="E328" s="335"/>
      <c r="F328" s="290" t="s">
        <v>3470</v>
      </c>
      <c r="G328" s="290"/>
      <c r="H328" s="293">
        <v>1757</v>
      </c>
      <c r="I328" s="387" t="s">
        <v>44</v>
      </c>
      <c r="J328" s="388" t="str">
        <f>IF(ISBLANK(INDEX('Policy Characteristics'!D:D,MATCH($C328,'Policy Characteristics'!$C:$C,0))),"",INDEX('Policy Characteristics'!D:D,MATCH($C328,'Policy Characteristics'!$C:$C,0)))</f>
        <v>Electricity Imports and Exports</v>
      </c>
      <c r="K328" s="237" t="str">
        <f>IF(ISBLANK(INDEX('Policy Characteristics'!E:E,MATCH($C328,'Policy Characteristics'!$C:$C,0))),"",INDEX('Policy Characteristics'!E:E,MATCH($C328,'Policy Characteristics'!$C:$C,0)))</f>
        <v>elec change imports</v>
      </c>
      <c r="L328" s="238">
        <f>IF(ISBLANK(INDEX('Policy Characteristics'!F:F,MATCH($C328,'Policy Characteristics'!$C:$C,0))),"",INDEX('Policy Characteristics'!F:F,MATCH($C328,'Policy Characteristics'!$C:$C,0)))</f>
        <v>-0.5</v>
      </c>
      <c r="M328" s="238">
        <f>IF(ISBLANK(INDEX('Policy Characteristics'!G:G,MATCH($C328,'Policy Characteristics'!$C:$C,0))),"",INDEX('Policy Characteristics'!G:G,MATCH($C328,'Policy Characteristics'!$C:$C,0)))</f>
        <v>1</v>
      </c>
      <c r="N328" s="238">
        <f>IF(ISBLANK(INDEX('Policy Characteristics'!H:H,MATCH($C328,'Policy Characteristics'!$C:$C,0))),"",INDEX('Policy Characteristics'!H:H,MATCH($C328,'Policy Characteristics'!$C:$C,0)))</f>
        <v>0.02</v>
      </c>
      <c r="O328" s="237" t="str">
        <f>IF(ISBLANK(INDEX('Policy Characteristics'!I:I,MATCH($C328,'Policy Characteristics'!$C:$C,0))),"",INDEX('Policy Characteristics'!I:I,MATCH($C328,'Policy Characteristics'!$C:$C,0)))</f>
        <v>% change in imports</v>
      </c>
      <c r="P328" s="237"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37" t="str">
        <f>IF(ISBLANK(INDEX('Policy Characteristics'!K:K,MATCH($C328,'Policy Characteristics'!$C:$C,0))),"",INDEX('Policy Characteristics'!K:K,MATCH($C328,'Policy Characteristics'!$C:$C,0)))</f>
        <v>electricity-sector-main.html#elec-imports</v>
      </c>
      <c r="R328" s="237" t="str">
        <f>IF(ISBLANK(INDEX('Policy Characteristics'!L:L,MATCH($C328,'Policy Characteristics'!$C:$C,0))),"",INDEX('Policy Characteristics'!L:L,MATCH($C328,'Policy Characteristics'!$C:$C,0)))</f>
        <v>electricity-imports-exports.html</v>
      </c>
      <c r="S328" s="291" t="s">
        <v>187</v>
      </c>
    </row>
    <row r="329" spans="1:19" s="291" customFormat="1">
      <c r="A329" s="237" t="str">
        <f>IF(ISBLANK(INDEX('Policy Characteristics'!A:A,MATCH($C329,'Policy Characteristics'!$C:$C,0))),"",INDEX('Policy Characteristics'!A:A,MATCH($C329,'Policy Characteristics'!$C:$C,0)))</f>
        <v>Electricity Supply</v>
      </c>
      <c r="B329" s="386" t="str">
        <f>IF(ISBLANK(INDEX('Policy Characteristics'!B:B,MATCH($C329,'Policy Characteristics'!$C:$C,0))),"",INDEX('Policy Characteristics'!B:B,MATCH($C329,'Policy Characteristics'!$C:$C,0)))</f>
        <v>Change Electricity Imports</v>
      </c>
      <c r="C329" s="237" t="str">
        <f t="shared" si="20"/>
        <v>Percent Change in Electricity Imports</v>
      </c>
      <c r="D329" s="290" t="s">
        <v>3466</v>
      </c>
      <c r="E329" s="335"/>
      <c r="F329" s="290" t="s">
        <v>3471</v>
      </c>
      <c r="G329" s="290"/>
      <c r="H329" s="293">
        <v>1758</v>
      </c>
      <c r="I329" s="387" t="s">
        <v>44</v>
      </c>
      <c r="J329" s="388" t="str">
        <f>IF(ISBLANK(INDEX('Policy Characteristics'!D:D,MATCH($C329,'Policy Characteristics'!$C:$C,0))),"",INDEX('Policy Characteristics'!D:D,MATCH($C329,'Policy Characteristics'!$C:$C,0)))</f>
        <v>Electricity Imports and Exports</v>
      </c>
      <c r="K329" s="237" t="str">
        <f>IF(ISBLANK(INDEX('Policy Characteristics'!E:E,MATCH($C329,'Policy Characteristics'!$C:$C,0))),"",INDEX('Policy Characteristics'!E:E,MATCH($C329,'Policy Characteristics'!$C:$C,0)))</f>
        <v>elec change imports</v>
      </c>
      <c r="L329" s="238">
        <f>IF(ISBLANK(INDEX('Policy Characteristics'!F:F,MATCH($C329,'Policy Characteristics'!$C:$C,0))),"",INDEX('Policy Characteristics'!F:F,MATCH($C329,'Policy Characteristics'!$C:$C,0)))</f>
        <v>-0.5</v>
      </c>
      <c r="M329" s="238">
        <f>IF(ISBLANK(INDEX('Policy Characteristics'!G:G,MATCH($C329,'Policy Characteristics'!$C:$C,0))),"",INDEX('Policy Characteristics'!G:G,MATCH($C329,'Policy Characteristics'!$C:$C,0)))</f>
        <v>1</v>
      </c>
      <c r="N329" s="238">
        <f>IF(ISBLANK(INDEX('Policy Characteristics'!H:H,MATCH($C329,'Policy Characteristics'!$C:$C,0))),"",INDEX('Policy Characteristics'!H:H,MATCH($C329,'Policy Characteristics'!$C:$C,0)))</f>
        <v>0.02</v>
      </c>
      <c r="O329" s="237" t="str">
        <f>IF(ISBLANK(INDEX('Policy Characteristics'!I:I,MATCH($C329,'Policy Characteristics'!$C:$C,0))),"",INDEX('Policy Characteristics'!I:I,MATCH($C329,'Policy Characteristics'!$C:$C,0)))</f>
        <v>% change in imports</v>
      </c>
      <c r="P329" s="237"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37" t="str">
        <f>IF(ISBLANK(INDEX('Policy Characteristics'!K:K,MATCH($C329,'Policy Characteristics'!$C:$C,0))),"",INDEX('Policy Characteristics'!K:K,MATCH($C329,'Policy Characteristics'!$C:$C,0)))</f>
        <v>electricity-sector-main.html#elec-imports</v>
      </c>
      <c r="R329" s="237" t="str">
        <f>IF(ISBLANK(INDEX('Policy Characteristics'!L:L,MATCH($C329,'Policy Characteristics'!$C:$C,0))),"",INDEX('Policy Characteristics'!L:L,MATCH($C329,'Policy Characteristics'!$C:$C,0)))</f>
        <v>electricity-imports-exports.html</v>
      </c>
      <c r="S329" s="291" t="s">
        <v>187</v>
      </c>
    </row>
    <row r="330" spans="1:19" s="291" customFormat="1">
      <c r="A330" s="237" t="str">
        <f>IF(ISBLANK(INDEX('Policy Characteristics'!A:A,MATCH($C330,'Policy Characteristics'!$C:$C,0))),"",INDEX('Policy Characteristics'!A:A,MATCH($C330,'Policy Characteristics'!$C:$C,0)))</f>
        <v>Electricity Supply</v>
      </c>
      <c r="B330" s="386" t="str">
        <f>IF(ISBLANK(INDEX('Policy Characteristics'!B:B,MATCH($C330,'Policy Characteristics'!$C:$C,0))),"",INDEX('Policy Characteristics'!B:B,MATCH($C330,'Policy Characteristics'!$C:$C,0)))</f>
        <v>Change Electricity Imports</v>
      </c>
      <c r="C330" s="237" t="str">
        <f t="shared" si="20"/>
        <v>Percent Change in Electricity Imports</v>
      </c>
      <c r="D330" s="290" t="s">
        <v>3540</v>
      </c>
      <c r="E330" s="335"/>
      <c r="F330" s="290" t="s">
        <v>3538</v>
      </c>
      <c r="G330" s="290"/>
      <c r="H330" s="293">
        <v>1759</v>
      </c>
      <c r="I330" s="387" t="s">
        <v>44</v>
      </c>
      <c r="J330" s="388" t="str">
        <f>IF(ISBLANK(INDEX('Policy Characteristics'!D:D,MATCH($C330,'Policy Characteristics'!$C:$C,0))),"",INDEX('Policy Characteristics'!D:D,MATCH($C330,'Policy Characteristics'!$C:$C,0)))</f>
        <v>Electricity Imports and Exports</v>
      </c>
      <c r="K330" s="237" t="str">
        <f>IF(ISBLANK(INDEX('Policy Characteristics'!E:E,MATCH($C330,'Policy Characteristics'!$C:$C,0))),"",INDEX('Policy Characteristics'!E:E,MATCH($C330,'Policy Characteristics'!$C:$C,0)))</f>
        <v>elec change imports</v>
      </c>
      <c r="L330" s="238">
        <f>IF(ISBLANK(INDEX('Policy Characteristics'!F:F,MATCH($C330,'Policy Characteristics'!$C:$C,0))),"",INDEX('Policy Characteristics'!F:F,MATCH($C330,'Policy Characteristics'!$C:$C,0)))</f>
        <v>-0.5</v>
      </c>
      <c r="M330" s="238">
        <f>IF(ISBLANK(INDEX('Policy Characteristics'!G:G,MATCH($C330,'Policy Characteristics'!$C:$C,0))),"",INDEX('Policy Characteristics'!G:G,MATCH($C330,'Policy Characteristics'!$C:$C,0)))</f>
        <v>1</v>
      </c>
      <c r="N330" s="238">
        <f>IF(ISBLANK(INDEX('Policy Characteristics'!H:H,MATCH($C330,'Policy Characteristics'!$C:$C,0))),"",INDEX('Policy Characteristics'!H:H,MATCH($C330,'Policy Characteristics'!$C:$C,0)))</f>
        <v>0.02</v>
      </c>
      <c r="O330" s="237" t="str">
        <f>IF(ISBLANK(INDEX('Policy Characteristics'!I:I,MATCH($C330,'Policy Characteristics'!$C:$C,0))),"",INDEX('Policy Characteristics'!I:I,MATCH($C330,'Policy Characteristics'!$C:$C,0)))</f>
        <v>% change in imports</v>
      </c>
      <c r="P330" s="237"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37" t="str">
        <f>IF(ISBLANK(INDEX('Policy Characteristics'!K:K,MATCH($C330,'Policy Characteristics'!$C:$C,0))),"",INDEX('Policy Characteristics'!K:K,MATCH($C330,'Policy Characteristics'!$C:$C,0)))</f>
        <v>electricity-sector-main.html#elec-imports</v>
      </c>
      <c r="R330" s="237" t="str">
        <f>IF(ISBLANK(INDEX('Policy Characteristics'!L:L,MATCH($C330,'Policy Characteristics'!$C:$C,0))),"",INDEX('Policy Characteristics'!L:L,MATCH($C330,'Policy Characteristics'!$C:$C,0)))</f>
        <v>electricity-imports-exports.html</v>
      </c>
      <c r="S330" s="291" t="s">
        <v>187</v>
      </c>
    </row>
    <row r="331" spans="1:19" s="291" customFormat="1">
      <c r="A331" s="237" t="str">
        <f>IF(ISBLANK(INDEX('Policy Characteristics'!A:A,MATCH($C331,'Policy Characteristics'!$C:$C,0))),"",INDEX('Policy Characteristics'!A:A,MATCH($C331,'Policy Characteristics'!$C:$C,0)))</f>
        <v>Electricity Supply</v>
      </c>
      <c r="B331" s="386" t="str">
        <f>IF(ISBLANK(INDEX('Policy Characteristics'!B:B,MATCH($C331,'Policy Characteristics'!$C:$C,0))),"",INDEX('Policy Characteristics'!B:B,MATCH($C331,'Policy Characteristics'!$C:$C,0)))</f>
        <v>Change Electricity Imports</v>
      </c>
      <c r="C331" s="237" t="str">
        <f t="shared" si="20"/>
        <v>Percent Change in Electricity Imports</v>
      </c>
      <c r="D331" s="290" t="s">
        <v>3541</v>
      </c>
      <c r="E331" s="335"/>
      <c r="F331" s="290" t="s">
        <v>3539</v>
      </c>
      <c r="G331" s="290"/>
      <c r="H331" s="293">
        <v>2237</v>
      </c>
      <c r="I331" s="387" t="s">
        <v>44</v>
      </c>
      <c r="J331" s="388" t="str">
        <f>IF(ISBLANK(INDEX('Policy Characteristics'!D:D,MATCH($C331,'Policy Characteristics'!$C:$C,0))),"",INDEX('Policy Characteristics'!D:D,MATCH($C331,'Policy Characteristics'!$C:$C,0)))</f>
        <v>Electricity Imports and Exports</v>
      </c>
      <c r="K331" s="237" t="str">
        <f>IF(ISBLANK(INDEX('Policy Characteristics'!E:E,MATCH($C331,'Policy Characteristics'!$C:$C,0))),"",INDEX('Policy Characteristics'!E:E,MATCH($C331,'Policy Characteristics'!$C:$C,0)))</f>
        <v>elec change imports</v>
      </c>
      <c r="L331" s="238">
        <f>IF(ISBLANK(INDEX('Policy Characteristics'!F:F,MATCH($C331,'Policy Characteristics'!$C:$C,0))),"",INDEX('Policy Characteristics'!F:F,MATCH($C331,'Policy Characteristics'!$C:$C,0)))</f>
        <v>-0.5</v>
      </c>
      <c r="M331" s="238">
        <f>IF(ISBLANK(INDEX('Policy Characteristics'!G:G,MATCH($C331,'Policy Characteristics'!$C:$C,0))),"",INDEX('Policy Characteristics'!G:G,MATCH($C331,'Policy Characteristics'!$C:$C,0)))</f>
        <v>1</v>
      </c>
      <c r="N331" s="238">
        <f>IF(ISBLANK(INDEX('Policy Characteristics'!H:H,MATCH($C331,'Policy Characteristics'!$C:$C,0))),"",INDEX('Policy Characteristics'!H:H,MATCH($C331,'Policy Characteristics'!$C:$C,0)))</f>
        <v>0.02</v>
      </c>
      <c r="O331" s="237" t="str">
        <f>IF(ISBLANK(INDEX('Policy Characteristics'!I:I,MATCH($C331,'Policy Characteristics'!$C:$C,0))),"",INDEX('Policy Characteristics'!I:I,MATCH($C331,'Policy Characteristics'!$C:$C,0)))</f>
        <v>% change in imports</v>
      </c>
      <c r="P331" s="237"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37" t="str">
        <f>IF(ISBLANK(INDEX('Policy Characteristics'!K:K,MATCH($C331,'Policy Characteristics'!$C:$C,0))),"",INDEX('Policy Characteristics'!K:K,MATCH($C331,'Policy Characteristics'!$C:$C,0)))</f>
        <v>electricity-sector-main.html#elec-imports</v>
      </c>
      <c r="R331" s="237" t="str">
        <f>IF(ISBLANK(INDEX('Policy Characteristics'!L:L,MATCH($C331,'Policy Characteristics'!$C:$C,0))),"",INDEX('Policy Characteristics'!L:L,MATCH($C331,'Policy Characteristics'!$C:$C,0)))</f>
        <v>electricity-imports-exports.html</v>
      </c>
      <c r="S331" s="291" t="s">
        <v>187</v>
      </c>
    </row>
    <row r="332" spans="1:19">
      <c r="A332" s="237" t="str">
        <f>IF(ISBLANK(INDEX('Policy Characteristics'!A:A,MATCH($C332,'Policy Characteristics'!$C:$C,0))),"",INDEX('Policy Characteristics'!A:A,MATCH($C332,'Policy Characteristics'!$C:$C,0)))</f>
        <v>Electricity Supply</v>
      </c>
      <c r="B332" s="386" t="str">
        <f>IF(ISBLANK(INDEX('Policy Characteristics'!B:B,MATCH($C332,'Policy Characteristics'!$C:$C,0))),"",INDEX('Policy Characteristics'!B:B,MATCH($C332,'Policy Characteristics'!$C:$C,0)))</f>
        <v>Non BAU Guaranteed Dispatch</v>
      </c>
      <c r="C332" t="s">
        <v>300</v>
      </c>
      <c r="D332" s="335"/>
      <c r="E332" s="335"/>
      <c r="F332" s="335"/>
      <c r="G332" s="335"/>
      <c r="H332" s="17">
        <v>619</v>
      </c>
      <c r="I332" s="387" t="s">
        <v>44</v>
      </c>
      <c r="J332" s="388" t="str">
        <f>IF(ISBLANK(INDEX('Policy Characteristics'!D:D,MATCH($C332,'Policy Characteristics'!$C:$C,0))),"",INDEX('Policy Characteristics'!D:D,MATCH($C332,'Policy Characteristics'!$C:$C,0)))</f>
        <v>Non BAU Guaranteed Dispatch</v>
      </c>
      <c r="K332" s="237" t="str">
        <f>IF(ISBLANK(INDEX('Policy Characteristics'!E:E,MATCH($C332,'Policy Characteristics'!$C:$C,0))),"",INDEX('Policy Characteristics'!E:E,MATCH($C332,'Policy Characteristics'!$C:$C,0)))</f>
        <v>elec non BAU guaranteed dispatch</v>
      </c>
      <c r="L332" s="238">
        <f>IF(ISBLANK(INDEX('Policy Characteristics'!F:F,MATCH($C332,'Policy Characteristics'!$C:$C,0))),"",INDEX('Policy Characteristics'!F:F,MATCH($C332,'Policy Characteristics'!$C:$C,0)))</f>
        <v>0</v>
      </c>
      <c r="M332" s="238">
        <f>IF(ISBLANK(INDEX('Policy Characteristics'!G:G,MATCH($C332,'Policy Characteristics'!$C:$C,0))),"",INDEX('Policy Characteristics'!G:G,MATCH($C332,'Policy Characteristics'!$C:$C,0)))</f>
        <v>1</v>
      </c>
      <c r="N332" s="238">
        <f>IF(ISBLANK(INDEX('Policy Characteristics'!H:H,MATCH($C332,'Policy Characteristics'!$C:$C,0))),"",INDEX('Policy Characteristics'!H:H,MATCH($C332,'Policy Characteristics'!$C:$C,0)))</f>
        <v>1</v>
      </c>
      <c r="O332" s="237" t="str">
        <f>IF(ISBLANK(INDEX('Policy Characteristics'!I:I,MATCH($C332,'Policy Characteristics'!$C:$C,0))),"",INDEX('Policy Characteristics'!I:I,MATCH($C332,'Policy Characteristics'!$C:$C,0)))</f>
        <v>on/off</v>
      </c>
      <c r="P332" s="237" t="str">
        <f>IF(ISBLANK(INDEX('Policy Characteristics'!J:J,MATCH($C332,'Policy Characteristics'!$C:$C,0))),"",INDEX('Policy Characteristics'!J:J,MATCH($C332,'Policy Characteristics'!$C:$C,0)))</f>
        <v/>
      </c>
      <c r="Q332" s="237" t="str">
        <f>IF(ISBLANK(INDEX('Policy Characteristics'!K:K,MATCH($C332,'Policy Characteristics'!$C:$C,0))),"",INDEX('Policy Characteristics'!K:K,MATCH($C332,'Policy Characteristics'!$C:$C,0)))</f>
        <v/>
      </c>
      <c r="R332" s="237" t="str">
        <f>IF(ISBLANK(INDEX('Policy Characteristics'!L:L,MATCH($C332,'Policy Characteristics'!$C:$C,0))),"",INDEX('Policy Characteristics'!L:L,MATCH($C332,'Policy Characteristics'!$C:$C,0)))</f>
        <v/>
      </c>
      <c r="S332" s="291" t="s">
        <v>187</v>
      </c>
    </row>
    <row r="333" spans="1:19">
      <c r="A333" s="237" t="str">
        <f>IF(ISBLANK(INDEX('Policy Characteristics'!A:A,MATCH($C333,'Policy Characteristics'!$C:$C,0))),"",INDEX('Policy Characteristics'!A:A,MATCH($C333,'Policy Characteristics'!$C:$C,0)))</f>
        <v>Electricity Supply</v>
      </c>
      <c r="B333" s="386" t="str">
        <f>IF(ISBLANK(INDEX('Policy Characteristics'!B:B,MATCH($C333,'Policy Characteristics'!$C:$C,0))),"",INDEX('Policy Characteristics'!B:B,MATCH($C333,'Policy Characteristics'!$C:$C,0)))</f>
        <v>Decrease Cost of Capital</v>
      </c>
      <c r="C333" t="s">
        <v>3455</v>
      </c>
      <c r="D333" s="335" t="s">
        <v>445</v>
      </c>
      <c r="E333" s="335"/>
      <c r="F333" s="335" t="s">
        <v>444</v>
      </c>
      <c r="G333" s="290"/>
      <c r="H333" s="17">
        <v>1730</v>
      </c>
      <c r="I333" s="389" t="s">
        <v>44</v>
      </c>
      <c r="J333" s="388" t="str">
        <f>IF(ISBLANK(INDEX('Policy Characteristics'!D:D,MATCH($C333,'Policy Characteristics'!$C:$C,0))),"",INDEX('Policy Characteristics'!D:D,MATCH($C333,'Policy Characteristics'!$C:$C,0)))</f>
        <v>Decrease Electricity Sector Cost of Capital</v>
      </c>
      <c r="K333" s="237" t="str">
        <f>IF(ISBLANK(INDEX('Policy Characteristics'!E:E,MATCH($C333,'Policy Characteristics'!$C:$C,0))),"",INDEX('Policy Characteristics'!E:E,MATCH($C333,'Policy Characteristics'!$C:$C,0)))</f>
        <v>elec power plant cost of capital</v>
      </c>
      <c r="L333" s="237">
        <f>IF(ISBLANK(INDEX('Policy Characteristics'!F:F,MATCH($C333,'Policy Characteristics'!$C:$C,0))),"",INDEX('Policy Characteristics'!F:F,MATCH($C333,'Policy Characteristics'!$C:$C,0)))</f>
        <v>0</v>
      </c>
      <c r="M333" s="238">
        <f>IF(ISBLANK(INDEX('Policy Characteristics'!G:G,MATCH($C333,'Policy Characteristics'!$C:$C,0))),"",INDEX('Policy Characteristics'!G:G,MATCH($C333,'Policy Characteristics'!$C:$C,0)))</f>
        <v>1</v>
      </c>
      <c r="N333" s="237">
        <f>IF(ISBLANK(INDEX('Policy Characteristics'!H:H,MATCH($C333,'Policy Characteristics'!$C:$C,0))),"",INDEX('Policy Characteristics'!H:H,MATCH($C333,'Policy Characteristics'!$C:$C,0)))</f>
        <v>1</v>
      </c>
      <c r="O333" s="237" t="str">
        <f>IF(ISBLANK(INDEX('Policy Characteristics'!I:I,MATCH($C333,'Policy Characteristics'!$C:$C,0))),"",INDEX('Policy Characteristics'!I:I,MATCH($C333,'Policy Characteristics'!$C:$C,0)))</f>
        <v>% decrease</v>
      </c>
      <c r="P333" s="237"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7" t="str">
        <f>IF(ISBLANK(INDEX('Policy Characteristics'!K:K,MATCH($C333,'Policy Characteristics'!$C:$C,0))),"",INDEX('Policy Characteristics'!K:K,MATCH($C333,'Policy Characteristics'!$C:$C,0)))</f>
        <v/>
      </c>
      <c r="R333" s="237" t="str">
        <f>IF(ISBLANK(INDEX('Policy Characteristics'!L:L,MATCH($C333,'Policy Characteristics'!$C:$C,0))),"",INDEX('Policy Characteristics'!L:L,MATCH($C333,'Policy Characteristics'!$C:$C,0)))</f>
        <v/>
      </c>
      <c r="S333" s="291"/>
    </row>
    <row r="334" spans="1:19">
      <c r="A334" s="237" t="str">
        <f>IF(ISBLANK(INDEX('Policy Characteristics'!A:A,MATCH($C334,'Policy Characteristics'!$C:$C,0))),"",INDEX('Policy Characteristics'!A:A,MATCH($C334,'Policy Characteristics'!$C:$C,0)))</f>
        <v>Electricity Supply</v>
      </c>
      <c r="B334" s="386" t="str">
        <f>IF(ISBLANK(INDEX('Policy Characteristics'!B:B,MATCH($C334,'Policy Characteristics'!$C:$C,0))),"",INDEX('Policy Characteristics'!B:B,MATCH($C334,'Policy Characteristics'!$C:$C,0)))</f>
        <v>Decrease Cost of Capital</v>
      </c>
      <c r="C334" s="237" t="str">
        <f t="shared" ref="C334:C356" si="21">$C$333</f>
        <v>Percentage Decrease in Cost of Capital for Power Plants</v>
      </c>
      <c r="D334" s="290" t="s">
        <v>3461</v>
      </c>
      <c r="E334" s="335"/>
      <c r="F334" s="290" t="s">
        <v>3402</v>
      </c>
      <c r="G334" s="290"/>
      <c r="H334" s="17">
        <v>1731</v>
      </c>
      <c r="I334" s="389" t="s">
        <v>44</v>
      </c>
      <c r="J334" s="388" t="str">
        <f>IF(ISBLANK(INDEX('Policy Characteristics'!D:D,MATCH($C334,'Policy Characteristics'!$C:$C,0))),"",INDEX('Policy Characteristics'!D:D,MATCH($C334,'Policy Characteristics'!$C:$C,0)))</f>
        <v>Decrease Electricity Sector Cost of Capital</v>
      </c>
      <c r="K334" s="237" t="str">
        <f>IF(ISBLANK(INDEX('Policy Characteristics'!E:E,MATCH($C334,'Policy Characteristics'!$C:$C,0))),"",INDEX('Policy Characteristics'!E:E,MATCH($C334,'Policy Characteristics'!$C:$C,0)))</f>
        <v>elec power plant cost of capital</v>
      </c>
      <c r="L334" s="237">
        <f>IF(ISBLANK(INDEX('Policy Characteristics'!F:F,MATCH($C334,'Policy Characteristics'!$C:$C,0))),"",INDEX('Policy Characteristics'!F:F,MATCH($C334,'Policy Characteristics'!$C:$C,0)))</f>
        <v>0</v>
      </c>
      <c r="M334" s="238">
        <f>IF(ISBLANK(INDEX('Policy Characteristics'!G:G,MATCH($C334,'Policy Characteristics'!$C:$C,0))),"",INDEX('Policy Characteristics'!G:G,MATCH($C334,'Policy Characteristics'!$C:$C,0)))</f>
        <v>1</v>
      </c>
      <c r="N334" s="237">
        <f>IF(ISBLANK(INDEX('Policy Characteristics'!H:H,MATCH($C334,'Policy Characteristics'!$C:$C,0))),"",INDEX('Policy Characteristics'!H:H,MATCH($C334,'Policy Characteristics'!$C:$C,0)))</f>
        <v>1</v>
      </c>
      <c r="O334" s="237" t="str">
        <f>IF(ISBLANK(INDEX('Policy Characteristics'!I:I,MATCH($C334,'Policy Characteristics'!$C:$C,0))),"",INDEX('Policy Characteristics'!I:I,MATCH($C334,'Policy Characteristics'!$C:$C,0)))</f>
        <v>% decrease</v>
      </c>
      <c r="P334" s="237"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7" t="str">
        <f>IF(ISBLANK(INDEX('Policy Characteristics'!K:K,MATCH($C334,'Policy Characteristics'!$C:$C,0))),"",INDEX('Policy Characteristics'!K:K,MATCH($C334,'Policy Characteristics'!$C:$C,0)))</f>
        <v/>
      </c>
      <c r="R334" s="237" t="str">
        <f>IF(ISBLANK(INDEX('Policy Characteristics'!L:L,MATCH($C334,'Policy Characteristics'!$C:$C,0))),"",INDEX('Policy Characteristics'!L:L,MATCH($C334,'Policy Characteristics'!$C:$C,0)))</f>
        <v/>
      </c>
      <c r="S334" s="291" t="s">
        <v>187</v>
      </c>
    </row>
    <row r="335" spans="1:19">
      <c r="A335" s="237" t="str">
        <f>IF(ISBLANK(INDEX('Policy Characteristics'!A:A,MATCH($C335,'Policy Characteristics'!$C:$C,0))),"",INDEX('Policy Characteristics'!A:A,MATCH($C335,'Policy Characteristics'!$C:$C,0)))</f>
        <v>Electricity Supply</v>
      </c>
      <c r="B335" s="386" t="str">
        <f>IF(ISBLANK(INDEX('Policy Characteristics'!B:B,MATCH($C335,'Policy Characteristics'!$C:$C,0))),"",INDEX('Policy Characteristics'!B:B,MATCH($C335,'Policy Characteristics'!$C:$C,0)))</f>
        <v>Decrease Cost of Capital</v>
      </c>
      <c r="C335" s="237" t="str">
        <f t="shared" si="21"/>
        <v>Percentage Decrease in Cost of Capital for Power Plants</v>
      </c>
      <c r="D335" s="290" t="s">
        <v>3462</v>
      </c>
      <c r="E335" s="335"/>
      <c r="F335" s="290" t="s">
        <v>3403</v>
      </c>
      <c r="G335" s="290"/>
      <c r="H335" s="17">
        <v>1803</v>
      </c>
      <c r="I335" s="389" t="s">
        <v>44</v>
      </c>
      <c r="J335" s="388" t="str">
        <f>IF(ISBLANK(INDEX('Policy Characteristics'!D:D,MATCH($C335,'Policy Characteristics'!$C:$C,0))),"",INDEX('Policy Characteristics'!D:D,MATCH($C335,'Policy Characteristics'!$C:$C,0)))</f>
        <v>Decrease Electricity Sector Cost of Capital</v>
      </c>
      <c r="K335" s="237" t="str">
        <f>IF(ISBLANK(INDEX('Policy Characteristics'!E:E,MATCH($C335,'Policy Characteristics'!$C:$C,0))),"",INDEX('Policy Characteristics'!E:E,MATCH($C335,'Policy Characteristics'!$C:$C,0)))</f>
        <v>elec power plant cost of capital</v>
      </c>
      <c r="L335" s="237">
        <f>IF(ISBLANK(INDEX('Policy Characteristics'!F:F,MATCH($C335,'Policy Characteristics'!$C:$C,0))),"",INDEX('Policy Characteristics'!F:F,MATCH($C335,'Policy Characteristics'!$C:$C,0)))</f>
        <v>0</v>
      </c>
      <c r="M335" s="238">
        <f>IF(ISBLANK(INDEX('Policy Characteristics'!G:G,MATCH($C335,'Policy Characteristics'!$C:$C,0))),"",INDEX('Policy Characteristics'!G:G,MATCH($C335,'Policy Characteristics'!$C:$C,0)))</f>
        <v>1</v>
      </c>
      <c r="N335" s="237">
        <f>IF(ISBLANK(INDEX('Policy Characteristics'!H:H,MATCH($C335,'Policy Characteristics'!$C:$C,0))),"",INDEX('Policy Characteristics'!H:H,MATCH($C335,'Policy Characteristics'!$C:$C,0)))</f>
        <v>1</v>
      </c>
      <c r="O335" s="237" t="str">
        <f>IF(ISBLANK(INDEX('Policy Characteristics'!I:I,MATCH($C335,'Policy Characteristics'!$C:$C,0))),"",INDEX('Policy Characteristics'!I:I,MATCH($C335,'Policy Characteristics'!$C:$C,0)))</f>
        <v>% decrease</v>
      </c>
      <c r="P335" s="237"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7" t="str">
        <f>IF(ISBLANK(INDEX('Policy Characteristics'!K:K,MATCH($C335,'Policy Characteristics'!$C:$C,0))),"",INDEX('Policy Characteristics'!K:K,MATCH($C335,'Policy Characteristics'!$C:$C,0)))</f>
        <v/>
      </c>
      <c r="R335" s="237" t="str">
        <f>IF(ISBLANK(INDEX('Policy Characteristics'!L:L,MATCH($C335,'Policy Characteristics'!$C:$C,0))),"",INDEX('Policy Characteristics'!L:L,MATCH($C335,'Policy Characteristics'!$C:$C,0)))</f>
        <v/>
      </c>
      <c r="S335" s="291" t="s">
        <v>187</v>
      </c>
    </row>
    <row r="336" spans="1:19">
      <c r="A336" s="237" t="str">
        <f>IF(ISBLANK(INDEX('Policy Characteristics'!A:A,MATCH($C336,'Policy Characteristics'!$C:$C,0))),"",INDEX('Policy Characteristics'!A:A,MATCH($C336,'Policy Characteristics'!$C:$C,0)))</f>
        <v>Electricity Supply</v>
      </c>
      <c r="B336" s="386" t="str">
        <f>IF(ISBLANK(INDEX('Policy Characteristics'!B:B,MATCH($C336,'Policy Characteristics'!$C:$C,0))),"",INDEX('Policy Characteristics'!B:B,MATCH($C336,'Policy Characteristics'!$C:$C,0)))</f>
        <v>Decrease Cost of Capital</v>
      </c>
      <c r="C336" s="237" t="str">
        <f t="shared" si="21"/>
        <v>Percentage Decrease in Cost of Capital for Power Plants</v>
      </c>
      <c r="D336" s="290" t="s">
        <v>76</v>
      </c>
      <c r="E336" s="335"/>
      <c r="F336" s="290" t="s">
        <v>3472</v>
      </c>
      <c r="G336" s="290"/>
      <c r="H336" s="17">
        <v>1732</v>
      </c>
      <c r="I336" s="389" t="s">
        <v>44</v>
      </c>
      <c r="J336" s="388" t="str">
        <f>IF(ISBLANK(INDEX('Policy Characteristics'!D:D,MATCH($C336,'Policy Characteristics'!$C:$C,0))),"",INDEX('Policy Characteristics'!D:D,MATCH($C336,'Policy Characteristics'!$C:$C,0)))</f>
        <v>Decrease Electricity Sector Cost of Capital</v>
      </c>
      <c r="K336" s="237" t="str">
        <f>IF(ISBLANK(INDEX('Policy Characteristics'!E:E,MATCH($C336,'Policy Characteristics'!$C:$C,0))),"",INDEX('Policy Characteristics'!E:E,MATCH($C336,'Policy Characteristics'!$C:$C,0)))</f>
        <v>elec power plant cost of capital</v>
      </c>
      <c r="L336" s="237">
        <f>IF(ISBLANK(INDEX('Policy Characteristics'!F:F,MATCH($C336,'Policy Characteristics'!$C:$C,0))),"",INDEX('Policy Characteristics'!F:F,MATCH($C336,'Policy Characteristics'!$C:$C,0)))</f>
        <v>0</v>
      </c>
      <c r="M336" s="238">
        <f>IF(ISBLANK(INDEX('Policy Characteristics'!G:G,MATCH($C336,'Policy Characteristics'!$C:$C,0))),"",INDEX('Policy Characteristics'!G:G,MATCH($C336,'Policy Characteristics'!$C:$C,0)))</f>
        <v>1</v>
      </c>
      <c r="N336" s="237">
        <f>IF(ISBLANK(INDEX('Policy Characteristics'!H:H,MATCH($C336,'Policy Characteristics'!$C:$C,0))),"",INDEX('Policy Characteristics'!H:H,MATCH($C336,'Policy Characteristics'!$C:$C,0)))</f>
        <v>1</v>
      </c>
      <c r="O336" s="237" t="str">
        <f>IF(ISBLANK(INDEX('Policy Characteristics'!I:I,MATCH($C336,'Policy Characteristics'!$C:$C,0))),"",INDEX('Policy Characteristics'!I:I,MATCH($C336,'Policy Characteristics'!$C:$C,0)))</f>
        <v>% decrease</v>
      </c>
      <c r="P336" s="237"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7" t="str">
        <f>IF(ISBLANK(INDEX('Policy Characteristics'!K:K,MATCH($C336,'Policy Characteristics'!$C:$C,0))),"",INDEX('Policy Characteristics'!K:K,MATCH($C336,'Policy Characteristics'!$C:$C,0)))</f>
        <v/>
      </c>
      <c r="R336" s="237" t="str">
        <f>IF(ISBLANK(INDEX('Policy Characteristics'!L:L,MATCH($C336,'Policy Characteristics'!$C:$C,0))),"",INDEX('Policy Characteristics'!L:L,MATCH($C336,'Policy Characteristics'!$C:$C,0)))</f>
        <v/>
      </c>
      <c r="S336" s="291" t="s">
        <v>187</v>
      </c>
    </row>
    <row r="337" spans="1:19">
      <c r="A337" s="237" t="str">
        <f>IF(ISBLANK(INDEX('Policy Characteristics'!A:A,MATCH($C337,'Policy Characteristics'!$C:$C,0))),"",INDEX('Policy Characteristics'!A:A,MATCH($C337,'Policy Characteristics'!$C:$C,0)))</f>
        <v>Electricity Supply</v>
      </c>
      <c r="B337" s="386" t="str">
        <f>IF(ISBLANK(INDEX('Policy Characteristics'!B:B,MATCH($C337,'Policy Characteristics'!$C:$C,0))),"",INDEX('Policy Characteristics'!B:B,MATCH($C337,'Policy Characteristics'!$C:$C,0)))</f>
        <v>Decrease Cost of Capital</v>
      </c>
      <c r="C337" t="str">
        <f t="shared" si="21"/>
        <v>Percentage Decrease in Cost of Capital for Power Plants</v>
      </c>
      <c r="D337" s="335" t="s">
        <v>77</v>
      </c>
      <c r="E337" s="335"/>
      <c r="F337" s="335" t="s">
        <v>89</v>
      </c>
      <c r="G337" s="290"/>
      <c r="H337" s="17">
        <v>1733</v>
      </c>
      <c r="I337" s="389" t="s">
        <v>43</v>
      </c>
      <c r="J337" s="388" t="str">
        <f>IF(ISBLANK(INDEX('Policy Characteristics'!D:D,MATCH($C337,'Policy Characteristics'!$C:$C,0))),"",INDEX('Policy Characteristics'!D:D,MATCH($C337,'Policy Characteristics'!$C:$C,0)))</f>
        <v>Decrease Electricity Sector Cost of Capital</v>
      </c>
      <c r="K337" s="237" t="str">
        <f>IF(ISBLANK(INDEX('Policy Characteristics'!E:E,MATCH($C337,'Policy Characteristics'!$C:$C,0))),"",INDEX('Policy Characteristics'!E:E,MATCH($C337,'Policy Characteristics'!$C:$C,0)))</f>
        <v>elec power plant cost of capital</v>
      </c>
      <c r="L337" s="237">
        <f>IF(ISBLANK(INDEX('Policy Characteristics'!F:F,MATCH($C337,'Policy Characteristics'!$C:$C,0))),"",INDEX('Policy Characteristics'!F:F,MATCH($C337,'Policy Characteristics'!$C:$C,0)))</f>
        <v>0</v>
      </c>
      <c r="M337" s="238">
        <f>IF(ISBLANK(INDEX('Policy Characteristics'!G:G,MATCH($C337,'Policy Characteristics'!$C:$C,0))),"",INDEX('Policy Characteristics'!G:G,MATCH($C337,'Policy Characteristics'!$C:$C,0)))</f>
        <v>1</v>
      </c>
      <c r="N337" s="237">
        <f>IF(ISBLANK(INDEX('Policy Characteristics'!H:H,MATCH($C337,'Policy Characteristics'!$C:$C,0))),"",INDEX('Policy Characteristics'!H:H,MATCH($C337,'Policy Characteristics'!$C:$C,0)))</f>
        <v>1</v>
      </c>
      <c r="O337" s="237" t="str">
        <f>IF(ISBLANK(INDEX('Policy Characteristics'!I:I,MATCH($C337,'Policy Characteristics'!$C:$C,0))),"",INDEX('Policy Characteristics'!I:I,MATCH($C337,'Policy Characteristics'!$C:$C,0)))</f>
        <v>% decrease</v>
      </c>
      <c r="P337" s="237"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7" t="str">
        <f>IF(ISBLANK(INDEX('Policy Characteristics'!K:K,MATCH($C337,'Policy Characteristics'!$C:$C,0))),"",INDEX('Policy Characteristics'!K:K,MATCH($C337,'Policy Characteristics'!$C:$C,0)))</f>
        <v/>
      </c>
      <c r="R337" s="237" t="str">
        <f>IF(ISBLANK(INDEX('Policy Characteristics'!L:L,MATCH($C337,'Policy Characteristics'!$C:$C,0))),"",INDEX('Policy Characteristics'!L:L,MATCH($C337,'Policy Characteristics'!$C:$C,0)))</f>
        <v/>
      </c>
      <c r="S337" s="291" t="s">
        <v>3961</v>
      </c>
    </row>
    <row r="338" spans="1:19">
      <c r="A338" s="237" t="str">
        <f>IF(ISBLANK(INDEX('Policy Characteristics'!A:A,MATCH($C338,'Policy Characteristics'!$C:$C,0))),"",INDEX('Policy Characteristics'!A:A,MATCH($C338,'Policy Characteristics'!$C:$C,0)))</f>
        <v>Electricity Supply</v>
      </c>
      <c r="B338" s="386" t="str">
        <f>IF(ISBLANK(INDEX('Policy Characteristics'!B:B,MATCH($C338,'Policy Characteristics'!$C:$C,0))),"",INDEX('Policy Characteristics'!B:B,MATCH($C338,'Policy Characteristics'!$C:$C,0)))</f>
        <v>Decrease Cost of Capital</v>
      </c>
      <c r="C338" s="237" t="str">
        <f t="shared" si="21"/>
        <v>Percentage Decrease in Cost of Capital for Power Plants</v>
      </c>
      <c r="D338" s="290" t="s">
        <v>446</v>
      </c>
      <c r="E338" s="335"/>
      <c r="F338" s="290" t="s">
        <v>449</v>
      </c>
      <c r="G338" s="290"/>
      <c r="H338" s="17">
        <v>1734</v>
      </c>
      <c r="I338" s="389" t="s">
        <v>43</v>
      </c>
      <c r="J338" s="388" t="str">
        <f>IF(ISBLANK(INDEX('Policy Characteristics'!D:D,MATCH($C338,'Policy Characteristics'!$C:$C,0))),"",INDEX('Policy Characteristics'!D:D,MATCH($C338,'Policy Characteristics'!$C:$C,0)))</f>
        <v>Decrease Electricity Sector Cost of Capital</v>
      </c>
      <c r="K338" s="237" t="str">
        <f>IF(ISBLANK(INDEX('Policy Characteristics'!E:E,MATCH($C338,'Policy Characteristics'!$C:$C,0))),"",INDEX('Policy Characteristics'!E:E,MATCH($C338,'Policy Characteristics'!$C:$C,0)))</f>
        <v>elec power plant cost of capital</v>
      </c>
      <c r="L338" s="237">
        <f>IF(ISBLANK(INDEX('Policy Characteristics'!F:F,MATCH($C338,'Policy Characteristics'!$C:$C,0))),"",INDEX('Policy Characteristics'!F:F,MATCH($C338,'Policy Characteristics'!$C:$C,0)))</f>
        <v>0</v>
      </c>
      <c r="M338" s="238">
        <f>IF(ISBLANK(INDEX('Policy Characteristics'!G:G,MATCH($C338,'Policy Characteristics'!$C:$C,0))),"",INDEX('Policy Characteristics'!G:G,MATCH($C338,'Policy Characteristics'!$C:$C,0)))</f>
        <v>1</v>
      </c>
      <c r="N338" s="237">
        <f>IF(ISBLANK(INDEX('Policy Characteristics'!H:H,MATCH($C338,'Policy Characteristics'!$C:$C,0))),"",INDEX('Policy Characteristics'!H:H,MATCH($C338,'Policy Characteristics'!$C:$C,0)))</f>
        <v>1</v>
      </c>
      <c r="O338" s="237" t="str">
        <f>IF(ISBLANK(INDEX('Policy Characteristics'!I:I,MATCH($C338,'Policy Characteristics'!$C:$C,0))),"",INDEX('Policy Characteristics'!I:I,MATCH($C338,'Policy Characteristics'!$C:$C,0)))</f>
        <v>% decrease</v>
      </c>
      <c r="P338" s="237"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7" t="str">
        <f>IF(ISBLANK(INDEX('Policy Characteristics'!K:K,MATCH($C338,'Policy Characteristics'!$C:$C,0))),"",INDEX('Policy Characteristics'!K:K,MATCH($C338,'Policy Characteristics'!$C:$C,0)))</f>
        <v/>
      </c>
      <c r="R338" s="237" t="str">
        <f>IF(ISBLANK(INDEX('Policy Characteristics'!L:L,MATCH($C338,'Policy Characteristics'!$C:$C,0))),"",INDEX('Policy Characteristics'!L:L,MATCH($C338,'Policy Characteristics'!$C:$C,0)))</f>
        <v/>
      </c>
      <c r="S338" s="291" t="s">
        <v>187</v>
      </c>
    </row>
    <row r="339" spans="1:19">
      <c r="A339" s="237" t="str">
        <f>IF(ISBLANK(INDEX('Policy Characteristics'!A:A,MATCH($C339,'Policy Characteristics'!$C:$C,0))),"",INDEX('Policy Characteristics'!A:A,MATCH($C339,'Policy Characteristics'!$C:$C,0)))</f>
        <v>Electricity Supply</v>
      </c>
      <c r="B339" s="386" t="str">
        <f>IF(ISBLANK(INDEX('Policy Characteristics'!B:B,MATCH($C339,'Policy Characteristics'!$C:$C,0))),"",INDEX('Policy Characteristics'!B:B,MATCH($C339,'Policy Characteristics'!$C:$C,0)))</f>
        <v>Decrease Cost of Capital</v>
      </c>
      <c r="C339" s="237" t="str">
        <f t="shared" si="21"/>
        <v>Percentage Decrease in Cost of Capital for Power Plants</v>
      </c>
      <c r="D339" s="290" t="s">
        <v>78</v>
      </c>
      <c r="E339" s="335"/>
      <c r="F339" s="290" t="s">
        <v>90</v>
      </c>
      <c r="G339" s="290"/>
      <c r="H339" s="17">
        <v>1735</v>
      </c>
      <c r="I339" s="389" t="s">
        <v>43</v>
      </c>
      <c r="J339" s="388" t="str">
        <f>IF(ISBLANK(INDEX('Policy Characteristics'!D:D,MATCH($C339,'Policy Characteristics'!$C:$C,0))),"",INDEX('Policy Characteristics'!D:D,MATCH($C339,'Policy Characteristics'!$C:$C,0)))</f>
        <v>Decrease Electricity Sector Cost of Capital</v>
      </c>
      <c r="K339" s="237" t="str">
        <f>IF(ISBLANK(INDEX('Policy Characteristics'!E:E,MATCH($C339,'Policy Characteristics'!$C:$C,0))),"",INDEX('Policy Characteristics'!E:E,MATCH($C339,'Policy Characteristics'!$C:$C,0)))</f>
        <v>elec power plant cost of capital</v>
      </c>
      <c r="L339" s="237">
        <f>IF(ISBLANK(INDEX('Policy Characteristics'!F:F,MATCH($C339,'Policy Characteristics'!$C:$C,0))),"",INDEX('Policy Characteristics'!F:F,MATCH($C339,'Policy Characteristics'!$C:$C,0)))</f>
        <v>0</v>
      </c>
      <c r="M339" s="238">
        <f>IF(ISBLANK(INDEX('Policy Characteristics'!G:G,MATCH($C339,'Policy Characteristics'!$C:$C,0))),"",INDEX('Policy Characteristics'!G:G,MATCH($C339,'Policy Characteristics'!$C:$C,0)))</f>
        <v>1</v>
      </c>
      <c r="N339" s="237">
        <f>IF(ISBLANK(INDEX('Policy Characteristics'!H:H,MATCH($C339,'Policy Characteristics'!$C:$C,0))),"",INDEX('Policy Characteristics'!H:H,MATCH($C339,'Policy Characteristics'!$C:$C,0)))</f>
        <v>1</v>
      </c>
      <c r="O339" s="237" t="str">
        <f>IF(ISBLANK(INDEX('Policy Characteristics'!I:I,MATCH($C339,'Policy Characteristics'!$C:$C,0))),"",INDEX('Policy Characteristics'!I:I,MATCH($C339,'Policy Characteristics'!$C:$C,0)))</f>
        <v>% decrease</v>
      </c>
      <c r="P339" s="237"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7" t="str">
        <f>IF(ISBLANK(INDEX('Policy Characteristics'!K:K,MATCH($C339,'Policy Characteristics'!$C:$C,0))),"",INDEX('Policy Characteristics'!K:K,MATCH($C339,'Policy Characteristics'!$C:$C,0)))</f>
        <v/>
      </c>
      <c r="R339" s="237" t="str">
        <f>IF(ISBLANK(INDEX('Policy Characteristics'!L:L,MATCH($C339,'Policy Characteristics'!$C:$C,0))),"",INDEX('Policy Characteristics'!L:L,MATCH($C339,'Policy Characteristics'!$C:$C,0)))</f>
        <v/>
      </c>
      <c r="S339" s="291" t="s">
        <v>187</v>
      </c>
    </row>
    <row r="340" spans="1:19">
      <c r="A340" s="237" t="str">
        <f>IF(ISBLANK(INDEX('Policy Characteristics'!A:A,MATCH($C340,'Policy Characteristics'!$C:$C,0))),"",INDEX('Policy Characteristics'!A:A,MATCH($C340,'Policy Characteristics'!$C:$C,0)))</f>
        <v>Electricity Supply</v>
      </c>
      <c r="B340" s="386" t="str">
        <f>IF(ISBLANK(INDEX('Policy Characteristics'!B:B,MATCH($C340,'Policy Characteristics'!$C:$C,0))),"",INDEX('Policy Characteristics'!B:B,MATCH($C340,'Policy Characteristics'!$C:$C,0)))</f>
        <v>Decrease Cost of Capital</v>
      </c>
      <c r="C340" s="237" t="str">
        <f t="shared" si="21"/>
        <v>Percentage Decrease in Cost of Capital for Power Plants</v>
      </c>
      <c r="D340" s="290" t="s">
        <v>79</v>
      </c>
      <c r="E340" s="335"/>
      <c r="F340" s="290" t="s">
        <v>91</v>
      </c>
      <c r="G340" s="290"/>
      <c r="H340" s="17">
        <v>1736</v>
      </c>
      <c r="I340" s="389" t="s">
        <v>43</v>
      </c>
      <c r="J340" s="388" t="str">
        <f>IF(ISBLANK(INDEX('Policy Characteristics'!D:D,MATCH($C340,'Policy Characteristics'!$C:$C,0))),"",INDEX('Policy Characteristics'!D:D,MATCH($C340,'Policy Characteristics'!$C:$C,0)))</f>
        <v>Decrease Electricity Sector Cost of Capital</v>
      </c>
      <c r="K340" s="237" t="str">
        <f>IF(ISBLANK(INDEX('Policy Characteristics'!E:E,MATCH($C340,'Policy Characteristics'!$C:$C,0))),"",INDEX('Policy Characteristics'!E:E,MATCH($C340,'Policy Characteristics'!$C:$C,0)))</f>
        <v>elec power plant cost of capital</v>
      </c>
      <c r="L340" s="237">
        <f>IF(ISBLANK(INDEX('Policy Characteristics'!F:F,MATCH($C340,'Policy Characteristics'!$C:$C,0))),"",INDEX('Policy Characteristics'!F:F,MATCH($C340,'Policy Characteristics'!$C:$C,0)))</f>
        <v>0</v>
      </c>
      <c r="M340" s="238">
        <f>IF(ISBLANK(INDEX('Policy Characteristics'!G:G,MATCH($C340,'Policy Characteristics'!$C:$C,0))),"",INDEX('Policy Characteristics'!G:G,MATCH($C340,'Policy Characteristics'!$C:$C,0)))</f>
        <v>1</v>
      </c>
      <c r="N340" s="237">
        <f>IF(ISBLANK(INDEX('Policy Characteristics'!H:H,MATCH($C340,'Policy Characteristics'!$C:$C,0))),"",INDEX('Policy Characteristics'!H:H,MATCH($C340,'Policy Characteristics'!$C:$C,0)))</f>
        <v>1</v>
      </c>
      <c r="O340" s="237" t="str">
        <f>IF(ISBLANK(INDEX('Policy Characteristics'!I:I,MATCH($C340,'Policy Characteristics'!$C:$C,0))),"",INDEX('Policy Characteristics'!I:I,MATCH($C340,'Policy Characteristics'!$C:$C,0)))</f>
        <v>% decrease</v>
      </c>
      <c r="P340" s="237"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7" t="str">
        <f>IF(ISBLANK(INDEX('Policy Characteristics'!K:K,MATCH($C340,'Policy Characteristics'!$C:$C,0))),"",INDEX('Policy Characteristics'!K:K,MATCH($C340,'Policy Characteristics'!$C:$C,0)))</f>
        <v/>
      </c>
      <c r="R340" s="237" t="str">
        <f>IF(ISBLANK(INDEX('Policy Characteristics'!L:L,MATCH($C340,'Policy Characteristics'!$C:$C,0))),"",INDEX('Policy Characteristics'!L:L,MATCH($C340,'Policy Characteristics'!$C:$C,0)))</f>
        <v/>
      </c>
      <c r="S340" s="291" t="s">
        <v>187</v>
      </c>
    </row>
    <row r="341" spans="1:19">
      <c r="A341" s="237" t="str">
        <f>IF(ISBLANK(INDEX('Policy Characteristics'!A:A,MATCH($C341,'Policy Characteristics'!$C:$C,0))),"",INDEX('Policy Characteristics'!A:A,MATCH($C341,'Policy Characteristics'!$C:$C,0)))</f>
        <v>Electricity Supply</v>
      </c>
      <c r="B341" s="386" t="str">
        <f>IF(ISBLANK(INDEX('Policy Characteristics'!B:B,MATCH($C341,'Policy Characteristics'!$C:$C,0))),"",INDEX('Policy Characteristics'!B:B,MATCH($C341,'Policy Characteristics'!$C:$C,0)))</f>
        <v>Decrease Cost of Capital</v>
      </c>
      <c r="C341" s="237" t="str">
        <f t="shared" si="21"/>
        <v>Percentage Decrease in Cost of Capital for Power Plants</v>
      </c>
      <c r="D341" s="290" t="s">
        <v>80</v>
      </c>
      <c r="E341" s="335"/>
      <c r="F341" s="290" t="s">
        <v>92</v>
      </c>
      <c r="G341" s="290"/>
      <c r="H341" s="17">
        <v>1737</v>
      </c>
      <c r="I341" s="389" t="s">
        <v>43</v>
      </c>
      <c r="J341" s="388" t="str">
        <f>IF(ISBLANK(INDEX('Policy Characteristics'!D:D,MATCH($C341,'Policy Characteristics'!$C:$C,0))),"",INDEX('Policy Characteristics'!D:D,MATCH($C341,'Policy Characteristics'!$C:$C,0)))</f>
        <v>Decrease Electricity Sector Cost of Capital</v>
      </c>
      <c r="K341" s="237" t="str">
        <f>IF(ISBLANK(INDEX('Policy Characteristics'!E:E,MATCH($C341,'Policy Characteristics'!$C:$C,0))),"",INDEX('Policy Characteristics'!E:E,MATCH($C341,'Policy Characteristics'!$C:$C,0)))</f>
        <v>elec power plant cost of capital</v>
      </c>
      <c r="L341" s="237">
        <f>IF(ISBLANK(INDEX('Policy Characteristics'!F:F,MATCH($C341,'Policy Characteristics'!$C:$C,0))),"",INDEX('Policy Characteristics'!F:F,MATCH($C341,'Policy Characteristics'!$C:$C,0)))</f>
        <v>0</v>
      </c>
      <c r="M341" s="238">
        <f>IF(ISBLANK(INDEX('Policy Characteristics'!G:G,MATCH($C341,'Policy Characteristics'!$C:$C,0))),"",INDEX('Policy Characteristics'!G:G,MATCH($C341,'Policy Characteristics'!$C:$C,0)))</f>
        <v>1</v>
      </c>
      <c r="N341" s="237">
        <f>IF(ISBLANK(INDEX('Policy Characteristics'!H:H,MATCH($C341,'Policy Characteristics'!$C:$C,0))),"",INDEX('Policy Characteristics'!H:H,MATCH($C341,'Policy Characteristics'!$C:$C,0)))</f>
        <v>1</v>
      </c>
      <c r="O341" s="237" t="str">
        <f>IF(ISBLANK(INDEX('Policy Characteristics'!I:I,MATCH($C341,'Policy Characteristics'!$C:$C,0))),"",INDEX('Policy Characteristics'!I:I,MATCH($C341,'Policy Characteristics'!$C:$C,0)))</f>
        <v>% decrease</v>
      </c>
      <c r="P341" s="237"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7" t="str">
        <f>IF(ISBLANK(INDEX('Policy Characteristics'!K:K,MATCH($C341,'Policy Characteristics'!$C:$C,0))),"",INDEX('Policy Characteristics'!K:K,MATCH($C341,'Policy Characteristics'!$C:$C,0)))</f>
        <v/>
      </c>
      <c r="R341" s="237" t="str">
        <f>IF(ISBLANK(INDEX('Policy Characteristics'!L:L,MATCH($C341,'Policy Characteristics'!$C:$C,0))),"",INDEX('Policy Characteristics'!L:L,MATCH($C341,'Policy Characteristics'!$C:$C,0)))</f>
        <v/>
      </c>
      <c r="S341" s="291" t="s">
        <v>187</v>
      </c>
    </row>
    <row r="342" spans="1:19">
      <c r="A342" s="237" t="str">
        <f>IF(ISBLANK(INDEX('Policy Characteristics'!A:A,MATCH($C342,'Policy Characteristics'!$C:$C,0))),"",INDEX('Policy Characteristics'!A:A,MATCH($C342,'Policy Characteristics'!$C:$C,0)))</f>
        <v>Electricity Supply</v>
      </c>
      <c r="B342" s="386" t="str">
        <f>IF(ISBLANK(INDEX('Policy Characteristics'!B:B,MATCH($C342,'Policy Characteristics'!$C:$C,0))),"",INDEX('Policy Characteristics'!B:B,MATCH($C342,'Policy Characteristics'!$C:$C,0)))</f>
        <v>Decrease Cost of Capital</v>
      </c>
      <c r="C342" s="237" t="str">
        <f t="shared" si="21"/>
        <v>Percentage Decrease in Cost of Capital for Power Plants</v>
      </c>
      <c r="D342" s="290" t="s">
        <v>2422</v>
      </c>
      <c r="E342" s="335"/>
      <c r="F342" s="290" t="s">
        <v>434</v>
      </c>
      <c r="G342" s="290"/>
      <c r="H342" s="17">
        <v>1738</v>
      </c>
      <c r="I342" s="389" t="s">
        <v>43</v>
      </c>
      <c r="J342" s="388" t="str">
        <f>IF(ISBLANK(INDEX('Policy Characteristics'!D:D,MATCH($C342,'Policy Characteristics'!$C:$C,0))),"",INDEX('Policy Characteristics'!D:D,MATCH($C342,'Policy Characteristics'!$C:$C,0)))</f>
        <v>Decrease Electricity Sector Cost of Capital</v>
      </c>
      <c r="K342" s="237" t="str">
        <f>IF(ISBLANK(INDEX('Policy Characteristics'!E:E,MATCH($C342,'Policy Characteristics'!$C:$C,0))),"",INDEX('Policy Characteristics'!E:E,MATCH($C342,'Policy Characteristics'!$C:$C,0)))</f>
        <v>elec power plant cost of capital</v>
      </c>
      <c r="L342" s="237">
        <f>IF(ISBLANK(INDEX('Policy Characteristics'!F:F,MATCH($C342,'Policy Characteristics'!$C:$C,0))),"",INDEX('Policy Characteristics'!F:F,MATCH($C342,'Policy Characteristics'!$C:$C,0)))</f>
        <v>0</v>
      </c>
      <c r="M342" s="238">
        <f>IF(ISBLANK(INDEX('Policy Characteristics'!G:G,MATCH($C342,'Policy Characteristics'!$C:$C,0))),"",INDEX('Policy Characteristics'!G:G,MATCH($C342,'Policy Characteristics'!$C:$C,0)))</f>
        <v>1</v>
      </c>
      <c r="N342" s="237">
        <f>IF(ISBLANK(INDEX('Policy Characteristics'!H:H,MATCH($C342,'Policy Characteristics'!$C:$C,0))),"",INDEX('Policy Characteristics'!H:H,MATCH($C342,'Policy Characteristics'!$C:$C,0)))</f>
        <v>1</v>
      </c>
      <c r="O342" s="237" t="str">
        <f>IF(ISBLANK(INDEX('Policy Characteristics'!I:I,MATCH($C342,'Policy Characteristics'!$C:$C,0))),"",INDEX('Policy Characteristics'!I:I,MATCH($C342,'Policy Characteristics'!$C:$C,0)))</f>
        <v>% decrease</v>
      </c>
      <c r="P342" s="237"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7" t="str">
        <f>IF(ISBLANK(INDEX('Policy Characteristics'!K:K,MATCH($C342,'Policy Characteristics'!$C:$C,0))),"",INDEX('Policy Characteristics'!K:K,MATCH($C342,'Policy Characteristics'!$C:$C,0)))</f>
        <v/>
      </c>
      <c r="R342" s="237" t="str">
        <f>IF(ISBLANK(INDEX('Policy Characteristics'!L:L,MATCH($C342,'Policy Characteristics'!$C:$C,0))),"",INDEX('Policy Characteristics'!L:L,MATCH($C342,'Policy Characteristics'!$C:$C,0)))</f>
        <v/>
      </c>
      <c r="S342" s="291" t="s">
        <v>187</v>
      </c>
    </row>
    <row r="343" spans="1:19">
      <c r="A343" s="237" t="str">
        <f>IF(ISBLANK(INDEX('Policy Characteristics'!A:A,MATCH($C343,'Policy Characteristics'!$C:$C,0))),"",INDEX('Policy Characteristics'!A:A,MATCH($C343,'Policy Characteristics'!$C:$C,0)))</f>
        <v>Electricity Supply</v>
      </c>
      <c r="B343" s="386" t="str">
        <f>IF(ISBLANK(INDEX('Policy Characteristics'!B:B,MATCH($C343,'Policy Characteristics'!$C:$C,0))),"",INDEX('Policy Characteristics'!B:B,MATCH($C343,'Policy Characteristics'!$C:$C,0)))</f>
        <v>Decrease Cost of Capital</v>
      </c>
      <c r="C343" s="237" t="str">
        <f t="shared" si="21"/>
        <v>Percentage Decrease in Cost of Capital for Power Plants</v>
      </c>
      <c r="D343" s="290" t="s">
        <v>307</v>
      </c>
      <c r="E343" s="335"/>
      <c r="F343" s="290" t="s">
        <v>309</v>
      </c>
      <c r="G343" s="290"/>
      <c r="H343" s="17">
        <v>1739</v>
      </c>
      <c r="I343" s="389" t="s">
        <v>44</v>
      </c>
      <c r="J343" s="388" t="str">
        <f>IF(ISBLANK(INDEX('Policy Characteristics'!D:D,MATCH($C343,'Policy Characteristics'!$C:$C,0))),"",INDEX('Policy Characteristics'!D:D,MATCH($C343,'Policy Characteristics'!$C:$C,0)))</f>
        <v>Decrease Electricity Sector Cost of Capital</v>
      </c>
      <c r="K343" s="237" t="str">
        <f>IF(ISBLANK(INDEX('Policy Characteristics'!E:E,MATCH($C343,'Policy Characteristics'!$C:$C,0))),"",INDEX('Policy Characteristics'!E:E,MATCH($C343,'Policy Characteristics'!$C:$C,0)))</f>
        <v>elec power plant cost of capital</v>
      </c>
      <c r="L343" s="237">
        <f>IF(ISBLANK(INDEX('Policy Characteristics'!F:F,MATCH($C343,'Policy Characteristics'!$C:$C,0))),"",INDEX('Policy Characteristics'!F:F,MATCH($C343,'Policy Characteristics'!$C:$C,0)))</f>
        <v>0</v>
      </c>
      <c r="M343" s="238">
        <f>IF(ISBLANK(INDEX('Policy Characteristics'!G:G,MATCH($C343,'Policy Characteristics'!$C:$C,0))),"",INDEX('Policy Characteristics'!G:G,MATCH($C343,'Policy Characteristics'!$C:$C,0)))</f>
        <v>1</v>
      </c>
      <c r="N343" s="237">
        <f>IF(ISBLANK(INDEX('Policy Characteristics'!H:H,MATCH($C343,'Policy Characteristics'!$C:$C,0))),"",INDEX('Policy Characteristics'!H:H,MATCH($C343,'Policy Characteristics'!$C:$C,0)))</f>
        <v>1</v>
      </c>
      <c r="O343" s="237" t="str">
        <f>IF(ISBLANK(INDEX('Policy Characteristics'!I:I,MATCH($C343,'Policy Characteristics'!$C:$C,0))),"",INDEX('Policy Characteristics'!I:I,MATCH($C343,'Policy Characteristics'!$C:$C,0)))</f>
        <v>% decrease</v>
      </c>
      <c r="P343" s="237"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7" t="str">
        <f>IF(ISBLANK(INDEX('Policy Characteristics'!K:K,MATCH($C343,'Policy Characteristics'!$C:$C,0))),"",INDEX('Policy Characteristics'!K:K,MATCH($C343,'Policy Characteristics'!$C:$C,0)))</f>
        <v/>
      </c>
      <c r="R343" s="237" t="str">
        <f>IF(ISBLANK(INDEX('Policy Characteristics'!L:L,MATCH($C343,'Policy Characteristics'!$C:$C,0))),"",INDEX('Policy Characteristics'!L:L,MATCH($C343,'Policy Characteristics'!$C:$C,0)))</f>
        <v/>
      </c>
      <c r="S343" s="291" t="s">
        <v>187</v>
      </c>
    </row>
    <row r="344" spans="1:19">
      <c r="A344" s="237" t="str">
        <f>IF(ISBLANK(INDEX('Policy Characteristics'!A:A,MATCH($C344,'Policy Characteristics'!$C:$C,0))),"",INDEX('Policy Characteristics'!A:A,MATCH($C344,'Policy Characteristics'!$C:$C,0)))</f>
        <v>Electricity Supply</v>
      </c>
      <c r="B344" s="386" t="str">
        <f>IF(ISBLANK(INDEX('Policy Characteristics'!B:B,MATCH($C344,'Policy Characteristics'!$C:$C,0))),"",INDEX('Policy Characteristics'!B:B,MATCH($C344,'Policy Characteristics'!$C:$C,0)))</f>
        <v>Decrease Cost of Capital</v>
      </c>
      <c r="C344" s="237" t="str">
        <f t="shared" si="21"/>
        <v>Percentage Decrease in Cost of Capital for Power Plants</v>
      </c>
      <c r="D344" s="290" t="s">
        <v>308</v>
      </c>
      <c r="E344" s="335"/>
      <c r="F344" s="290" t="s">
        <v>310</v>
      </c>
      <c r="G344" s="290"/>
      <c r="H344" s="17">
        <v>1740</v>
      </c>
      <c r="I344" s="389" t="s">
        <v>44</v>
      </c>
      <c r="J344" s="388" t="str">
        <f>IF(ISBLANK(INDEX('Policy Characteristics'!D:D,MATCH($C344,'Policy Characteristics'!$C:$C,0))),"",INDEX('Policy Characteristics'!D:D,MATCH($C344,'Policy Characteristics'!$C:$C,0)))</f>
        <v>Decrease Electricity Sector Cost of Capital</v>
      </c>
      <c r="K344" s="237" t="str">
        <f>IF(ISBLANK(INDEX('Policy Characteristics'!E:E,MATCH($C344,'Policy Characteristics'!$C:$C,0))),"",INDEX('Policy Characteristics'!E:E,MATCH($C344,'Policy Characteristics'!$C:$C,0)))</f>
        <v>elec power plant cost of capital</v>
      </c>
      <c r="L344" s="237">
        <f>IF(ISBLANK(INDEX('Policy Characteristics'!F:F,MATCH($C344,'Policy Characteristics'!$C:$C,0))),"",INDEX('Policy Characteristics'!F:F,MATCH($C344,'Policy Characteristics'!$C:$C,0)))</f>
        <v>0</v>
      </c>
      <c r="M344" s="238">
        <f>IF(ISBLANK(INDEX('Policy Characteristics'!G:G,MATCH($C344,'Policy Characteristics'!$C:$C,0))),"",INDEX('Policy Characteristics'!G:G,MATCH($C344,'Policy Characteristics'!$C:$C,0)))</f>
        <v>1</v>
      </c>
      <c r="N344" s="237">
        <f>IF(ISBLANK(INDEX('Policy Characteristics'!H:H,MATCH($C344,'Policy Characteristics'!$C:$C,0))),"",INDEX('Policy Characteristics'!H:H,MATCH($C344,'Policy Characteristics'!$C:$C,0)))</f>
        <v>1</v>
      </c>
      <c r="O344" s="237" t="str">
        <f>IF(ISBLANK(INDEX('Policy Characteristics'!I:I,MATCH($C344,'Policy Characteristics'!$C:$C,0))),"",INDEX('Policy Characteristics'!I:I,MATCH($C344,'Policy Characteristics'!$C:$C,0)))</f>
        <v>% decrease</v>
      </c>
      <c r="P344" s="237"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7" t="str">
        <f>IF(ISBLANK(INDEX('Policy Characteristics'!K:K,MATCH($C344,'Policy Characteristics'!$C:$C,0))),"",INDEX('Policy Characteristics'!K:K,MATCH($C344,'Policy Characteristics'!$C:$C,0)))</f>
        <v/>
      </c>
      <c r="R344" s="237" t="str">
        <f>IF(ISBLANK(INDEX('Policy Characteristics'!L:L,MATCH($C344,'Policy Characteristics'!$C:$C,0))),"",INDEX('Policy Characteristics'!L:L,MATCH($C344,'Policy Characteristics'!$C:$C,0)))</f>
        <v/>
      </c>
      <c r="S344" s="291" t="s">
        <v>187</v>
      </c>
    </row>
    <row r="345" spans="1:19">
      <c r="A345" s="237" t="str">
        <f>IF(ISBLANK(INDEX('Policy Characteristics'!A:A,MATCH($C345,'Policy Characteristics'!$C:$C,0))),"",INDEX('Policy Characteristics'!A:A,MATCH($C345,'Policy Characteristics'!$C:$C,0)))</f>
        <v>Electricity Supply</v>
      </c>
      <c r="B345" s="386" t="str">
        <f>IF(ISBLANK(INDEX('Policy Characteristics'!B:B,MATCH($C345,'Policy Characteristics'!$C:$C,0))),"",INDEX('Policy Characteristics'!B:B,MATCH($C345,'Policy Characteristics'!$C:$C,0)))</f>
        <v>Decrease Cost of Capital</v>
      </c>
      <c r="C345" s="237" t="str">
        <f t="shared" si="21"/>
        <v>Percentage Decrease in Cost of Capital for Power Plants</v>
      </c>
      <c r="D345" s="290" t="s">
        <v>442</v>
      </c>
      <c r="E345" s="335"/>
      <c r="F345" s="290" t="s">
        <v>441</v>
      </c>
      <c r="G345" s="290"/>
      <c r="H345" s="17">
        <v>1741</v>
      </c>
      <c r="I345" s="389" t="s">
        <v>44</v>
      </c>
      <c r="J345" s="388" t="str">
        <f>IF(ISBLANK(INDEX('Policy Characteristics'!D:D,MATCH($C345,'Policy Characteristics'!$C:$C,0))),"",INDEX('Policy Characteristics'!D:D,MATCH($C345,'Policy Characteristics'!$C:$C,0)))</f>
        <v>Decrease Electricity Sector Cost of Capital</v>
      </c>
      <c r="K345" s="237" t="str">
        <f>IF(ISBLANK(INDEX('Policy Characteristics'!E:E,MATCH($C345,'Policy Characteristics'!$C:$C,0))),"",INDEX('Policy Characteristics'!E:E,MATCH($C345,'Policy Characteristics'!$C:$C,0)))</f>
        <v>elec power plant cost of capital</v>
      </c>
      <c r="L345" s="237">
        <f>IF(ISBLANK(INDEX('Policy Characteristics'!F:F,MATCH($C345,'Policy Characteristics'!$C:$C,0))),"",INDEX('Policy Characteristics'!F:F,MATCH($C345,'Policy Characteristics'!$C:$C,0)))</f>
        <v>0</v>
      </c>
      <c r="M345" s="238">
        <f>IF(ISBLANK(INDEX('Policy Characteristics'!G:G,MATCH($C345,'Policy Characteristics'!$C:$C,0))),"",INDEX('Policy Characteristics'!G:G,MATCH($C345,'Policy Characteristics'!$C:$C,0)))</f>
        <v>1</v>
      </c>
      <c r="N345" s="237">
        <f>IF(ISBLANK(INDEX('Policy Characteristics'!H:H,MATCH($C345,'Policy Characteristics'!$C:$C,0))),"",INDEX('Policy Characteristics'!H:H,MATCH($C345,'Policy Characteristics'!$C:$C,0)))</f>
        <v>1</v>
      </c>
      <c r="O345" s="237" t="str">
        <f>IF(ISBLANK(INDEX('Policy Characteristics'!I:I,MATCH($C345,'Policy Characteristics'!$C:$C,0))),"",INDEX('Policy Characteristics'!I:I,MATCH($C345,'Policy Characteristics'!$C:$C,0)))</f>
        <v>% decrease</v>
      </c>
      <c r="P345" s="237"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7" t="str">
        <f>IF(ISBLANK(INDEX('Policy Characteristics'!K:K,MATCH($C345,'Policy Characteristics'!$C:$C,0))),"",INDEX('Policy Characteristics'!K:K,MATCH($C345,'Policy Characteristics'!$C:$C,0)))</f>
        <v/>
      </c>
      <c r="R345" s="237" t="str">
        <f>IF(ISBLANK(INDEX('Policy Characteristics'!L:L,MATCH($C345,'Policy Characteristics'!$C:$C,0))),"",INDEX('Policy Characteristics'!L:L,MATCH($C345,'Policy Characteristics'!$C:$C,0)))</f>
        <v/>
      </c>
      <c r="S345" s="291" t="s">
        <v>187</v>
      </c>
    </row>
    <row r="346" spans="1:19">
      <c r="A346" s="237" t="str">
        <f>IF(ISBLANK(INDEX('Policy Characteristics'!A:A,MATCH($C346,'Policy Characteristics'!$C:$C,0))),"",INDEX('Policy Characteristics'!A:A,MATCH($C346,'Policy Characteristics'!$C:$C,0)))</f>
        <v>Electricity Supply</v>
      </c>
      <c r="B346" s="386" t="str">
        <f>IF(ISBLANK(INDEX('Policy Characteristics'!B:B,MATCH($C346,'Policy Characteristics'!$C:$C,0))),"",INDEX('Policy Characteristics'!B:B,MATCH($C346,'Policy Characteristics'!$C:$C,0)))</f>
        <v>Decrease Cost of Capital</v>
      </c>
      <c r="C346" s="237" t="str">
        <f t="shared" si="21"/>
        <v>Percentage Decrease in Cost of Capital for Power Plants</v>
      </c>
      <c r="D346" s="290" t="s">
        <v>451</v>
      </c>
      <c r="E346" s="335"/>
      <c r="F346" s="290" t="s">
        <v>452</v>
      </c>
      <c r="G346" s="290"/>
      <c r="H346" s="17">
        <v>1742</v>
      </c>
      <c r="I346" s="389" t="s">
        <v>43</v>
      </c>
      <c r="J346" s="388" t="str">
        <f>IF(ISBLANK(INDEX('Policy Characteristics'!D:D,MATCH($C346,'Policy Characteristics'!$C:$C,0))),"",INDEX('Policy Characteristics'!D:D,MATCH($C346,'Policy Characteristics'!$C:$C,0)))</f>
        <v>Decrease Electricity Sector Cost of Capital</v>
      </c>
      <c r="K346" s="237" t="str">
        <f>IF(ISBLANK(INDEX('Policy Characteristics'!E:E,MATCH($C346,'Policy Characteristics'!$C:$C,0))),"",INDEX('Policy Characteristics'!E:E,MATCH($C346,'Policy Characteristics'!$C:$C,0)))</f>
        <v>elec power plant cost of capital</v>
      </c>
      <c r="L346" s="237">
        <f>IF(ISBLANK(INDEX('Policy Characteristics'!F:F,MATCH($C346,'Policy Characteristics'!$C:$C,0))),"",INDEX('Policy Characteristics'!F:F,MATCH($C346,'Policy Characteristics'!$C:$C,0)))</f>
        <v>0</v>
      </c>
      <c r="M346" s="238">
        <f>IF(ISBLANK(INDEX('Policy Characteristics'!G:G,MATCH($C346,'Policy Characteristics'!$C:$C,0))),"",INDEX('Policy Characteristics'!G:G,MATCH($C346,'Policy Characteristics'!$C:$C,0)))</f>
        <v>1</v>
      </c>
      <c r="N346" s="237">
        <f>IF(ISBLANK(INDEX('Policy Characteristics'!H:H,MATCH($C346,'Policy Characteristics'!$C:$C,0))),"",INDEX('Policy Characteristics'!H:H,MATCH($C346,'Policy Characteristics'!$C:$C,0)))</f>
        <v>1</v>
      </c>
      <c r="O346" s="237" t="str">
        <f>IF(ISBLANK(INDEX('Policy Characteristics'!I:I,MATCH($C346,'Policy Characteristics'!$C:$C,0))),"",INDEX('Policy Characteristics'!I:I,MATCH($C346,'Policy Characteristics'!$C:$C,0)))</f>
        <v>% decrease</v>
      </c>
      <c r="P346" s="237"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7" t="str">
        <f>IF(ISBLANK(INDEX('Policy Characteristics'!K:K,MATCH($C346,'Policy Characteristics'!$C:$C,0))),"",INDEX('Policy Characteristics'!K:K,MATCH($C346,'Policy Characteristics'!$C:$C,0)))</f>
        <v/>
      </c>
      <c r="R346" s="237" t="str">
        <f>IF(ISBLANK(INDEX('Policy Characteristics'!L:L,MATCH($C346,'Policy Characteristics'!$C:$C,0))),"",INDEX('Policy Characteristics'!L:L,MATCH($C346,'Policy Characteristics'!$C:$C,0)))</f>
        <v/>
      </c>
      <c r="S346" s="291" t="s">
        <v>187</v>
      </c>
    </row>
    <row r="347" spans="1:19">
      <c r="A347" s="237" t="str">
        <f>IF(ISBLANK(INDEX('Policy Characteristics'!A:A,MATCH($C347,'Policy Characteristics'!$C:$C,0))),"",INDEX('Policy Characteristics'!A:A,MATCH($C347,'Policy Characteristics'!$C:$C,0)))</f>
        <v>Electricity Supply</v>
      </c>
      <c r="B347" s="386" t="str">
        <f>IF(ISBLANK(INDEX('Policy Characteristics'!B:B,MATCH($C347,'Policy Characteristics'!$C:$C,0))),"",INDEX('Policy Characteristics'!B:B,MATCH($C347,'Policy Characteristics'!$C:$C,0)))</f>
        <v>Decrease Cost of Capital</v>
      </c>
      <c r="C347" s="237" t="str">
        <f t="shared" si="21"/>
        <v>Percentage Decrease in Cost of Capital for Power Plants</v>
      </c>
      <c r="D347" s="290" t="s">
        <v>2741</v>
      </c>
      <c r="E347" s="335"/>
      <c r="F347" s="290" t="s">
        <v>2466</v>
      </c>
      <c r="G347" s="290"/>
      <c r="H347" s="17">
        <v>1743</v>
      </c>
      <c r="I347" s="389" t="s">
        <v>44</v>
      </c>
      <c r="J347" s="388" t="str">
        <f>IF(ISBLANK(INDEX('Policy Characteristics'!D:D,MATCH($C347,'Policy Characteristics'!$C:$C,0))),"",INDEX('Policy Characteristics'!D:D,MATCH($C347,'Policy Characteristics'!$C:$C,0)))</f>
        <v>Decrease Electricity Sector Cost of Capital</v>
      </c>
      <c r="K347" s="237" t="str">
        <f>IF(ISBLANK(INDEX('Policy Characteristics'!E:E,MATCH($C347,'Policy Characteristics'!$C:$C,0))),"",INDEX('Policy Characteristics'!E:E,MATCH($C347,'Policy Characteristics'!$C:$C,0)))</f>
        <v>elec power plant cost of capital</v>
      </c>
      <c r="L347" s="237">
        <f>IF(ISBLANK(INDEX('Policy Characteristics'!F:F,MATCH($C347,'Policy Characteristics'!$C:$C,0))),"",INDEX('Policy Characteristics'!F:F,MATCH($C347,'Policy Characteristics'!$C:$C,0)))</f>
        <v>0</v>
      </c>
      <c r="M347" s="238">
        <f>IF(ISBLANK(INDEX('Policy Characteristics'!G:G,MATCH($C347,'Policy Characteristics'!$C:$C,0))),"",INDEX('Policy Characteristics'!G:G,MATCH($C347,'Policy Characteristics'!$C:$C,0)))</f>
        <v>1</v>
      </c>
      <c r="N347" s="237">
        <f>IF(ISBLANK(INDEX('Policy Characteristics'!H:H,MATCH($C347,'Policy Characteristics'!$C:$C,0))),"",INDEX('Policy Characteristics'!H:H,MATCH($C347,'Policy Characteristics'!$C:$C,0)))</f>
        <v>1</v>
      </c>
      <c r="O347" s="237" t="str">
        <f>IF(ISBLANK(INDEX('Policy Characteristics'!I:I,MATCH($C347,'Policy Characteristics'!$C:$C,0))),"",INDEX('Policy Characteristics'!I:I,MATCH($C347,'Policy Characteristics'!$C:$C,0)))</f>
        <v>% decrease</v>
      </c>
      <c r="P347" s="237"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7" t="str">
        <f>IF(ISBLANK(INDEX('Policy Characteristics'!K:K,MATCH($C347,'Policy Characteristics'!$C:$C,0))),"",INDEX('Policy Characteristics'!K:K,MATCH($C347,'Policy Characteristics'!$C:$C,0)))</f>
        <v/>
      </c>
      <c r="R347" s="237" t="str">
        <f>IF(ISBLANK(INDEX('Policy Characteristics'!L:L,MATCH($C347,'Policy Characteristics'!$C:$C,0))),"",INDEX('Policy Characteristics'!L:L,MATCH($C347,'Policy Characteristics'!$C:$C,0)))</f>
        <v/>
      </c>
      <c r="S347" s="291" t="s">
        <v>187</v>
      </c>
    </row>
    <row r="348" spans="1:19">
      <c r="A348" s="237" t="str">
        <f>IF(ISBLANK(INDEX('Policy Characteristics'!A:A,MATCH($C348,'Policy Characteristics'!$C:$C,0))),"",INDEX('Policy Characteristics'!A:A,MATCH($C348,'Policy Characteristics'!$C:$C,0)))</f>
        <v>Electricity Supply</v>
      </c>
      <c r="B348" s="386" t="str">
        <f>IF(ISBLANK(INDEX('Policy Characteristics'!B:B,MATCH($C348,'Policy Characteristics'!$C:$C,0))),"",INDEX('Policy Characteristics'!B:B,MATCH($C348,'Policy Characteristics'!$C:$C,0)))</f>
        <v>Decrease Cost of Capital</v>
      </c>
      <c r="C348" s="237" t="str">
        <f t="shared" si="21"/>
        <v>Percentage Decrease in Cost of Capital for Power Plants</v>
      </c>
      <c r="D348" s="290" t="s">
        <v>2742</v>
      </c>
      <c r="E348" s="335"/>
      <c r="F348" s="290" t="s">
        <v>2585</v>
      </c>
      <c r="G348" s="290"/>
      <c r="H348" s="17">
        <v>1744</v>
      </c>
      <c r="I348" s="389" t="s">
        <v>44</v>
      </c>
      <c r="J348" s="388" t="str">
        <f>IF(ISBLANK(INDEX('Policy Characteristics'!D:D,MATCH($C348,'Policy Characteristics'!$C:$C,0))),"",INDEX('Policy Characteristics'!D:D,MATCH($C348,'Policy Characteristics'!$C:$C,0)))</f>
        <v>Decrease Electricity Sector Cost of Capital</v>
      </c>
      <c r="K348" s="237" t="str">
        <f>IF(ISBLANK(INDEX('Policy Characteristics'!E:E,MATCH($C348,'Policy Characteristics'!$C:$C,0))),"",INDEX('Policy Characteristics'!E:E,MATCH($C348,'Policy Characteristics'!$C:$C,0)))</f>
        <v>elec power plant cost of capital</v>
      </c>
      <c r="L348" s="237">
        <f>IF(ISBLANK(INDEX('Policy Characteristics'!F:F,MATCH($C348,'Policy Characteristics'!$C:$C,0))),"",INDEX('Policy Characteristics'!F:F,MATCH($C348,'Policy Characteristics'!$C:$C,0)))</f>
        <v>0</v>
      </c>
      <c r="M348" s="238">
        <f>IF(ISBLANK(INDEX('Policy Characteristics'!G:G,MATCH($C348,'Policy Characteristics'!$C:$C,0))),"",INDEX('Policy Characteristics'!G:G,MATCH($C348,'Policy Characteristics'!$C:$C,0)))</f>
        <v>1</v>
      </c>
      <c r="N348" s="237">
        <f>IF(ISBLANK(INDEX('Policy Characteristics'!H:H,MATCH($C348,'Policy Characteristics'!$C:$C,0))),"",INDEX('Policy Characteristics'!H:H,MATCH($C348,'Policy Characteristics'!$C:$C,0)))</f>
        <v>1</v>
      </c>
      <c r="O348" s="237" t="str">
        <f>IF(ISBLANK(INDEX('Policy Characteristics'!I:I,MATCH($C348,'Policy Characteristics'!$C:$C,0))),"",INDEX('Policy Characteristics'!I:I,MATCH($C348,'Policy Characteristics'!$C:$C,0)))</f>
        <v>% decrease</v>
      </c>
      <c r="P348" s="237"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7" t="str">
        <f>IF(ISBLANK(INDEX('Policy Characteristics'!K:K,MATCH($C348,'Policy Characteristics'!$C:$C,0))),"",INDEX('Policy Characteristics'!K:K,MATCH($C348,'Policy Characteristics'!$C:$C,0)))</f>
        <v/>
      </c>
      <c r="R348" s="237" t="str">
        <f>IF(ISBLANK(INDEX('Policy Characteristics'!L:L,MATCH($C348,'Policy Characteristics'!$C:$C,0))),"",INDEX('Policy Characteristics'!L:L,MATCH($C348,'Policy Characteristics'!$C:$C,0)))</f>
        <v/>
      </c>
      <c r="S348" s="291" t="s">
        <v>187</v>
      </c>
    </row>
    <row r="349" spans="1:19">
      <c r="A349" s="237" t="str">
        <f>IF(ISBLANK(INDEX('Policy Characteristics'!A:A,MATCH($C349,'Policy Characteristics'!$C:$C,0))),"",INDEX('Policy Characteristics'!A:A,MATCH($C349,'Policy Characteristics'!$C:$C,0)))</f>
        <v>Electricity Supply</v>
      </c>
      <c r="B349" s="386" t="str">
        <f>IF(ISBLANK(INDEX('Policy Characteristics'!B:B,MATCH($C349,'Policy Characteristics'!$C:$C,0))),"",INDEX('Policy Characteristics'!B:B,MATCH($C349,'Policy Characteristics'!$C:$C,0)))</f>
        <v>Decrease Cost of Capital</v>
      </c>
      <c r="C349" s="237" t="str">
        <f t="shared" si="21"/>
        <v>Percentage Decrease in Cost of Capital for Power Plants</v>
      </c>
      <c r="D349" s="290" t="s">
        <v>2743</v>
      </c>
      <c r="E349" s="335"/>
      <c r="F349" s="290" t="s">
        <v>2468</v>
      </c>
      <c r="G349" s="290"/>
      <c r="H349" s="17">
        <v>1745</v>
      </c>
      <c r="I349" s="389" t="s">
        <v>44</v>
      </c>
      <c r="J349" s="388" t="str">
        <f>IF(ISBLANK(INDEX('Policy Characteristics'!D:D,MATCH($C349,'Policy Characteristics'!$C:$C,0))),"",INDEX('Policy Characteristics'!D:D,MATCH($C349,'Policy Characteristics'!$C:$C,0)))</f>
        <v>Decrease Electricity Sector Cost of Capital</v>
      </c>
      <c r="K349" s="237" t="str">
        <f>IF(ISBLANK(INDEX('Policy Characteristics'!E:E,MATCH($C349,'Policy Characteristics'!$C:$C,0))),"",INDEX('Policy Characteristics'!E:E,MATCH($C349,'Policy Characteristics'!$C:$C,0)))</f>
        <v>elec power plant cost of capital</v>
      </c>
      <c r="L349" s="237">
        <f>IF(ISBLANK(INDEX('Policy Characteristics'!F:F,MATCH($C349,'Policy Characteristics'!$C:$C,0))),"",INDEX('Policy Characteristics'!F:F,MATCH($C349,'Policy Characteristics'!$C:$C,0)))</f>
        <v>0</v>
      </c>
      <c r="M349" s="238">
        <f>IF(ISBLANK(INDEX('Policy Characteristics'!G:G,MATCH($C349,'Policy Characteristics'!$C:$C,0))),"",INDEX('Policy Characteristics'!G:G,MATCH($C349,'Policy Characteristics'!$C:$C,0)))</f>
        <v>1</v>
      </c>
      <c r="N349" s="237">
        <f>IF(ISBLANK(INDEX('Policy Characteristics'!H:H,MATCH($C349,'Policy Characteristics'!$C:$C,0))),"",INDEX('Policy Characteristics'!H:H,MATCH($C349,'Policy Characteristics'!$C:$C,0)))</f>
        <v>1</v>
      </c>
      <c r="O349" s="237" t="str">
        <f>IF(ISBLANK(INDEX('Policy Characteristics'!I:I,MATCH($C349,'Policy Characteristics'!$C:$C,0))),"",INDEX('Policy Characteristics'!I:I,MATCH($C349,'Policy Characteristics'!$C:$C,0)))</f>
        <v>% decrease</v>
      </c>
      <c r="P349" s="237"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7" t="str">
        <f>IF(ISBLANK(INDEX('Policy Characteristics'!K:K,MATCH($C349,'Policy Characteristics'!$C:$C,0))),"",INDEX('Policy Characteristics'!K:K,MATCH($C349,'Policy Characteristics'!$C:$C,0)))</f>
        <v/>
      </c>
      <c r="R349" s="237" t="str">
        <f>IF(ISBLANK(INDEX('Policy Characteristics'!L:L,MATCH($C349,'Policy Characteristics'!$C:$C,0))),"",INDEX('Policy Characteristics'!L:L,MATCH($C349,'Policy Characteristics'!$C:$C,0)))</f>
        <v/>
      </c>
      <c r="S349" s="291" t="s">
        <v>187</v>
      </c>
    </row>
    <row r="350" spans="1:19">
      <c r="A350" s="237" t="str">
        <f>IF(ISBLANK(INDEX('Policy Characteristics'!A:A,MATCH($C350,'Policy Characteristics'!$C:$C,0))),"",INDEX('Policy Characteristics'!A:A,MATCH($C350,'Policy Characteristics'!$C:$C,0)))</f>
        <v>Electricity Supply</v>
      </c>
      <c r="B350" s="386" t="str">
        <f>IF(ISBLANK(INDEX('Policy Characteristics'!B:B,MATCH($C350,'Policy Characteristics'!$C:$C,0))),"",INDEX('Policy Characteristics'!B:B,MATCH($C350,'Policy Characteristics'!$C:$C,0)))</f>
        <v>Decrease Cost of Capital</v>
      </c>
      <c r="C350" s="237" t="str">
        <f t="shared" si="21"/>
        <v>Percentage Decrease in Cost of Capital for Power Plants</v>
      </c>
      <c r="D350" s="290" t="s">
        <v>3460</v>
      </c>
      <c r="E350" s="335"/>
      <c r="F350" s="290" t="s">
        <v>3467</v>
      </c>
      <c r="G350" s="290"/>
      <c r="H350" s="17">
        <v>1804</v>
      </c>
      <c r="I350" s="389" t="s">
        <v>43</v>
      </c>
      <c r="J350" s="388" t="str">
        <f>IF(ISBLANK(INDEX('Policy Characteristics'!D:D,MATCH($C350,'Policy Characteristics'!$C:$C,0))),"",INDEX('Policy Characteristics'!D:D,MATCH($C350,'Policy Characteristics'!$C:$C,0)))</f>
        <v>Decrease Electricity Sector Cost of Capital</v>
      </c>
      <c r="K350" s="237" t="str">
        <f>IF(ISBLANK(INDEX('Policy Characteristics'!E:E,MATCH($C350,'Policy Characteristics'!$C:$C,0))),"",INDEX('Policy Characteristics'!E:E,MATCH($C350,'Policy Characteristics'!$C:$C,0)))</f>
        <v>elec power plant cost of capital</v>
      </c>
      <c r="L350" s="237">
        <f>IF(ISBLANK(INDEX('Policy Characteristics'!F:F,MATCH($C350,'Policy Characteristics'!$C:$C,0))),"",INDEX('Policy Characteristics'!F:F,MATCH($C350,'Policy Characteristics'!$C:$C,0)))</f>
        <v>0</v>
      </c>
      <c r="M350" s="238">
        <f>IF(ISBLANK(INDEX('Policy Characteristics'!G:G,MATCH($C350,'Policy Characteristics'!$C:$C,0))),"",INDEX('Policy Characteristics'!G:G,MATCH($C350,'Policy Characteristics'!$C:$C,0)))</f>
        <v>1</v>
      </c>
      <c r="N350" s="237">
        <f>IF(ISBLANK(INDEX('Policy Characteristics'!H:H,MATCH($C350,'Policy Characteristics'!$C:$C,0))),"",INDEX('Policy Characteristics'!H:H,MATCH($C350,'Policy Characteristics'!$C:$C,0)))</f>
        <v>1</v>
      </c>
      <c r="O350" s="237" t="str">
        <f>IF(ISBLANK(INDEX('Policy Characteristics'!I:I,MATCH($C350,'Policy Characteristics'!$C:$C,0))),"",INDEX('Policy Characteristics'!I:I,MATCH($C350,'Policy Characteristics'!$C:$C,0)))</f>
        <v>% decrease</v>
      </c>
      <c r="P350" s="237"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7" t="str">
        <f>IF(ISBLANK(INDEX('Policy Characteristics'!K:K,MATCH($C350,'Policy Characteristics'!$C:$C,0))),"",INDEX('Policy Characteristics'!K:K,MATCH($C350,'Policy Characteristics'!$C:$C,0)))</f>
        <v/>
      </c>
      <c r="R350" s="237" t="str">
        <f>IF(ISBLANK(INDEX('Policy Characteristics'!L:L,MATCH($C350,'Policy Characteristics'!$C:$C,0))),"",INDEX('Policy Characteristics'!L:L,MATCH($C350,'Policy Characteristics'!$C:$C,0)))</f>
        <v/>
      </c>
      <c r="S350" s="291" t="s">
        <v>187</v>
      </c>
    </row>
    <row r="351" spans="1:19">
      <c r="A351" s="237" t="str">
        <f>IF(ISBLANK(INDEX('Policy Characteristics'!A:A,MATCH($C351,'Policy Characteristics'!$C:$C,0))),"",INDEX('Policy Characteristics'!A:A,MATCH($C351,'Policy Characteristics'!$C:$C,0)))</f>
        <v>Electricity Supply</v>
      </c>
      <c r="B351" s="386" t="str">
        <f>IF(ISBLANK(INDEX('Policy Characteristics'!B:B,MATCH($C351,'Policy Characteristics'!$C:$C,0))),"",INDEX('Policy Characteristics'!B:B,MATCH($C351,'Policy Characteristics'!$C:$C,0)))</f>
        <v>Decrease Cost of Capital</v>
      </c>
      <c r="C351" s="237" t="str">
        <f t="shared" si="21"/>
        <v>Percentage Decrease in Cost of Capital for Power Plants</v>
      </c>
      <c r="D351" s="290" t="s">
        <v>3463</v>
      </c>
      <c r="E351" s="335"/>
      <c r="F351" s="290" t="s">
        <v>3468</v>
      </c>
      <c r="G351" s="290"/>
      <c r="H351" s="17">
        <v>1805</v>
      </c>
      <c r="I351" s="389" t="s">
        <v>43</v>
      </c>
      <c r="J351" s="388" t="str">
        <f>IF(ISBLANK(INDEX('Policy Characteristics'!D:D,MATCH($C351,'Policy Characteristics'!$C:$C,0))),"",INDEX('Policy Characteristics'!D:D,MATCH($C351,'Policy Characteristics'!$C:$C,0)))</f>
        <v>Decrease Electricity Sector Cost of Capital</v>
      </c>
      <c r="K351" s="237" t="str">
        <f>IF(ISBLANK(INDEX('Policy Characteristics'!E:E,MATCH($C351,'Policy Characteristics'!$C:$C,0))),"",INDEX('Policy Characteristics'!E:E,MATCH($C351,'Policy Characteristics'!$C:$C,0)))</f>
        <v>elec power plant cost of capital</v>
      </c>
      <c r="L351" s="237">
        <f>IF(ISBLANK(INDEX('Policy Characteristics'!F:F,MATCH($C351,'Policy Characteristics'!$C:$C,0))),"",INDEX('Policy Characteristics'!F:F,MATCH($C351,'Policy Characteristics'!$C:$C,0)))</f>
        <v>0</v>
      </c>
      <c r="M351" s="238">
        <f>IF(ISBLANK(INDEX('Policy Characteristics'!G:G,MATCH($C351,'Policy Characteristics'!$C:$C,0))),"",INDEX('Policy Characteristics'!G:G,MATCH($C351,'Policy Characteristics'!$C:$C,0)))</f>
        <v>1</v>
      </c>
      <c r="N351" s="237">
        <f>IF(ISBLANK(INDEX('Policy Characteristics'!H:H,MATCH($C351,'Policy Characteristics'!$C:$C,0))),"",INDEX('Policy Characteristics'!H:H,MATCH($C351,'Policy Characteristics'!$C:$C,0)))</f>
        <v>1</v>
      </c>
      <c r="O351" s="237" t="str">
        <f>IF(ISBLANK(INDEX('Policy Characteristics'!I:I,MATCH($C351,'Policy Characteristics'!$C:$C,0))),"",INDEX('Policy Characteristics'!I:I,MATCH($C351,'Policy Characteristics'!$C:$C,0)))</f>
        <v>% decrease</v>
      </c>
      <c r="P351" s="237"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7" t="str">
        <f>IF(ISBLANK(INDEX('Policy Characteristics'!K:K,MATCH($C351,'Policy Characteristics'!$C:$C,0))),"",INDEX('Policy Characteristics'!K:K,MATCH($C351,'Policy Characteristics'!$C:$C,0)))</f>
        <v/>
      </c>
      <c r="R351" s="237" t="str">
        <f>IF(ISBLANK(INDEX('Policy Characteristics'!L:L,MATCH($C351,'Policy Characteristics'!$C:$C,0))),"",INDEX('Policy Characteristics'!L:L,MATCH($C351,'Policy Characteristics'!$C:$C,0)))</f>
        <v/>
      </c>
      <c r="S351" s="291" t="s">
        <v>187</v>
      </c>
    </row>
    <row r="352" spans="1:19">
      <c r="A352" s="237" t="str">
        <f>IF(ISBLANK(INDEX('Policy Characteristics'!A:A,MATCH($C352,'Policy Characteristics'!$C:$C,0))),"",INDEX('Policy Characteristics'!A:A,MATCH($C352,'Policy Characteristics'!$C:$C,0)))</f>
        <v>Electricity Supply</v>
      </c>
      <c r="B352" s="386" t="str">
        <f>IF(ISBLANK(INDEX('Policy Characteristics'!B:B,MATCH($C352,'Policy Characteristics'!$C:$C,0))),"",INDEX('Policy Characteristics'!B:B,MATCH($C352,'Policy Characteristics'!$C:$C,0)))</f>
        <v>Decrease Cost of Capital</v>
      </c>
      <c r="C352" s="237" t="str">
        <f t="shared" si="21"/>
        <v>Percentage Decrease in Cost of Capital for Power Plants</v>
      </c>
      <c r="D352" s="290" t="s">
        <v>3464</v>
      </c>
      <c r="E352" s="335"/>
      <c r="F352" s="290" t="s">
        <v>3469</v>
      </c>
      <c r="G352" s="290"/>
      <c r="H352" s="17">
        <v>1806</v>
      </c>
      <c r="I352" s="389" t="s">
        <v>43</v>
      </c>
      <c r="J352" s="388" t="str">
        <f>IF(ISBLANK(INDEX('Policy Characteristics'!D:D,MATCH($C352,'Policy Characteristics'!$C:$C,0))),"",INDEX('Policy Characteristics'!D:D,MATCH($C352,'Policy Characteristics'!$C:$C,0)))</f>
        <v>Decrease Electricity Sector Cost of Capital</v>
      </c>
      <c r="K352" s="237" t="str">
        <f>IF(ISBLANK(INDEX('Policy Characteristics'!E:E,MATCH($C352,'Policy Characteristics'!$C:$C,0))),"",INDEX('Policy Characteristics'!E:E,MATCH($C352,'Policy Characteristics'!$C:$C,0)))</f>
        <v>elec power plant cost of capital</v>
      </c>
      <c r="L352" s="237">
        <f>IF(ISBLANK(INDEX('Policy Characteristics'!F:F,MATCH($C352,'Policy Characteristics'!$C:$C,0))),"",INDEX('Policy Characteristics'!F:F,MATCH($C352,'Policy Characteristics'!$C:$C,0)))</f>
        <v>0</v>
      </c>
      <c r="M352" s="238">
        <f>IF(ISBLANK(INDEX('Policy Characteristics'!G:G,MATCH($C352,'Policy Characteristics'!$C:$C,0))),"",INDEX('Policy Characteristics'!G:G,MATCH($C352,'Policy Characteristics'!$C:$C,0)))</f>
        <v>1</v>
      </c>
      <c r="N352" s="237">
        <f>IF(ISBLANK(INDEX('Policy Characteristics'!H:H,MATCH($C352,'Policy Characteristics'!$C:$C,0))),"",INDEX('Policy Characteristics'!H:H,MATCH($C352,'Policy Characteristics'!$C:$C,0)))</f>
        <v>1</v>
      </c>
      <c r="O352" s="237" t="str">
        <f>IF(ISBLANK(INDEX('Policy Characteristics'!I:I,MATCH($C352,'Policy Characteristics'!$C:$C,0))),"",INDEX('Policy Characteristics'!I:I,MATCH($C352,'Policy Characteristics'!$C:$C,0)))</f>
        <v>% decrease</v>
      </c>
      <c r="P352" s="237"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7" t="str">
        <f>IF(ISBLANK(INDEX('Policy Characteristics'!K:K,MATCH($C352,'Policy Characteristics'!$C:$C,0))),"",INDEX('Policy Characteristics'!K:K,MATCH($C352,'Policy Characteristics'!$C:$C,0)))</f>
        <v/>
      </c>
      <c r="R352" s="237" t="str">
        <f>IF(ISBLANK(INDEX('Policy Characteristics'!L:L,MATCH($C352,'Policy Characteristics'!$C:$C,0))),"",INDEX('Policy Characteristics'!L:L,MATCH($C352,'Policy Characteristics'!$C:$C,0)))</f>
        <v/>
      </c>
      <c r="S352" s="291" t="s">
        <v>187</v>
      </c>
    </row>
    <row r="353" spans="1:19">
      <c r="A353" s="237" t="str">
        <f>IF(ISBLANK(INDEX('Policy Characteristics'!A:A,MATCH($C353,'Policy Characteristics'!$C:$C,0))),"",INDEX('Policy Characteristics'!A:A,MATCH($C353,'Policy Characteristics'!$C:$C,0)))</f>
        <v>Electricity Supply</v>
      </c>
      <c r="B353" s="386" t="str">
        <f>IF(ISBLANK(INDEX('Policy Characteristics'!B:B,MATCH($C353,'Policy Characteristics'!$C:$C,0))),"",INDEX('Policy Characteristics'!B:B,MATCH($C353,'Policy Characteristics'!$C:$C,0)))</f>
        <v>Decrease Cost of Capital</v>
      </c>
      <c r="C353" s="237" t="str">
        <f t="shared" si="21"/>
        <v>Percentage Decrease in Cost of Capital for Power Plants</v>
      </c>
      <c r="D353" s="290" t="s">
        <v>3465</v>
      </c>
      <c r="E353" s="335"/>
      <c r="F353" s="290" t="s">
        <v>3470</v>
      </c>
      <c r="G353" s="290"/>
      <c r="H353" s="17">
        <v>1807</v>
      </c>
      <c r="I353" s="389" t="s">
        <v>43</v>
      </c>
      <c r="J353" s="388" t="str">
        <f>IF(ISBLANK(INDEX('Policy Characteristics'!D:D,MATCH($C353,'Policy Characteristics'!$C:$C,0))),"",INDEX('Policy Characteristics'!D:D,MATCH($C353,'Policy Characteristics'!$C:$C,0)))</f>
        <v>Decrease Electricity Sector Cost of Capital</v>
      </c>
      <c r="K353" s="237" t="str">
        <f>IF(ISBLANK(INDEX('Policy Characteristics'!E:E,MATCH($C353,'Policy Characteristics'!$C:$C,0))),"",INDEX('Policy Characteristics'!E:E,MATCH($C353,'Policy Characteristics'!$C:$C,0)))</f>
        <v>elec power plant cost of capital</v>
      </c>
      <c r="L353" s="237">
        <f>IF(ISBLANK(INDEX('Policy Characteristics'!F:F,MATCH($C353,'Policy Characteristics'!$C:$C,0))),"",INDEX('Policy Characteristics'!F:F,MATCH($C353,'Policy Characteristics'!$C:$C,0)))</f>
        <v>0</v>
      </c>
      <c r="M353" s="238">
        <f>IF(ISBLANK(INDEX('Policy Characteristics'!G:G,MATCH($C353,'Policy Characteristics'!$C:$C,0))),"",INDEX('Policy Characteristics'!G:G,MATCH($C353,'Policy Characteristics'!$C:$C,0)))</f>
        <v>1</v>
      </c>
      <c r="N353" s="237">
        <f>IF(ISBLANK(INDEX('Policy Characteristics'!H:H,MATCH($C353,'Policy Characteristics'!$C:$C,0))),"",INDEX('Policy Characteristics'!H:H,MATCH($C353,'Policy Characteristics'!$C:$C,0)))</f>
        <v>1</v>
      </c>
      <c r="O353" s="237" t="str">
        <f>IF(ISBLANK(INDEX('Policy Characteristics'!I:I,MATCH($C353,'Policy Characteristics'!$C:$C,0))),"",INDEX('Policy Characteristics'!I:I,MATCH($C353,'Policy Characteristics'!$C:$C,0)))</f>
        <v>% decrease</v>
      </c>
      <c r="P353" s="237"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7" t="str">
        <f>IF(ISBLANK(INDEX('Policy Characteristics'!K:K,MATCH($C353,'Policy Characteristics'!$C:$C,0))),"",INDEX('Policy Characteristics'!K:K,MATCH($C353,'Policy Characteristics'!$C:$C,0)))</f>
        <v/>
      </c>
      <c r="R353" s="237" t="str">
        <f>IF(ISBLANK(INDEX('Policy Characteristics'!L:L,MATCH($C353,'Policy Characteristics'!$C:$C,0))),"",INDEX('Policy Characteristics'!L:L,MATCH($C353,'Policy Characteristics'!$C:$C,0)))</f>
        <v/>
      </c>
      <c r="S353" s="291" t="s">
        <v>187</v>
      </c>
    </row>
    <row r="354" spans="1:19">
      <c r="A354" s="237" t="str">
        <f>IF(ISBLANK(INDEX('Policy Characteristics'!A:A,MATCH($C354,'Policy Characteristics'!$C:$C,0))),"",INDEX('Policy Characteristics'!A:A,MATCH($C354,'Policy Characteristics'!$C:$C,0)))</f>
        <v>Electricity Supply</v>
      </c>
      <c r="B354" s="386" t="str">
        <f>IF(ISBLANK(INDEX('Policy Characteristics'!B:B,MATCH($C354,'Policy Characteristics'!$C:$C,0))),"",INDEX('Policy Characteristics'!B:B,MATCH($C354,'Policy Characteristics'!$C:$C,0)))</f>
        <v>Decrease Cost of Capital</v>
      </c>
      <c r="C354" s="237" t="str">
        <f t="shared" si="21"/>
        <v>Percentage Decrease in Cost of Capital for Power Plants</v>
      </c>
      <c r="D354" s="290" t="s">
        <v>3466</v>
      </c>
      <c r="E354" s="335"/>
      <c r="F354" s="290" t="s">
        <v>3471</v>
      </c>
      <c r="G354" s="290"/>
      <c r="H354" s="17">
        <v>1808</v>
      </c>
      <c r="I354" s="389" t="s">
        <v>43</v>
      </c>
      <c r="J354" s="388" t="str">
        <f>IF(ISBLANK(INDEX('Policy Characteristics'!D:D,MATCH($C354,'Policy Characteristics'!$C:$C,0))),"",INDEX('Policy Characteristics'!D:D,MATCH($C354,'Policy Characteristics'!$C:$C,0)))</f>
        <v>Decrease Electricity Sector Cost of Capital</v>
      </c>
      <c r="K354" s="237" t="str">
        <f>IF(ISBLANK(INDEX('Policy Characteristics'!E:E,MATCH($C354,'Policy Characteristics'!$C:$C,0))),"",INDEX('Policy Characteristics'!E:E,MATCH($C354,'Policy Characteristics'!$C:$C,0)))</f>
        <v>elec power plant cost of capital</v>
      </c>
      <c r="L354" s="237">
        <f>IF(ISBLANK(INDEX('Policy Characteristics'!F:F,MATCH($C354,'Policy Characteristics'!$C:$C,0))),"",INDEX('Policy Characteristics'!F:F,MATCH($C354,'Policy Characteristics'!$C:$C,0)))</f>
        <v>0</v>
      </c>
      <c r="M354" s="238">
        <f>IF(ISBLANK(INDEX('Policy Characteristics'!G:G,MATCH($C354,'Policy Characteristics'!$C:$C,0))),"",INDEX('Policy Characteristics'!G:G,MATCH($C354,'Policy Characteristics'!$C:$C,0)))</f>
        <v>1</v>
      </c>
      <c r="N354" s="237">
        <f>IF(ISBLANK(INDEX('Policy Characteristics'!H:H,MATCH($C354,'Policy Characteristics'!$C:$C,0))),"",INDEX('Policy Characteristics'!H:H,MATCH($C354,'Policy Characteristics'!$C:$C,0)))</f>
        <v>1</v>
      </c>
      <c r="O354" s="237" t="str">
        <f>IF(ISBLANK(INDEX('Policy Characteristics'!I:I,MATCH($C354,'Policy Characteristics'!$C:$C,0))),"",INDEX('Policy Characteristics'!I:I,MATCH($C354,'Policy Characteristics'!$C:$C,0)))</f>
        <v>% decrease</v>
      </c>
      <c r="P354" s="237"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7" t="str">
        <f>IF(ISBLANK(INDEX('Policy Characteristics'!K:K,MATCH($C354,'Policy Characteristics'!$C:$C,0))),"",INDEX('Policy Characteristics'!K:K,MATCH($C354,'Policy Characteristics'!$C:$C,0)))</f>
        <v/>
      </c>
      <c r="R354" s="237" t="str">
        <f>IF(ISBLANK(INDEX('Policy Characteristics'!L:L,MATCH($C354,'Policy Characteristics'!$C:$C,0))),"",INDEX('Policy Characteristics'!L:L,MATCH($C354,'Policy Characteristics'!$C:$C,0)))</f>
        <v/>
      </c>
      <c r="S354" s="291" t="s">
        <v>187</v>
      </c>
    </row>
    <row r="355" spans="1:19">
      <c r="A355" s="237" t="str">
        <f>IF(ISBLANK(INDEX('Policy Characteristics'!A:A,MATCH($C355,'Policy Characteristics'!$C:$C,0))),"",INDEX('Policy Characteristics'!A:A,MATCH($C355,'Policy Characteristics'!$C:$C,0)))</f>
        <v>Electricity Supply</v>
      </c>
      <c r="B355" s="386" t="str">
        <f>IF(ISBLANK(INDEX('Policy Characteristics'!B:B,MATCH($C355,'Policy Characteristics'!$C:$C,0))),"",INDEX('Policy Characteristics'!B:B,MATCH($C355,'Policy Characteristics'!$C:$C,0)))</f>
        <v>Decrease Cost of Capital</v>
      </c>
      <c r="C355" s="237" t="str">
        <f t="shared" si="21"/>
        <v>Percentage Decrease in Cost of Capital for Power Plants</v>
      </c>
      <c r="D355" s="290" t="s">
        <v>3540</v>
      </c>
      <c r="E355" s="335"/>
      <c r="F355" s="290" t="s">
        <v>3538</v>
      </c>
      <c r="G355" s="290"/>
      <c r="H355" s="17">
        <v>1809</v>
      </c>
      <c r="I355" s="389" t="s">
        <v>43</v>
      </c>
      <c r="J355" s="388" t="str">
        <f>IF(ISBLANK(INDEX('Policy Characteristics'!D:D,MATCH($C355,'Policy Characteristics'!$C:$C,0))),"",INDEX('Policy Characteristics'!D:D,MATCH($C355,'Policy Characteristics'!$C:$C,0)))</f>
        <v>Decrease Electricity Sector Cost of Capital</v>
      </c>
      <c r="K355" s="237" t="str">
        <f>IF(ISBLANK(INDEX('Policy Characteristics'!E:E,MATCH($C355,'Policy Characteristics'!$C:$C,0))),"",INDEX('Policy Characteristics'!E:E,MATCH($C355,'Policy Characteristics'!$C:$C,0)))</f>
        <v>elec power plant cost of capital</v>
      </c>
      <c r="L355" s="237">
        <f>IF(ISBLANK(INDEX('Policy Characteristics'!F:F,MATCH($C355,'Policy Characteristics'!$C:$C,0))),"",INDEX('Policy Characteristics'!F:F,MATCH($C355,'Policy Characteristics'!$C:$C,0)))</f>
        <v>0</v>
      </c>
      <c r="M355" s="238">
        <f>IF(ISBLANK(INDEX('Policy Characteristics'!G:G,MATCH($C355,'Policy Characteristics'!$C:$C,0))),"",INDEX('Policy Characteristics'!G:G,MATCH($C355,'Policy Characteristics'!$C:$C,0)))</f>
        <v>1</v>
      </c>
      <c r="N355" s="237">
        <f>IF(ISBLANK(INDEX('Policy Characteristics'!H:H,MATCH($C355,'Policy Characteristics'!$C:$C,0))),"",INDEX('Policy Characteristics'!H:H,MATCH($C355,'Policy Characteristics'!$C:$C,0)))</f>
        <v>1</v>
      </c>
      <c r="O355" s="237" t="str">
        <f>IF(ISBLANK(INDEX('Policy Characteristics'!I:I,MATCH($C355,'Policy Characteristics'!$C:$C,0))),"",INDEX('Policy Characteristics'!I:I,MATCH($C355,'Policy Characteristics'!$C:$C,0)))</f>
        <v>% decrease</v>
      </c>
      <c r="P355" s="237"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7" t="str">
        <f>IF(ISBLANK(INDEX('Policy Characteristics'!K:K,MATCH($C355,'Policy Characteristics'!$C:$C,0))),"",INDEX('Policy Characteristics'!K:K,MATCH($C355,'Policy Characteristics'!$C:$C,0)))</f>
        <v/>
      </c>
      <c r="R355" s="237" t="str">
        <f>IF(ISBLANK(INDEX('Policy Characteristics'!L:L,MATCH($C355,'Policy Characteristics'!$C:$C,0))),"",INDEX('Policy Characteristics'!L:L,MATCH($C355,'Policy Characteristics'!$C:$C,0)))</f>
        <v/>
      </c>
      <c r="S355" s="291" t="s">
        <v>187</v>
      </c>
    </row>
    <row r="356" spans="1:19">
      <c r="A356" s="237" t="str">
        <f>IF(ISBLANK(INDEX('Policy Characteristics'!A:A,MATCH($C356,'Policy Characteristics'!$C:$C,0))),"",INDEX('Policy Characteristics'!A:A,MATCH($C356,'Policy Characteristics'!$C:$C,0)))</f>
        <v>Electricity Supply</v>
      </c>
      <c r="B356" s="386" t="str">
        <f>IF(ISBLANK(INDEX('Policy Characteristics'!B:B,MATCH($C356,'Policy Characteristics'!$C:$C,0))),"",INDEX('Policy Characteristics'!B:B,MATCH($C356,'Policy Characteristics'!$C:$C,0)))</f>
        <v>Decrease Cost of Capital</v>
      </c>
      <c r="C356" s="237" t="str">
        <f t="shared" si="21"/>
        <v>Percentage Decrease in Cost of Capital for Power Plants</v>
      </c>
      <c r="D356" s="290" t="s">
        <v>3541</v>
      </c>
      <c r="E356" s="335"/>
      <c r="F356" s="290" t="s">
        <v>3539</v>
      </c>
      <c r="G356" s="290"/>
      <c r="H356" s="17">
        <v>2238</v>
      </c>
      <c r="I356" s="389" t="s">
        <v>43</v>
      </c>
      <c r="J356" s="388" t="str">
        <f>IF(ISBLANK(INDEX('Policy Characteristics'!D:D,MATCH($C356,'Policy Characteristics'!$C:$C,0))),"",INDEX('Policy Characteristics'!D:D,MATCH($C356,'Policy Characteristics'!$C:$C,0)))</f>
        <v>Decrease Electricity Sector Cost of Capital</v>
      </c>
      <c r="K356" s="237" t="str">
        <f>IF(ISBLANK(INDEX('Policy Characteristics'!E:E,MATCH($C356,'Policy Characteristics'!$C:$C,0))),"",INDEX('Policy Characteristics'!E:E,MATCH($C356,'Policy Characteristics'!$C:$C,0)))</f>
        <v>elec power plant cost of capital</v>
      </c>
      <c r="L356" s="237">
        <f>IF(ISBLANK(INDEX('Policy Characteristics'!F:F,MATCH($C356,'Policy Characteristics'!$C:$C,0))),"",INDEX('Policy Characteristics'!F:F,MATCH($C356,'Policy Characteristics'!$C:$C,0)))</f>
        <v>0</v>
      </c>
      <c r="M356" s="238">
        <f>IF(ISBLANK(INDEX('Policy Characteristics'!G:G,MATCH($C356,'Policy Characteristics'!$C:$C,0))),"",INDEX('Policy Characteristics'!G:G,MATCH($C356,'Policy Characteristics'!$C:$C,0)))</f>
        <v>1</v>
      </c>
      <c r="N356" s="237">
        <f>IF(ISBLANK(INDEX('Policy Characteristics'!H:H,MATCH($C356,'Policy Characteristics'!$C:$C,0))),"",INDEX('Policy Characteristics'!H:H,MATCH($C356,'Policy Characteristics'!$C:$C,0)))</f>
        <v>1</v>
      </c>
      <c r="O356" s="237" t="str">
        <f>IF(ISBLANK(INDEX('Policy Characteristics'!I:I,MATCH($C356,'Policy Characteristics'!$C:$C,0))),"",INDEX('Policy Characteristics'!I:I,MATCH($C356,'Policy Characteristics'!$C:$C,0)))</f>
        <v>% decrease</v>
      </c>
      <c r="P356" s="237"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7"/>
      <c r="R356" s="237"/>
      <c r="S356" s="291" t="s">
        <v>187</v>
      </c>
    </row>
    <row r="357" spans="1:19">
      <c r="A357" s="237" t="str">
        <f>IF(ISBLANK(INDEX('Policy Characteristics'!A:A,MATCH($C357,'Policy Characteristics'!$C:$C,0))),"",INDEX('Policy Characteristics'!A:A,MATCH($C357,'Policy Characteristics'!$C:$C,0)))</f>
        <v>Electricity Supply</v>
      </c>
      <c r="B357" s="386" t="str">
        <f>IF(ISBLANK(INDEX('Policy Characteristics'!B:B,MATCH($C357,'Policy Characteristics'!$C:$C,0))),"",INDEX('Policy Characteristics'!B:B,MATCH($C357,'Policy Characteristics'!$C:$C,0)))</f>
        <v>Demand Response</v>
      </c>
      <c r="C357" t="s">
        <v>27</v>
      </c>
      <c r="D357" s="335"/>
      <c r="E357" s="335"/>
      <c r="F357" s="335"/>
      <c r="G357" s="335"/>
      <c r="H357" s="17">
        <v>30</v>
      </c>
      <c r="I357" s="387" t="s">
        <v>43</v>
      </c>
      <c r="J357" s="388" t="str">
        <f>IF(ISBLANK(INDEX('Policy Characteristics'!D:D,MATCH($C357,'Policy Characteristics'!$C:$C,0))),"",INDEX('Policy Characteristics'!D:D,MATCH($C357,'Policy Characteristics'!$C:$C,0)))</f>
        <v>Demand Response</v>
      </c>
      <c r="K357" s="237" t="str">
        <f>IF(ISBLANK(INDEX('Policy Characteristics'!E:E,MATCH($C357,'Policy Characteristics'!$C:$C,0))),"",INDEX('Policy Characteristics'!E:E,MATCH($C357,'Policy Characteristics'!$C:$C,0)))</f>
        <v>elec demand response</v>
      </c>
      <c r="L357" s="238">
        <f>IF(ISBLANK(INDEX('Policy Characteristics'!F:F,MATCH($C357,'Policy Characteristics'!$C:$C,0))),"",INDEX('Policy Characteristics'!F:F,MATCH($C357,'Policy Characteristics'!$C:$C,0)))</f>
        <v>0</v>
      </c>
      <c r="M357" s="238">
        <f>IF(ISBLANK(INDEX('Policy Characteristics'!G:G,MATCH($C357,'Policy Characteristics'!$C:$C,0))),"",INDEX('Policy Characteristics'!G:G,MATCH($C357,'Policy Characteristics'!$C:$C,0)))</f>
        <v>1</v>
      </c>
      <c r="N357" s="238">
        <f>IF(ISBLANK(INDEX('Policy Characteristics'!H:H,MATCH($C357,'Policy Characteristics'!$C:$C,0))),"",INDEX('Policy Characteristics'!H:H,MATCH($C357,'Policy Characteristics'!$C:$C,0)))</f>
        <v>0.01</v>
      </c>
      <c r="O357" s="237" t="str">
        <f>IF(ISBLANK(INDEX('Policy Characteristics'!I:I,MATCH($C357,'Policy Characteristics'!$C:$C,0))),"",INDEX('Policy Characteristics'!I:I,MATCH($C357,'Policy Characteristics'!$C:$C,0)))</f>
        <v>% of potential achieved</v>
      </c>
      <c r="P357" s="237"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37" t="str">
        <f>IF(ISBLANK(INDEX('Policy Characteristics'!K:K,MATCH($C357,'Policy Characteristics'!$C:$C,0))),"",INDEX('Policy Characteristics'!K:K,MATCH($C357,'Policy Characteristics'!$C:$C,0)))</f>
        <v>electricity-sector-main.html#dr</v>
      </c>
      <c r="R357" s="237" t="str">
        <f>IF(ISBLANK(INDEX('Policy Characteristics'!L:L,MATCH($C357,'Policy Characteristics'!$C:$C,0))),"",INDEX('Policy Characteristics'!L:L,MATCH($C357,'Policy Characteristics'!$C:$C,0)))</f>
        <v>demand-response.html</v>
      </c>
      <c r="S357" s="291" t="s">
        <v>3904</v>
      </c>
    </row>
    <row r="358" spans="1:19">
      <c r="A358" s="237" t="str">
        <f>IF(ISBLANK(INDEX('Policy Characteristics'!A:A,MATCH($C358,'Policy Characteristics'!$C:$C,0))),"",INDEX('Policy Characteristics'!A:A,MATCH($C358,'Policy Characteristics'!$C:$C,0)))</f>
        <v>Electricity Supply</v>
      </c>
      <c r="B358" s="386" t="str">
        <f>IF(ISBLANK(INDEX('Policy Characteristics'!B:B,MATCH($C358,'Policy Characteristics'!$C:$C,0))),"",INDEX('Policy Characteristics'!B:B,MATCH($C358,'Policy Characteristics'!$C:$C,0)))</f>
        <v>Early Retirement of Power Plants</v>
      </c>
      <c r="C358" t="s">
        <v>127</v>
      </c>
      <c r="D358" s="335" t="s">
        <v>445</v>
      </c>
      <c r="E358" s="335"/>
      <c r="F358" s="335" t="s">
        <v>444</v>
      </c>
      <c r="G358" s="335"/>
      <c r="H358" s="17">
        <v>31</v>
      </c>
      <c r="I358" s="387" t="s">
        <v>43</v>
      </c>
      <c r="J358" s="388" t="str">
        <f>IF(ISBLANK(INDEX('Policy Characteristics'!D:D,MATCH($C358,'Policy Characteristics'!$C:$C,0))),"",INDEX('Policy Characteristics'!D:D,MATCH($C358,'Policy Characteristics'!$C:$C,0)))</f>
        <v>Early Retirement of Power Plants</v>
      </c>
      <c r="K358" s="237" t="str">
        <f>IF(ISBLANK(INDEX('Policy Characteristics'!E:E,MATCH($C358,'Policy Characteristics'!$C:$C,0))),"",INDEX('Policy Characteristics'!E:E,MATCH($C358,'Policy Characteristics'!$C:$C,0)))</f>
        <v>elec early retirement</v>
      </c>
      <c r="L358" s="237">
        <f>IF(ISBLANK(INDEX('Policy Characteristics'!F:F,MATCH($C358,'Policy Characteristics'!$C:$C,0))),"",INDEX('Policy Characteristics'!F:F,MATCH($C358,'Policy Characteristics'!$C:$C,0)))</f>
        <v>0</v>
      </c>
      <c r="M358" s="237">
        <f>IF(ISBLANK(INDEX('Policy Characteristics'!G:G,MATCH($C358,'Policy Characteristics'!$C:$C,0))),"",INDEX('Policy Characteristics'!G:G,MATCH($C358,'Policy Characteristics'!$C:$C,0)))</f>
        <v>25000</v>
      </c>
      <c r="N358" s="237">
        <f>IF(ISBLANK(INDEX('Policy Characteristics'!H:H,MATCH($C358,'Policy Characteristics'!$C:$C,0))),"",INDEX('Policy Characteristics'!H:H,MATCH($C358,'Policy Characteristics'!$C:$C,0)))</f>
        <v>500</v>
      </c>
      <c r="O358" s="237" t="str">
        <f>IF(ISBLANK(INDEX('Policy Characteristics'!I:I,MATCH($C358,'Policy Characteristics'!$C:$C,0))),"",INDEX('Policy Characteristics'!I:I,MATCH($C358,'Policy Characteristics'!$C:$C,0)))</f>
        <v>MW/year</v>
      </c>
      <c r="P358" s="237"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7" t="str">
        <f>IF(ISBLANK(INDEX('Policy Characteristics'!K:K,MATCH($C358,'Policy Characteristics'!$C:$C,0))),"",INDEX('Policy Characteristics'!K:K,MATCH($C358,'Policy Characteristics'!$C:$C,0)))</f>
        <v>electricity-sector-main.html#early-ret</v>
      </c>
      <c r="R358" s="237" t="str">
        <f>IF(ISBLANK(INDEX('Policy Characteristics'!L:L,MATCH($C358,'Policy Characteristics'!$C:$C,0))),"",INDEX('Policy Characteristics'!L:L,MATCH($C358,'Policy Characteristics'!$C:$C,0)))</f>
        <v>early-retirement-of-power-plants.html</v>
      </c>
      <c r="S358" s="291" t="s">
        <v>3905</v>
      </c>
    </row>
    <row r="359" spans="1:19">
      <c r="A359" s="237" t="str">
        <f>IF(ISBLANK(INDEX('Policy Characteristics'!A:A,MATCH($C359,'Policy Characteristics'!$C:$C,0))),"",INDEX('Policy Characteristics'!A:A,MATCH($C359,'Policy Characteristics'!$C:$C,0)))</f>
        <v>Electricity Supply</v>
      </c>
      <c r="B359" s="386" t="str">
        <f>IF(ISBLANK(INDEX('Policy Characteristics'!B:B,MATCH($C359,'Policy Characteristics'!$C:$C,0))),"",INDEX('Policy Characteristics'!B:B,MATCH($C359,'Policy Characteristics'!$C:$C,0)))</f>
        <v>Early Retirement of Power Plants</v>
      </c>
      <c r="C359" t="s">
        <v>127</v>
      </c>
      <c r="D359" s="290" t="s">
        <v>3461</v>
      </c>
      <c r="E359" s="335"/>
      <c r="F359" s="290" t="s">
        <v>3402</v>
      </c>
      <c r="G359" s="335"/>
      <c r="H359" s="17">
        <v>1760</v>
      </c>
      <c r="I359" s="387" t="s">
        <v>43</v>
      </c>
      <c r="J359" s="388" t="str">
        <f>IF(ISBLANK(INDEX('Policy Characteristics'!D:D,MATCH($C359,'Policy Characteristics'!$C:$C,0))),"",INDEX('Policy Characteristics'!D:D,MATCH($C359,'Policy Characteristics'!$C:$C,0)))</f>
        <v>Early Retirement of Power Plants</v>
      </c>
      <c r="K359" s="237" t="str">
        <f>IF(ISBLANK(INDEX('Policy Characteristics'!E:E,MATCH($C359,'Policy Characteristics'!$C:$C,0))),"",INDEX('Policy Characteristics'!E:E,MATCH($C359,'Policy Characteristics'!$C:$C,0)))</f>
        <v>elec early retirement</v>
      </c>
      <c r="L359" s="237">
        <f>IF(ISBLANK(INDEX('Policy Characteristics'!F:F,MATCH($C359,'Policy Characteristics'!$C:$C,0))),"",INDEX('Policy Characteristics'!F:F,MATCH($C359,'Policy Characteristics'!$C:$C,0)))</f>
        <v>0</v>
      </c>
      <c r="M359" s="237">
        <f>IF(ISBLANK(INDEX('Policy Characteristics'!G:G,MATCH($C359,'Policy Characteristics'!$C:$C,0))),"",INDEX('Policy Characteristics'!G:G,MATCH($C359,'Policy Characteristics'!$C:$C,0)))</f>
        <v>25000</v>
      </c>
      <c r="N359" s="237">
        <f>IF(ISBLANK(INDEX('Policy Characteristics'!H:H,MATCH($C359,'Policy Characteristics'!$C:$C,0))),"",INDEX('Policy Characteristics'!H:H,MATCH($C359,'Policy Characteristics'!$C:$C,0)))</f>
        <v>500</v>
      </c>
      <c r="O359" s="237" t="str">
        <f>IF(ISBLANK(INDEX('Policy Characteristics'!I:I,MATCH($C359,'Policy Characteristics'!$C:$C,0))),"",INDEX('Policy Characteristics'!I:I,MATCH($C359,'Policy Characteristics'!$C:$C,0)))</f>
        <v>MW/year</v>
      </c>
      <c r="P359" s="237"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7" t="str">
        <f>IF(ISBLANK(INDEX('Policy Characteristics'!K:K,MATCH($C359,'Policy Characteristics'!$C:$C,0))),"",INDEX('Policy Characteristics'!K:K,MATCH($C359,'Policy Characteristics'!$C:$C,0)))</f>
        <v>electricity-sector-main.html#early-ret</v>
      </c>
      <c r="R359" s="237" t="str">
        <f>IF(ISBLANK(INDEX('Policy Characteristics'!L:L,MATCH($C359,'Policy Characteristics'!$C:$C,0))),"",INDEX('Policy Characteristics'!L:L,MATCH($C359,'Policy Characteristics'!$C:$C,0)))</f>
        <v>early-retirement-of-power-plants.html</v>
      </c>
      <c r="S359" s="291" t="s">
        <v>187</v>
      </c>
    </row>
    <row r="360" spans="1:19">
      <c r="A360" s="237" t="str">
        <f>IF(ISBLANK(INDEX('Policy Characteristics'!A:A,MATCH($C360,'Policy Characteristics'!$C:$C,0))),"",INDEX('Policy Characteristics'!A:A,MATCH($C360,'Policy Characteristics'!$C:$C,0)))</f>
        <v>Electricity Supply</v>
      </c>
      <c r="B360" s="386" t="str">
        <f>IF(ISBLANK(INDEX('Policy Characteristics'!B:B,MATCH($C360,'Policy Characteristics'!$C:$C,0))),"",INDEX('Policy Characteristics'!B:B,MATCH($C360,'Policy Characteristics'!$C:$C,0)))</f>
        <v>Early Retirement of Power Plants</v>
      </c>
      <c r="C360" s="237" t="str">
        <f t="shared" ref="C360:C381" si="22">C$358</f>
        <v>Annual Additional Capacity Retired due to Early Retirement Policy</v>
      </c>
      <c r="D360" s="290" t="s">
        <v>3462</v>
      </c>
      <c r="E360" s="335"/>
      <c r="F360" s="290" t="s">
        <v>3403</v>
      </c>
      <c r="G360" s="335"/>
      <c r="H360" s="17">
        <v>620</v>
      </c>
      <c r="I360" s="387" t="s">
        <v>43</v>
      </c>
      <c r="J360" s="388" t="str">
        <f>IF(ISBLANK(INDEX('Policy Characteristics'!D:D,MATCH($C360,'Policy Characteristics'!$C:$C,0))),"",INDEX('Policy Characteristics'!D:D,MATCH($C360,'Policy Characteristics'!$C:$C,0)))</f>
        <v>Early Retirement of Power Plants</v>
      </c>
      <c r="K360" s="237" t="str">
        <f>IF(ISBLANK(INDEX('Policy Characteristics'!E:E,MATCH($C360,'Policy Characteristics'!$C:$C,0))),"",INDEX('Policy Characteristics'!E:E,MATCH($C360,'Policy Characteristics'!$C:$C,0)))</f>
        <v>elec early retirement</v>
      </c>
      <c r="L360" s="237">
        <f>IF(ISBLANK(INDEX('Policy Characteristics'!F:F,MATCH($C360,'Policy Characteristics'!$C:$C,0))),"",INDEX('Policy Characteristics'!F:F,MATCH($C360,'Policy Characteristics'!$C:$C,0)))</f>
        <v>0</v>
      </c>
      <c r="M360" s="237">
        <f>IF(ISBLANK(INDEX('Policy Characteristics'!G:G,MATCH($C360,'Policy Characteristics'!$C:$C,0))),"",INDEX('Policy Characteristics'!G:G,MATCH($C360,'Policy Characteristics'!$C:$C,0)))</f>
        <v>25000</v>
      </c>
      <c r="N360" s="237">
        <f>IF(ISBLANK(INDEX('Policy Characteristics'!H:H,MATCH($C360,'Policy Characteristics'!$C:$C,0))),"",INDEX('Policy Characteristics'!H:H,MATCH($C360,'Policy Characteristics'!$C:$C,0)))</f>
        <v>500</v>
      </c>
      <c r="O360" s="237" t="str">
        <f>IF(ISBLANK(INDEX('Policy Characteristics'!I:I,MATCH($C360,'Policy Characteristics'!$C:$C,0))),"",INDEX('Policy Characteristics'!I:I,MATCH($C360,'Policy Characteristics'!$C:$C,0)))</f>
        <v>MW/year</v>
      </c>
      <c r="P360" s="237"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7" t="str">
        <f>IF(ISBLANK(INDEX('Policy Characteristics'!K:K,MATCH($C360,'Policy Characteristics'!$C:$C,0))),"",INDEX('Policy Characteristics'!K:K,MATCH($C360,'Policy Characteristics'!$C:$C,0)))</f>
        <v>electricity-sector-main.html#early-ret</v>
      </c>
      <c r="R360" s="237" t="str">
        <f>IF(ISBLANK(INDEX('Policy Characteristics'!L:L,MATCH($C360,'Policy Characteristics'!$C:$C,0))),"",INDEX('Policy Characteristics'!L:L,MATCH($C360,'Policy Characteristics'!$C:$C,0)))</f>
        <v>early-retirement-of-power-plants.html</v>
      </c>
      <c r="S360" s="291" t="s">
        <v>187</v>
      </c>
    </row>
    <row r="361" spans="1:19">
      <c r="A361" s="237" t="str">
        <f>IF(ISBLANK(INDEX('Policy Characteristics'!A:A,MATCH($C361,'Policy Characteristics'!$C:$C,0))),"",INDEX('Policy Characteristics'!A:A,MATCH($C361,'Policy Characteristics'!$C:$C,0)))</f>
        <v>Electricity Supply</v>
      </c>
      <c r="B361" s="386" t="str">
        <f>IF(ISBLANK(INDEX('Policy Characteristics'!B:B,MATCH($C361,'Policy Characteristics'!$C:$C,0))),"",INDEX('Policy Characteristics'!B:B,MATCH($C361,'Policy Characteristics'!$C:$C,0)))</f>
        <v>Early Retirement of Power Plants</v>
      </c>
      <c r="C361" s="237" t="str">
        <f t="shared" si="22"/>
        <v>Annual Additional Capacity Retired due to Early Retirement Policy</v>
      </c>
      <c r="D361" s="290" t="s">
        <v>76</v>
      </c>
      <c r="E361" s="335"/>
      <c r="F361" s="290" t="s">
        <v>3472</v>
      </c>
      <c r="G361" s="335"/>
      <c r="H361" s="17">
        <v>32</v>
      </c>
      <c r="I361" s="387" t="s">
        <v>43</v>
      </c>
      <c r="J361" s="388" t="str">
        <f>IF(ISBLANK(INDEX('Policy Characteristics'!D:D,MATCH($C361,'Policy Characteristics'!$C:$C,0))),"",INDEX('Policy Characteristics'!D:D,MATCH($C361,'Policy Characteristics'!$C:$C,0)))</f>
        <v>Early Retirement of Power Plants</v>
      </c>
      <c r="K361" s="237" t="str">
        <f>IF(ISBLANK(INDEX('Policy Characteristics'!E:E,MATCH($C361,'Policy Characteristics'!$C:$C,0))),"",INDEX('Policy Characteristics'!E:E,MATCH($C361,'Policy Characteristics'!$C:$C,0)))</f>
        <v>elec early retirement</v>
      </c>
      <c r="L361" s="237">
        <f>IF(ISBLANK(INDEX('Policy Characteristics'!F:F,MATCH($C361,'Policy Characteristics'!$C:$C,0))),"",INDEX('Policy Characteristics'!F:F,MATCH($C361,'Policy Characteristics'!$C:$C,0)))</f>
        <v>0</v>
      </c>
      <c r="M361" s="237">
        <f>IF(ISBLANK(INDEX('Policy Characteristics'!G:G,MATCH($C361,'Policy Characteristics'!$C:$C,0))),"",INDEX('Policy Characteristics'!G:G,MATCH($C361,'Policy Characteristics'!$C:$C,0)))</f>
        <v>25000</v>
      </c>
      <c r="N361" s="237">
        <f>IF(ISBLANK(INDEX('Policy Characteristics'!H:H,MATCH($C361,'Policy Characteristics'!$C:$C,0))),"",INDEX('Policy Characteristics'!H:H,MATCH($C361,'Policy Characteristics'!$C:$C,0)))</f>
        <v>500</v>
      </c>
      <c r="O361" s="237" t="str">
        <f>IF(ISBLANK(INDEX('Policy Characteristics'!I:I,MATCH($C361,'Policy Characteristics'!$C:$C,0))),"",INDEX('Policy Characteristics'!I:I,MATCH($C361,'Policy Characteristics'!$C:$C,0)))</f>
        <v>MW/year</v>
      </c>
      <c r="P361" s="237"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7" t="str">
        <f>IF(ISBLANK(INDEX('Policy Characteristics'!K:K,MATCH($C361,'Policy Characteristics'!$C:$C,0))),"",INDEX('Policy Characteristics'!K:K,MATCH($C361,'Policy Characteristics'!$C:$C,0)))</f>
        <v>electricity-sector-main.html#early-ret</v>
      </c>
      <c r="R361" s="237" t="str">
        <f>IF(ISBLANK(INDEX('Policy Characteristics'!L:L,MATCH($C361,'Policy Characteristics'!$C:$C,0))),"",INDEX('Policy Characteristics'!L:L,MATCH($C361,'Policy Characteristics'!$C:$C,0)))</f>
        <v>early-retirement-of-power-plants.html</v>
      </c>
      <c r="S361" s="291" t="s">
        <v>187</v>
      </c>
    </row>
    <row r="362" spans="1:19">
      <c r="A362" s="237" t="str">
        <f>IF(ISBLANK(INDEX('Policy Characteristics'!A:A,MATCH($C362,'Policy Characteristics'!$C:$C,0))),"",INDEX('Policy Characteristics'!A:A,MATCH($C362,'Policy Characteristics'!$C:$C,0)))</f>
        <v>Electricity Supply</v>
      </c>
      <c r="B362" s="386" t="str">
        <f>IF(ISBLANK(INDEX('Policy Characteristics'!B:B,MATCH($C362,'Policy Characteristics'!$C:$C,0))),"",INDEX('Policy Characteristics'!B:B,MATCH($C362,'Policy Characteristics'!$C:$C,0)))</f>
        <v>Early Retirement of Power Plants</v>
      </c>
      <c r="C362" s="237" t="str">
        <f t="shared" si="22"/>
        <v>Annual Additional Capacity Retired due to Early Retirement Policy</v>
      </c>
      <c r="D362" s="290" t="s">
        <v>77</v>
      </c>
      <c r="E362" s="335"/>
      <c r="F362" s="290" t="s">
        <v>89</v>
      </c>
      <c r="G362" s="335"/>
      <c r="H362" s="17">
        <v>621</v>
      </c>
      <c r="I362" s="387" t="s">
        <v>44</v>
      </c>
      <c r="J362" s="388" t="str">
        <f>IF(ISBLANK(INDEX('Policy Characteristics'!D:D,MATCH($C362,'Policy Characteristics'!$C:$C,0))),"",INDEX('Policy Characteristics'!D:D,MATCH($C362,'Policy Characteristics'!$C:$C,0)))</f>
        <v>Early Retirement of Power Plants</v>
      </c>
      <c r="K362" s="237" t="str">
        <f>IF(ISBLANK(INDEX('Policy Characteristics'!E:E,MATCH($C362,'Policy Characteristics'!$C:$C,0))),"",INDEX('Policy Characteristics'!E:E,MATCH($C362,'Policy Characteristics'!$C:$C,0)))</f>
        <v>elec early retirement</v>
      </c>
      <c r="L362" s="237">
        <f>IF(ISBLANK(INDEX('Policy Characteristics'!F:F,MATCH($C362,'Policy Characteristics'!$C:$C,0))),"",INDEX('Policy Characteristics'!F:F,MATCH($C362,'Policy Characteristics'!$C:$C,0)))</f>
        <v>0</v>
      </c>
      <c r="M362" s="237">
        <f>IF(ISBLANK(INDEX('Policy Characteristics'!G:G,MATCH($C362,'Policy Characteristics'!$C:$C,0))),"",INDEX('Policy Characteristics'!G:G,MATCH($C362,'Policy Characteristics'!$C:$C,0)))</f>
        <v>25000</v>
      </c>
      <c r="N362" s="237">
        <f>IF(ISBLANK(INDEX('Policy Characteristics'!H:H,MATCH($C362,'Policy Characteristics'!$C:$C,0))),"",INDEX('Policy Characteristics'!H:H,MATCH($C362,'Policy Characteristics'!$C:$C,0)))</f>
        <v>500</v>
      </c>
      <c r="O362" s="237" t="str">
        <f>IF(ISBLANK(INDEX('Policy Characteristics'!I:I,MATCH($C362,'Policy Characteristics'!$C:$C,0))),"",INDEX('Policy Characteristics'!I:I,MATCH($C362,'Policy Characteristics'!$C:$C,0)))</f>
        <v>MW/year</v>
      </c>
      <c r="P362" s="237"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7" t="str">
        <f>IF(ISBLANK(INDEX('Policy Characteristics'!K:K,MATCH($C362,'Policy Characteristics'!$C:$C,0))),"",INDEX('Policy Characteristics'!K:K,MATCH($C362,'Policy Characteristics'!$C:$C,0)))</f>
        <v>electricity-sector-main.html#early-ret</v>
      </c>
      <c r="R362" s="237" t="str">
        <f>IF(ISBLANK(INDEX('Policy Characteristics'!L:L,MATCH($C362,'Policy Characteristics'!$C:$C,0))),"",INDEX('Policy Characteristics'!L:L,MATCH($C362,'Policy Characteristics'!$C:$C,0)))</f>
        <v>early-retirement-of-power-plants.html</v>
      </c>
      <c r="S362" s="291" t="s">
        <v>187</v>
      </c>
    </row>
    <row r="363" spans="1:19">
      <c r="A363" s="237" t="str">
        <f>IF(ISBLANK(INDEX('Policy Characteristics'!A:A,MATCH($C363,'Policy Characteristics'!$C:$C,0))),"",INDEX('Policy Characteristics'!A:A,MATCH($C363,'Policy Characteristics'!$C:$C,0)))</f>
        <v>Electricity Supply</v>
      </c>
      <c r="B363" s="386" t="str">
        <f>IF(ISBLANK(INDEX('Policy Characteristics'!B:B,MATCH($C363,'Policy Characteristics'!$C:$C,0))),"",INDEX('Policy Characteristics'!B:B,MATCH($C363,'Policy Characteristics'!$C:$C,0)))</f>
        <v>Early Retirement of Power Plants</v>
      </c>
      <c r="C363" s="237" t="str">
        <f t="shared" si="22"/>
        <v>Annual Additional Capacity Retired due to Early Retirement Policy</v>
      </c>
      <c r="D363" s="290" t="s">
        <v>446</v>
      </c>
      <c r="E363" s="335"/>
      <c r="F363" s="290" t="s">
        <v>449</v>
      </c>
      <c r="G363" s="335"/>
      <c r="H363" s="17">
        <v>622</v>
      </c>
      <c r="I363" s="387" t="s">
        <v>44</v>
      </c>
      <c r="J363" s="388" t="str">
        <f>IF(ISBLANK(INDEX('Policy Characteristics'!D:D,MATCH($C363,'Policy Characteristics'!$C:$C,0))),"",INDEX('Policy Characteristics'!D:D,MATCH($C363,'Policy Characteristics'!$C:$C,0)))</f>
        <v>Early Retirement of Power Plants</v>
      </c>
      <c r="K363" s="237" t="str">
        <f>IF(ISBLANK(INDEX('Policy Characteristics'!E:E,MATCH($C363,'Policy Characteristics'!$C:$C,0))),"",INDEX('Policy Characteristics'!E:E,MATCH($C363,'Policy Characteristics'!$C:$C,0)))</f>
        <v>elec early retirement</v>
      </c>
      <c r="L363" s="237">
        <f>IF(ISBLANK(INDEX('Policy Characteristics'!F:F,MATCH($C363,'Policy Characteristics'!$C:$C,0))),"",INDEX('Policy Characteristics'!F:F,MATCH($C363,'Policy Characteristics'!$C:$C,0)))</f>
        <v>0</v>
      </c>
      <c r="M363" s="237">
        <f>IF(ISBLANK(INDEX('Policy Characteristics'!G:G,MATCH($C363,'Policy Characteristics'!$C:$C,0))),"",INDEX('Policy Characteristics'!G:G,MATCH($C363,'Policy Characteristics'!$C:$C,0)))</f>
        <v>25000</v>
      </c>
      <c r="N363" s="237">
        <f>IF(ISBLANK(INDEX('Policy Characteristics'!H:H,MATCH($C363,'Policy Characteristics'!$C:$C,0))),"",INDEX('Policy Characteristics'!H:H,MATCH($C363,'Policy Characteristics'!$C:$C,0)))</f>
        <v>500</v>
      </c>
      <c r="O363" s="237" t="str">
        <f>IF(ISBLANK(INDEX('Policy Characteristics'!I:I,MATCH($C363,'Policy Characteristics'!$C:$C,0))),"",INDEX('Policy Characteristics'!I:I,MATCH($C363,'Policy Characteristics'!$C:$C,0)))</f>
        <v>MW/year</v>
      </c>
      <c r="P363" s="237"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7" t="str">
        <f>IF(ISBLANK(INDEX('Policy Characteristics'!K:K,MATCH($C363,'Policy Characteristics'!$C:$C,0))),"",INDEX('Policy Characteristics'!K:K,MATCH($C363,'Policy Characteristics'!$C:$C,0)))</f>
        <v>electricity-sector-main.html#early-ret</v>
      </c>
      <c r="R363" s="237" t="str">
        <f>IF(ISBLANK(INDEX('Policy Characteristics'!L:L,MATCH($C363,'Policy Characteristics'!$C:$C,0))),"",INDEX('Policy Characteristics'!L:L,MATCH($C363,'Policy Characteristics'!$C:$C,0)))</f>
        <v>early-retirement-of-power-plants.html</v>
      </c>
      <c r="S363" s="291" t="s">
        <v>187</v>
      </c>
    </row>
    <row r="364" spans="1:19">
      <c r="A364" s="237" t="str">
        <f>IF(ISBLANK(INDEX('Policy Characteristics'!A:A,MATCH($C364,'Policy Characteristics'!$C:$C,0))),"",INDEX('Policy Characteristics'!A:A,MATCH($C364,'Policy Characteristics'!$C:$C,0)))</f>
        <v>Electricity Supply</v>
      </c>
      <c r="B364" s="386" t="str">
        <f>IF(ISBLANK(INDEX('Policy Characteristics'!B:B,MATCH($C364,'Policy Characteristics'!$C:$C,0))),"",INDEX('Policy Characteristics'!B:B,MATCH($C364,'Policy Characteristics'!$C:$C,0)))</f>
        <v>Early Retirement of Power Plants</v>
      </c>
      <c r="C364" s="237" t="str">
        <f t="shared" si="22"/>
        <v>Annual Additional Capacity Retired due to Early Retirement Policy</v>
      </c>
      <c r="D364" s="290" t="s">
        <v>78</v>
      </c>
      <c r="E364" s="335"/>
      <c r="F364" s="290" t="s">
        <v>90</v>
      </c>
      <c r="G364" s="335"/>
      <c r="H364" s="17">
        <v>623</v>
      </c>
      <c r="I364" s="387" t="s">
        <v>44</v>
      </c>
      <c r="J364" s="388" t="str">
        <f>IF(ISBLANK(INDEX('Policy Characteristics'!D:D,MATCH($C364,'Policy Characteristics'!$C:$C,0))),"",INDEX('Policy Characteristics'!D:D,MATCH($C364,'Policy Characteristics'!$C:$C,0)))</f>
        <v>Early Retirement of Power Plants</v>
      </c>
      <c r="K364" s="237" t="str">
        <f>IF(ISBLANK(INDEX('Policy Characteristics'!E:E,MATCH($C364,'Policy Characteristics'!$C:$C,0))),"",INDEX('Policy Characteristics'!E:E,MATCH($C364,'Policy Characteristics'!$C:$C,0)))</f>
        <v>elec early retirement</v>
      </c>
      <c r="L364" s="237">
        <f>IF(ISBLANK(INDEX('Policy Characteristics'!F:F,MATCH($C364,'Policy Characteristics'!$C:$C,0))),"",INDEX('Policy Characteristics'!F:F,MATCH($C364,'Policy Characteristics'!$C:$C,0)))</f>
        <v>0</v>
      </c>
      <c r="M364" s="237">
        <f>IF(ISBLANK(INDEX('Policy Characteristics'!G:G,MATCH($C364,'Policy Characteristics'!$C:$C,0))),"",INDEX('Policy Characteristics'!G:G,MATCH($C364,'Policy Characteristics'!$C:$C,0)))</f>
        <v>25000</v>
      </c>
      <c r="N364" s="237">
        <f>IF(ISBLANK(INDEX('Policy Characteristics'!H:H,MATCH($C364,'Policy Characteristics'!$C:$C,0))),"",INDEX('Policy Characteristics'!H:H,MATCH($C364,'Policy Characteristics'!$C:$C,0)))</f>
        <v>500</v>
      </c>
      <c r="O364" s="237" t="str">
        <f>IF(ISBLANK(INDEX('Policy Characteristics'!I:I,MATCH($C364,'Policy Characteristics'!$C:$C,0))),"",INDEX('Policy Characteristics'!I:I,MATCH($C364,'Policy Characteristics'!$C:$C,0)))</f>
        <v>MW/year</v>
      </c>
      <c r="P364" s="237"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7" t="str">
        <f>IF(ISBLANK(INDEX('Policy Characteristics'!K:K,MATCH($C364,'Policy Characteristics'!$C:$C,0))),"",INDEX('Policy Characteristics'!K:K,MATCH($C364,'Policy Characteristics'!$C:$C,0)))</f>
        <v>electricity-sector-main.html#early-ret</v>
      </c>
      <c r="R364" s="237" t="str">
        <f>IF(ISBLANK(INDEX('Policy Characteristics'!L:L,MATCH($C364,'Policy Characteristics'!$C:$C,0))),"",INDEX('Policy Characteristics'!L:L,MATCH($C364,'Policy Characteristics'!$C:$C,0)))</f>
        <v>early-retirement-of-power-plants.html</v>
      </c>
      <c r="S364" s="291" t="s">
        <v>187</v>
      </c>
    </row>
    <row r="365" spans="1:19">
      <c r="A365" s="237" t="str">
        <f>IF(ISBLANK(INDEX('Policy Characteristics'!A:A,MATCH($C365,'Policy Characteristics'!$C:$C,0))),"",INDEX('Policy Characteristics'!A:A,MATCH($C365,'Policy Characteristics'!$C:$C,0)))</f>
        <v>Electricity Supply</v>
      </c>
      <c r="B365" s="386" t="str">
        <f>IF(ISBLANK(INDEX('Policy Characteristics'!B:B,MATCH($C365,'Policy Characteristics'!$C:$C,0))),"",INDEX('Policy Characteristics'!B:B,MATCH($C365,'Policy Characteristics'!$C:$C,0)))</f>
        <v>Early Retirement of Power Plants</v>
      </c>
      <c r="C365" s="237" t="str">
        <f t="shared" si="22"/>
        <v>Annual Additional Capacity Retired due to Early Retirement Policy</v>
      </c>
      <c r="D365" s="290" t="s">
        <v>79</v>
      </c>
      <c r="E365" s="335"/>
      <c r="F365" s="290" t="s">
        <v>91</v>
      </c>
      <c r="G365" s="335"/>
      <c r="H365" s="17">
        <v>624</v>
      </c>
      <c r="I365" s="387" t="s">
        <v>44</v>
      </c>
      <c r="J365" s="388" t="str">
        <f>IF(ISBLANK(INDEX('Policy Characteristics'!D:D,MATCH($C365,'Policy Characteristics'!$C:$C,0))),"",INDEX('Policy Characteristics'!D:D,MATCH($C365,'Policy Characteristics'!$C:$C,0)))</f>
        <v>Early Retirement of Power Plants</v>
      </c>
      <c r="K365" s="237" t="str">
        <f>IF(ISBLANK(INDEX('Policy Characteristics'!E:E,MATCH($C365,'Policy Characteristics'!$C:$C,0))),"",INDEX('Policy Characteristics'!E:E,MATCH($C365,'Policy Characteristics'!$C:$C,0)))</f>
        <v>elec early retirement</v>
      </c>
      <c r="L365" s="237">
        <f>IF(ISBLANK(INDEX('Policy Characteristics'!F:F,MATCH($C365,'Policy Characteristics'!$C:$C,0))),"",INDEX('Policy Characteristics'!F:F,MATCH($C365,'Policy Characteristics'!$C:$C,0)))</f>
        <v>0</v>
      </c>
      <c r="M365" s="237">
        <f>IF(ISBLANK(INDEX('Policy Characteristics'!G:G,MATCH($C365,'Policy Characteristics'!$C:$C,0))),"",INDEX('Policy Characteristics'!G:G,MATCH($C365,'Policy Characteristics'!$C:$C,0)))</f>
        <v>25000</v>
      </c>
      <c r="N365" s="237">
        <f>IF(ISBLANK(INDEX('Policy Characteristics'!H:H,MATCH($C365,'Policy Characteristics'!$C:$C,0))),"",INDEX('Policy Characteristics'!H:H,MATCH($C365,'Policy Characteristics'!$C:$C,0)))</f>
        <v>500</v>
      </c>
      <c r="O365" s="237" t="str">
        <f>IF(ISBLANK(INDEX('Policy Characteristics'!I:I,MATCH($C365,'Policy Characteristics'!$C:$C,0))),"",INDEX('Policy Characteristics'!I:I,MATCH($C365,'Policy Characteristics'!$C:$C,0)))</f>
        <v>MW/year</v>
      </c>
      <c r="P365" s="237"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7" t="str">
        <f>IF(ISBLANK(INDEX('Policy Characteristics'!K:K,MATCH($C365,'Policy Characteristics'!$C:$C,0))),"",INDEX('Policy Characteristics'!K:K,MATCH($C365,'Policy Characteristics'!$C:$C,0)))</f>
        <v>electricity-sector-main.html#early-ret</v>
      </c>
      <c r="R365" s="237" t="str">
        <f>IF(ISBLANK(INDEX('Policy Characteristics'!L:L,MATCH($C365,'Policy Characteristics'!$C:$C,0))),"",INDEX('Policy Characteristics'!L:L,MATCH($C365,'Policy Characteristics'!$C:$C,0)))</f>
        <v>early-retirement-of-power-plants.html</v>
      </c>
      <c r="S365" s="291" t="s">
        <v>187</v>
      </c>
    </row>
    <row r="366" spans="1:19">
      <c r="A366" s="237" t="str">
        <f>IF(ISBLANK(INDEX('Policy Characteristics'!A:A,MATCH($C366,'Policy Characteristics'!$C:$C,0))),"",INDEX('Policy Characteristics'!A:A,MATCH($C366,'Policy Characteristics'!$C:$C,0)))</f>
        <v>Electricity Supply</v>
      </c>
      <c r="B366" s="386" t="str">
        <f>IF(ISBLANK(INDEX('Policy Characteristics'!B:B,MATCH($C366,'Policy Characteristics'!$C:$C,0))),"",INDEX('Policy Characteristics'!B:B,MATCH($C366,'Policy Characteristics'!$C:$C,0)))</f>
        <v>Early Retirement of Power Plants</v>
      </c>
      <c r="C366" s="237" t="str">
        <f t="shared" si="22"/>
        <v>Annual Additional Capacity Retired due to Early Retirement Policy</v>
      </c>
      <c r="D366" s="290" t="s">
        <v>80</v>
      </c>
      <c r="E366" s="335"/>
      <c r="F366" s="290" t="s">
        <v>92</v>
      </c>
      <c r="G366" s="335"/>
      <c r="H366" s="17">
        <v>625</v>
      </c>
      <c r="I366" s="387" t="s">
        <v>44</v>
      </c>
      <c r="J366" s="388" t="str">
        <f>IF(ISBLANK(INDEX('Policy Characteristics'!D:D,MATCH($C366,'Policy Characteristics'!$C:$C,0))),"",INDEX('Policy Characteristics'!D:D,MATCH($C366,'Policy Characteristics'!$C:$C,0)))</f>
        <v>Early Retirement of Power Plants</v>
      </c>
      <c r="K366" s="237" t="str">
        <f>IF(ISBLANK(INDEX('Policy Characteristics'!E:E,MATCH($C366,'Policy Characteristics'!$C:$C,0))),"",INDEX('Policy Characteristics'!E:E,MATCH($C366,'Policy Characteristics'!$C:$C,0)))</f>
        <v>elec early retirement</v>
      </c>
      <c r="L366" s="237">
        <f>IF(ISBLANK(INDEX('Policy Characteristics'!F:F,MATCH($C366,'Policy Characteristics'!$C:$C,0))),"",INDEX('Policy Characteristics'!F:F,MATCH($C366,'Policy Characteristics'!$C:$C,0)))</f>
        <v>0</v>
      </c>
      <c r="M366" s="237">
        <f>IF(ISBLANK(INDEX('Policy Characteristics'!G:G,MATCH($C366,'Policy Characteristics'!$C:$C,0))),"",INDEX('Policy Characteristics'!G:G,MATCH($C366,'Policy Characteristics'!$C:$C,0)))</f>
        <v>25000</v>
      </c>
      <c r="N366" s="237">
        <f>IF(ISBLANK(INDEX('Policy Characteristics'!H:H,MATCH($C366,'Policy Characteristics'!$C:$C,0))),"",INDEX('Policy Characteristics'!H:H,MATCH($C366,'Policy Characteristics'!$C:$C,0)))</f>
        <v>500</v>
      </c>
      <c r="O366" s="237" t="str">
        <f>IF(ISBLANK(INDEX('Policy Characteristics'!I:I,MATCH($C366,'Policy Characteristics'!$C:$C,0))),"",INDEX('Policy Characteristics'!I:I,MATCH($C366,'Policy Characteristics'!$C:$C,0)))</f>
        <v>MW/year</v>
      </c>
      <c r="P366" s="237"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7" t="str">
        <f>IF(ISBLANK(INDEX('Policy Characteristics'!K:K,MATCH($C366,'Policy Characteristics'!$C:$C,0))),"",INDEX('Policy Characteristics'!K:K,MATCH($C366,'Policy Characteristics'!$C:$C,0)))</f>
        <v>electricity-sector-main.html#early-ret</v>
      </c>
      <c r="R366" s="237" t="str">
        <f>IF(ISBLANK(INDEX('Policy Characteristics'!L:L,MATCH($C366,'Policy Characteristics'!$C:$C,0))),"",INDEX('Policy Characteristics'!L:L,MATCH($C366,'Policy Characteristics'!$C:$C,0)))</f>
        <v>early-retirement-of-power-plants.html</v>
      </c>
      <c r="S366" s="291" t="s">
        <v>187</v>
      </c>
    </row>
    <row r="367" spans="1:19">
      <c r="A367" s="237" t="str">
        <f>IF(ISBLANK(INDEX('Policy Characteristics'!A:A,MATCH($C367,'Policy Characteristics'!$C:$C,0))),"",INDEX('Policy Characteristics'!A:A,MATCH($C367,'Policy Characteristics'!$C:$C,0)))</f>
        <v>Electricity Supply</v>
      </c>
      <c r="B367" s="386" t="str">
        <f>IF(ISBLANK(INDEX('Policy Characteristics'!B:B,MATCH($C367,'Policy Characteristics'!$C:$C,0))),"",INDEX('Policy Characteristics'!B:B,MATCH($C367,'Policy Characteristics'!$C:$C,0)))</f>
        <v>Early Retirement of Power Plants</v>
      </c>
      <c r="C367" s="237" t="str">
        <f t="shared" si="22"/>
        <v>Annual Additional Capacity Retired due to Early Retirement Policy</v>
      </c>
      <c r="D367" s="290" t="s">
        <v>2422</v>
      </c>
      <c r="E367" s="335"/>
      <c r="F367" s="290" t="s">
        <v>434</v>
      </c>
      <c r="G367" s="335"/>
      <c r="H367" s="17">
        <v>626</v>
      </c>
      <c r="I367" s="387" t="s">
        <v>44</v>
      </c>
      <c r="J367" s="388" t="str">
        <f>IF(ISBLANK(INDEX('Policy Characteristics'!D:D,MATCH($C367,'Policy Characteristics'!$C:$C,0))),"",INDEX('Policy Characteristics'!D:D,MATCH($C367,'Policy Characteristics'!$C:$C,0)))</f>
        <v>Early Retirement of Power Plants</v>
      </c>
      <c r="K367" s="237" t="str">
        <f>IF(ISBLANK(INDEX('Policy Characteristics'!E:E,MATCH($C367,'Policy Characteristics'!$C:$C,0))),"",INDEX('Policy Characteristics'!E:E,MATCH($C367,'Policy Characteristics'!$C:$C,0)))</f>
        <v>elec early retirement</v>
      </c>
      <c r="L367" s="237">
        <f>IF(ISBLANK(INDEX('Policy Characteristics'!F:F,MATCH($C367,'Policy Characteristics'!$C:$C,0))),"",INDEX('Policy Characteristics'!F:F,MATCH($C367,'Policy Characteristics'!$C:$C,0)))</f>
        <v>0</v>
      </c>
      <c r="M367" s="237">
        <f>IF(ISBLANK(INDEX('Policy Characteristics'!G:G,MATCH($C367,'Policy Characteristics'!$C:$C,0))),"",INDEX('Policy Characteristics'!G:G,MATCH($C367,'Policy Characteristics'!$C:$C,0)))</f>
        <v>25000</v>
      </c>
      <c r="N367" s="237">
        <f>IF(ISBLANK(INDEX('Policy Characteristics'!H:H,MATCH($C367,'Policy Characteristics'!$C:$C,0))),"",INDEX('Policy Characteristics'!H:H,MATCH($C367,'Policy Characteristics'!$C:$C,0)))</f>
        <v>500</v>
      </c>
      <c r="O367" s="237" t="str">
        <f>IF(ISBLANK(INDEX('Policy Characteristics'!I:I,MATCH($C367,'Policy Characteristics'!$C:$C,0))),"",INDEX('Policy Characteristics'!I:I,MATCH($C367,'Policy Characteristics'!$C:$C,0)))</f>
        <v>MW/year</v>
      </c>
      <c r="P367" s="237"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7" t="str">
        <f>IF(ISBLANK(INDEX('Policy Characteristics'!K:K,MATCH($C367,'Policy Characteristics'!$C:$C,0))),"",INDEX('Policy Characteristics'!K:K,MATCH($C367,'Policy Characteristics'!$C:$C,0)))</f>
        <v>electricity-sector-main.html#early-ret</v>
      </c>
      <c r="R367" s="237" t="str">
        <f>IF(ISBLANK(INDEX('Policy Characteristics'!L:L,MATCH($C367,'Policy Characteristics'!$C:$C,0))),"",INDEX('Policy Characteristics'!L:L,MATCH($C367,'Policy Characteristics'!$C:$C,0)))</f>
        <v>early-retirement-of-power-plants.html</v>
      </c>
      <c r="S367" s="291" t="s">
        <v>187</v>
      </c>
    </row>
    <row r="368" spans="1:19">
      <c r="A368" s="237" t="str">
        <f>IF(ISBLANK(INDEX('Policy Characteristics'!A:A,MATCH($C368,'Policy Characteristics'!$C:$C,0))),"",INDEX('Policy Characteristics'!A:A,MATCH($C368,'Policy Characteristics'!$C:$C,0)))</f>
        <v>Electricity Supply</v>
      </c>
      <c r="B368" s="386" t="str">
        <f>IF(ISBLANK(INDEX('Policy Characteristics'!B:B,MATCH($C368,'Policy Characteristics'!$C:$C,0))),"",INDEX('Policy Characteristics'!B:B,MATCH($C368,'Policy Characteristics'!$C:$C,0)))</f>
        <v>Early Retirement of Power Plants</v>
      </c>
      <c r="C368" s="237" t="str">
        <f t="shared" si="22"/>
        <v>Annual Additional Capacity Retired due to Early Retirement Policy</v>
      </c>
      <c r="D368" s="290" t="s">
        <v>307</v>
      </c>
      <c r="E368" s="335"/>
      <c r="F368" s="290" t="s">
        <v>309</v>
      </c>
      <c r="G368" s="335"/>
      <c r="H368" s="17">
        <v>627</v>
      </c>
      <c r="I368" s="387" t="s">
        <v>44</v>
      </c>
      <c r="J368" s="388" t="str">
        <f>IF(ISBLANK(INDEX('Policy Characteristics'!D:D,MATCH($C368,'Policy Characteristics'!$C:$C,0))),"",INDEX('Policy Characteristics'!D:D,MATCH($C368,'Policy Characteristics'!$C:$C,0)))</f>
        <v>Early Retirement of Power Plants</v>
      </c>
      <c r="K368" s="237" t="str">
        <f>IF(ISBLANK(INDEX('Policy Characteristics'!E:E,MATCH($C368,'Policy Characteristics'!$C:$C,0))),"",INDEX('Policy Characteristics'!E:E,MATCH($C368,'Policy Characteristics'!$C:$C,0)))</f>
        <v>elec early retirement</v>
      </c>
      <c r="L368" s="237">
        <f>IF(ISBLANK(INDEX('Policy Characteristics'!F:F,MATCH($C368,'Policy Characteristics'!$C:$C,0))),"",INDEX('Policy Characteristics'!F:F,MATCH($C368,'Policy Characteristics'!$C:$C,0)))</f>
        <v>0</v>
      </c>
      <c r="M368" s="237">
        <f>IF(ISBLANK(INDEX('Policy Characteristics'!G:G,MATCH($C368,'Policy Characteristics'!$C:$C,0))),"",INDEX('Policy Characteristics'!G:G,MATCH($C368,'Policy Characteristics'!$C:$C,0)))</f>
        <v>25000</v>
      </c>
      <c r="N368" s="237">
        <f>IF(ISBLANK(INDEX('Policy Characteristics'!H:H,MATCH($C368,'Policy Characteristics'!$C:$C,0))),"",INDEX('Policy Characteristics'!H:H,MATCH($C368,'Policy Characteristics'!$C:$C,0)))</f>
        <v>500</v>
      </c>
      <c r="O368" s="237" t="str">
        <f>IF(ISBLANK(INDEX('Policy Characteristics'!I:I,MATCH($C368,'Policy Characteristics'!$C:$C,0))),"",INDEX('Policy Characteristics'!I:I,MATCH($C368,'Policy Characteristics'!$C:$C,0)))</f>
        <v>MW/year</v>
      </c>
      <c r="P368" s="237"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7" t="str">
        <f>IF(ISBLANK(INDEX('Policy Characteristics'!K:K,MATCH($C368,'Policy Characteristics'!$C:$C,0))),"",INDEX('Policy Characteristics'!K:K,MATCH($C368,'Policy Characteristics'!$C:$C,0)))</f>
        <v>electricity-sector-main.html#early-ret</v>
      </c>
      <c r="R368" s="237" t="str">
        <f>IF(ISBLANK(INDEX('Policy Characteristics'!L:L,MATCH($C368,'Policy Characteristics'!$C:$C,0))),"",INDEX('Policy Characteristics'!L:L,MATCH($C368,'Policy Characteristics'!$C:$C,0)))</f>
        <v>early-retirement-of-power-plants.html</v>
      </c>
      <c r="S368" s="291" t="s">
        <v>187</v>
      </c>
    </row>
    <row r="369" spans="1:19">
      <c r="A369" s="237" t="str">
        <f>IF(ISBLANK(INDEX('Policy Characteristics'!A:A,MATCH($C369,'Policy Characteristics'!$C:$C,0))),"",INDEX('Policy Characteristics'!A:A,MATCH($C369,'Policy Characteristics'!$C:$C,0)))</f>
        <v>Electricity Supply</v>
      </c>
      <c r="B369" s="386" t="str">
        <f>IF(ISBLANK(INDEX('Policy Characteristics'!B:B,MATCH($C369,'Policy Characteristics'!$C:$C,0))),"",INDEX('Policy Characteristics'!B:B,MATCH($C369,'Policy Characteristics'!$C:$C,0)))</f>
        <v>Early Retirement of Power Plants</v>
      </c>
      <c r="C369" s="237" t="str">
        <f t="shared" si="22"/>
        <v>Annual Additional Capacity Retired due to Early Retirement Policy</v>
      </c>
      <c r="D369" s="290" t="s">
        <v>308</v>
      </c>
      <c r="E369" s="335"/>
      <c r="F369" s="290" t="s">
        <v>310</v>
      </c>
      <c r="G369" s="335"/>
      <c r="H369" s="17">
        <v>628</v>
      </c>
      <c r="I369" s="387" t="s">
        <v>43</v>
      </c>
      <c r="J369" s="388" t="str">
        <f>IF(ISBLANK(INDEX('Policy Characteristics'!D:D,MATCH($C369,'Policy Characteristics'!$C:$C,0))),"",INDEX('Policy Characteristics'!D:D,MATCH($C369,'Policy Characteristics'!$C:$C,0)))</f>
        <v>Early Retirement of Power Plants</v>
      </c>
      <c r="K369" s="237" t="str">
        <f>IF(ISBLANK(INDEX('Policy Characteristics'!E:E,MATCH($C369,'Policy Characteristics'!$C:$C,0))),"",INDEX('Policy Characteristics'!E:E,MATCH($C369,'Policy Characteristics'!$C:$C,0)))</f>
        <v>elec early retirement</v>
      </c>
      <c r="L369" s="237">
        <f>IF(ISBLANK(INDEX('Policy Characteristics'!F:F,MATCH($C369,'Policy Characteristics'!$C:$C,0))),"",INDEX('Policy Characteristics'!F:F,MATCH($C369,'Policy Characteristics'!$C:$C,0)))</f>
        <v>0</v>
      </c>
      <c r="M369" s="237">
        <f>IF(ISBLANK(INDEX('Policy Characteristics'!G:G,MATCH($C369,'Policy Characteristics'!$C:$C,0))),"",INDEX('Policy Characteristics'!G:G,MATCH($C369,'Policy Characteristics'!$C:$C,0)))</f>
        <v>25000</v>
      </c>
      <c r="N369" s="237">
        <f>IF(ISBLANK(INDEX('Policy Characteristics'!H:H,MATCH($C369,'Policy Characteristics'!$C:$C,0))),"",INDEX('Policy Characteristics'!H:H,MATCH($C369,'Policy Characteristics'!$C:$C,0)))</f>
        <v>500</v>
      </c>
      <c r="O369" s="237" t="str">
        <f>IF(ISBLANK(INDEX('Policy Characteristics'!I:I,MATCH($C369,'Policy Characteristics'!$C:$C,0))),"",INDEX('Policy Characteristics'!I:I,MATCH($C369,'Policy Characteristics'!$C:$C,0)))</f>
        <v>MW/year</v>
      </c>
      <c r="P369" s="237"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7" t="str">
        <f>IF(ISBLANK(INDEX('Policy Characteristics'!K:K,MATCH($C369,'Policy Characteristics'!$C:$C,0))),"",INDEX('Policy Characteristics'!K:K,MATCH($C369,'Policy Characteristics'!$C:$C,0)))</f>
        <v>electricity-sector-main.html#early-ret</v>
      </c>
      <c r="R369" s="237" t="str">
        <f>IF(ISBLANK(INDEX('Policy Characteristics'!L:L,MATCH($C369,'Policy Characteristics'!$C:$C,0))),"",INDEX('Policy Characteristics'!L:L,MATCH($C369,'Policy Characteristics'!$C:$C,0)))</f>
        <v>early-retirement-of-power-plants.html</v>
      </c>
      <c r="S369" s="291" t="s">
        <v>187</v>
      </c>
    </row>
    <row r="370" spans="1:19">
      <c r="A370" s="237" t="str">
        <f>IF(ISBLANK(INDEX('Policy Characteristics'!A:A,MATCH($C370,'Policy Characteristics'!$C:$C,0))),"",INDEX('Policy Characteristics'!A:A,MATCH($C370,'Policy Characteristics'!$C:$C,0)))</f>
        <v>Electricity Supply</v>
      </c>
      <c r="B370" s="386" t="str">
        <f>IF(ISBLANK(INDEX('Policy Characteristics'!B:B,MATCH($C370,'Policy Characteristics'!$C:$C,0))),"",INDEX('Policy Characteristics'!B:B,MATCH($C370,'Policy Characteristics'!$C:$C,0)))</f>
        <v>Early Retirement of Power Plants</v>
      </c>
      <c r="C370" s="237" t="str">
        <f t="shared" si="22"/>
        <v>Annual Additional Capacity Retired due to Early Retirement Policy</v>
      </c>
      <c r="D370" s="290" t="s">
        <v>442</v>
      </c>
      <c r="E370" s="335"/>
      <c r="F370" s="290" t="s">
        <v>441</v>
      </c>
      <c r="G370" s="335"/>
      <c r="H370" s="17">
        <v>590</v>
      </c>
      <c r="I370" s="387" t="s">
        <v>43</v>
      </c>
      <c r="J370" s="388" t="str">
        <f>IF(ISBLANK(INDEX('Policy Characteristics'!D:D,MATCH($C370,'Policy Characteristics'!$C:$C,0))),"",INDEX('Policy Characteristics'!D:D,MATCH($C370,'Policy Characteristics'!$C:$C,0)))</f>
        <v>Early Retirement of Power Plants</v>
      </c>
      <c r="K370" s="237" t="str">
        <f>IF(ISBLANK(INDEX('Policy Characteristics'!E:E,MATCH($C370,'Policy Characteristics'!$C:$C,0))),"",INDEX('Policy Characteristics'!E:E,MATCH($C370,'Policy Characteristics'!$C:$C,0)))</f>
        <v>elec early retirement</v>
      </c>
      <c r="L370" s="237">
        <f>IF(ISBLANK(INDEX('Policy Characteristics'!F:F,MATCH($C370,'Policy Characteristics'!$C:$C,0))),"",INDEX('Policy Characteristics'!F:F,MATCH($C370,'Policy Characteristics'!$C:$C,0)))</f>
        <v>0</v>
      </c>
      <c r="M370" s="237">
        <f>IF(ISBLANK(INDEX('Policy Characteristics'!G:G,MATCH($C370,'Policy Characteristics'!$C:$C,0))),"",INDEX('Policy Characteristics'!G:G,MATCH($C370,'Policy Characteristics'!$C:$C,0)))</f>
        <v>25000</v>
      </c>
      <c r="N370" s="237">
        <f>IF(ISBLANK(INDEX('Policy Characteristics'!H:H,MATCH($C370,'Policy Characteristics'!$C:$C,0))),"",INDEX('Policy Characteristics'!H:H,MATCH($C370,'Policy Characteristics'!$C:$C,0)))</f>
        <v>500</v>
      </c>
      <c r="O370" s="237" t="str">
        <f>IF(ISBLANK(INDEX('Policy Characteristics'!I:I,MATCH($C370,'Policy Characteristics'!$C:$C,0))),"",INDEX('Policy Characteristics'!I:I,MATCH($C370,'Policy Characteristics'!$C:$C,0)))</f>
        <v>MW/year</v>
      </c>
      <c r="P370" s="237"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7" t="str">
        <f>IF(ISBLANK(INDEX('Policy Characteristics'!K:K,MATCH($C370,'Policy Characteristics'!$C:$C,0))),"",INDEX('Policy Characteristics'!K:K,MATCH($C370,'Policy Characteristics'!$C:$C,0)))</f>
        <v>electricity-sector-main.html#early-ret</v>
      </c>
      <c r="R370" s="237" t="str">
        <f>IF(ISBLANK(INDEX('Policy Characteristics'!L:L,MATCH($C370,'Policy Characteristics'!$C:$C,0))),"",INDEX('Policy Characteristics'!L:L,MATCH($C370,'Policy Characteristics'!$C:$C,0)))</f>
        <v>early-retirement-of-power-plants.html</v>
      </c>
      <c r="S370" s="291" t="s">
        <v>187</v>
      </c>
    </row>
    <row r="371" spans="1:19">
      <c r="A371" s="237" t="str">
        <f>IF(ISBLANK(INDEX('Policy Characteristics'!A:A,MATCH($C371,'Policy Characteristics'!$C:$C,0))),"",INDEX('Policy Characteristics'!A:A,MATCH($C371,'Policy Characteristics'!$C:$C,0)))</f>
        <v>Electricity Supply</v>
      </c>
      <c r="B371" s="386" t="str">
        <f>IF(ISBLANK(INDEX('Policy Characteristics'!B:B,MATCH($C371,'Policy Characteristics'!$C:$C,0))),"",INDEX('Policy Characteristics'!B:B,MATCH($C371,'Policy Characteristics'!$C:$C,0)))</f>
        <v>Early Retirement of Power Plants</v>
      </c>
      <c r="C371" s="237" t="str">
        <f t="shared" si="22"/>
        <v>Annual Additional Capacity Retired due to Early Retirement Policy</v>
      </c>
      <c r="D371" s="290" t="s">
        <v>451</v>
      </c>
      <c r="E371" s="335"/>
      <c r="F371" s="290" t="s">
        <v>452</v>
      </c>
      <c r="G371" s="335"/>
      <c r="H371" s="17">
        <v>629</v>
      </c>
      <c r="I371" s="387" t="s">
        <v>44</v>
      </c>
      <c r="J371" s="388" t="str">
        <f>IF(ISBLANK(INDEX('Policy Characteristics'!D:D,MATCH($C371,'Policy Characteristics'!$C:$C,0))),"",INDEX('Policy Characteristics'!D:D,MATCH($C371,'Policy Characteristics'!$C:$C,0)))</f>
        <v>Early Retirement of Power Plants</v>
      </c>
      <c r="K371" s="237" t="str">
        <f>IF(ISBLANK(INDEX('Policy Characteristics'!E:E,MATCH($C371,'Policy Characteristics'!$C:$C,0))),"",INDEX('Policy Characteristics'!E:E,MATCH($C371,'Policy Characteristics'!$C:$C,0)))</f>
        <v>elec early retirement</v>
      </c>
      <c r="L371" s="237">
        <f>IF(ISBLANK(INDEX('Policy Characteristics'!F:F,MATCH($C371,'Policy Characteristics'!$C:$C,0))),"",INDEX('Policy Characteristics'!F:F,MATCH($C371,'Policy Characteristics'!$C:$C,0)))</f>
        <v>0</v>
      </c>
      <c r="M371" s="237">
        <f>IF(ISBLANK(INDEX('Policy Characteristics'!G:G,MATCH($C371,'Policy Characteristics'!$C:$C,0))),"",INDEX('Policy Characteristics'!G:G,MATCH($C371,'Policy Characteristics'!$C:$C,0)))</f>
        <v>25000</v>
      </c>
      <c r="N371" s="237">
        <f>IF(ISBLANK(INDEX('Policy Characteristics'!H:H,MATCH($C371,'Policy Characteristics'!$C:$C,0))),"",INDEX('Policy Characteristics'!H:H,MATCH($C371,'Policy Characteristics'!$C:$C,0)))</f>
        <v>500</v>
      </c>
      <c r="O371" s="237" t="str">
        <f>IF(ISBLANK(INDEX('Policy Characteristics'!I:I,MATCH($C371,'Policy Characteristics'!$C:$C,0))),"",INDEX('Policy Characteristics'!I:I,MATCH($C371,'Policy Characteristics'!$C:$C,0)))</f>
        <v>MW/year</v>
      </c>
      <c r="P371" s="237"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7" t="str">
        <f>IF(ISBLANK(INDEX('Policy Characteristics'!K:K,MATCH($C371,'Policy Characteristics'!$C:$C,0))),"",INDEX('Policy Characteristics'!K:K,MATCH($C371,'Policy Characteristics'!$C:$C,0)))</f>
        <v>electricity-sector-main.html#early-ret</v>
      </c>
      <c r="R371" s="237" t="str">
        <f>IF(ISBLANK(INDEX('Policy Characteristics'!L:L,MATCH($C371,'Policy Characteristics'!$C:$C,0))),"",INDEX('Policy Characteristics'!L:L,MATCH($C371,'Policy Characteristics'!$C:$C,0)))</f>
        <v>early-retirement-of-power-plants.html</v>
      </c>
      <c r="S371" s="291" t="s">
        <v>187</v>
      </c>
    </row>
    <row r="372" spans="1:19">
      <c r="A372" s="237" t="str">
        <f>IF(ISBLANK(INDEX('Policy Characteristics'!A:A,MATCH($C372,'Policy Characteristics'!$C:$C,0))),"",INDEX('Policy Characteristics'!A:A,MATCH($C372,'Policy Characteristics'!$C:$C,0)))</f>
        <v>Electricity Supply</v>
      </c>
      <c r="B372" s="386" t="str">
        <f>IF(ISBLANK(INDEX('Policy Characteristics'!B:B,MATCH($C372,'Policy Characteristics'!$C:$C,0))),"",INDEX('Policy Characteristics'!B:B,MATCH($C372,'Policy Characteristics'!$C:$C,0)))</f>
        <v>Early Retirement of Power Plants</v>
      </c>
      <c r="C372" s="237" t="str">
        <f t="shared" si="22"/>
        <v>Annual Additional Capacity Retired due to Early Retirement Policy</v>
      </c>
      <c r="D372" s="290" t="s">
        <v>2741</v>
      </c>
      <c r="E372" s="335"/>
      <c r="F372" s="290" t="s">
        <v>2466</v>
      </c>
      <c r="G372" s="335"/>
      <c r="H372" s="17">
        <v>630</v>
      </c>
      <c r="I372" s="387" t="s">
        <v>44</v>
      </c>
      <c r="J372" s="388" t="str">
        <f>IF(ISBLANK(INDEX('Policy Characteristics'!D:D,MATCH($C372,'Policy Characteristics'!$C:$C,0))),"",INDEX('Policy Characteristics'!D:D,MATCH($C372,'Policy Characteristics'!$C:$C,0)))</f>
        <v>Early Retirement of Power Plants</v>
      </c>
      <c r="K372" s="237" t="str">
        <f>IF(ISBLANK(INDEX('Policy Characteristics'!E:E,MATCH($C372,'Policy Characteristics'!$C:$C,0))),"",INDEX('Policy Characteristics'!E:E,MATCH($C372,'Policy Characteristics'!$C:$C,0)))</f>
        <v>elec early retirement</v>
      </c>
      <c r="L372" s="237">
        <f>IF(ISBLANK(INDEX('Policy Characteristics'!F:F,MATCH($C372,'Policy Characteristics'!$C:$C,0))),"",INDEX('Policy Characteristics'!F:F,MATCH($C372,'Policy Characteristics'!$C:$C,0)))</f>
        <v>0</v>
      </c>
      <c r="M372" s="237">
        <f>IF(ISBLANK(INDEX('Policy Characteristics'!G:G,MATCH($C372,'Policy Characteristics'!$C:$C,0))),"",INDEX('Policy Characteristics'!G:G,MATCH($C372,'Policy Characteristics'!$C:$C,0)))</f>
        <v>25000</v>
      </c>
      <c r="N372" s="237">
        <f>IF(ISBLANK(INDEX('Policy Characteristics'!H:H,MATCH($C372,'Policy Characteristics'!$C:$C,0))),"",INDEX('Policy Characteristics'!H:H,MATCH($C372,'Policy Characteristics'!$C:$C,0)))</f>
        <v>500</v>
      </c>
      <c r="O372" s="237" t="str">
        <f>IF(ISBLANK(INDEX('Policy Characteristics'!I:I,MATCH($C372,'Policy Characteristics'!$C:$C,0))),"",INDEX('Policy Characteristics'!I:I,MATCH($C372,'Policy Characteristics'!$C:$C,0)))</f>
        <v>MW/year</v>
      </c>
      <c r="P372" s="237"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7" t="str">
        <f>IF(ISBLANK(INDEX('Policy Characteristics'!K:K,MATCH($C372,'Policy Characteristics'!$C:$C,0))),"",INDEX('Policy Characteristics'!K:K,MATCH($C372,'Policy Characteristics'!$C:$C,0)))</f>
        <v>electricity-sector-main.html#early-ret</v>
      </c>
      <c r="R372" s="237" t="str">
        <f>IF(ISBLANK(INDEX('Policy Characteristics'!L:L,MATCH($C372,'Policy Characteristics'!$C:$C,0))),"",INDEX('Policy Characteristics'!L:L,MATCH($C372,'Policy Characteristics'!$C:$C,0)))</f>
        <v>early-retirement-of-power-plants.html</v>
      </c>
      <c r="S372" s="291" t="s">
        <v>187</v>
      </c>
    </row>
    <row r="373" spans="1:19">
      <c r="A373" s="237" t="str">
        <f>IF(ISBLANK(INDEX('Policy Characteristics'!A:A,MATCH($C373,'Policy Characteristics'!$C:$C,0))),"",INDEX('Policy Characteristics'!A:A,MATCH($C373,'Policy Characteristics'!$C:$C,0)))</f>
        <v>Electricity Supply</v>
      </c>
      <c r="B373" s="386" t="str">
        <f>IF(ISBLANK(INDEX('Policy Characteristics'!B:B,MATCH($C373,'Policy Characteristics'!$C:$C,0))),"",INDEX('Policy Characteristics'!B:B,MATCH($C373,'Policy Characteristics'!$C:$C,0)))</f>
        <v>Early Retirement of Power Plants</v>
      </c>
      <c r="C373" s="237" t="str">
        <f t="shared" si="22"/>
        <v>Annual Additional Capacity Retired due to Early Retirement Policy</v>
      </c>
      <c r="D373" s="290" t="s">
        <v>2742</v>
      </c>
      <c r="E373" s="335"/>
      <c r="F373" s="290" t="s">
        <v>2585</v>
      </c>
      <c r="G373" s="335"/>
      <c r="H373" s="17">
        <v>631</v>
      </c>
      <c r="I373" s="387" t="s">
        <v>44</v>
      </c>
      <c r="J373" s="388" t="str">
        <f>IF(ISBLANK(INDEX('Policy Characteristics'!D:D,MATCH($C373,'Policy Characteristics'!$C:$C,0))),"",INDEX('Policy Characteristics'!D:D,MATCH($C373,'Policy Characteristics'!$C:$C,0)))</f>
        <v>Early Retirement of Power Plants</v>
      </c>
      <c r="K373" s="237" t="str">
        <f>IF(ISBLANK(INDEX('Policy Characteristics'!E:E,MATCH($C373,'Policy Characteristics'!$C:$C,0))),"",INDEX('Policy Characteristics'!E:E,MATCH($C373,'Policy Characteristics'!$C:$C,0)))</f>
        <v>elec early retirement</v>
      </c>
      <c r="L373" s="237">
        <f>IF(ISBLANK(INDEX('Policy Characteristics'!F:F,MATCH($C373,'Policy Characteristics'!$C:$C,0))),"",INDEX('Policy Characteristics'!F:F,MATCH($C373,'Policy Characteristics'!$C:$C,0)))</f>
        <v>0</v>
      </c>
      <c r="M373" s="237">
        <f>IF(ISBLANK(INDEX('Policy Characteristics'!G:G,MATCH($C373,'Policy Characteristics'!$C:$C,0))),"",INDEX('Policy Characteristics'!G:G,MATCH($C373,'Policy Characteristics'!$C:$C,0)))</f>
        <v>25000</v>
      </c>
      <c r="N373" s="237">
        <f>IF(ISBLANK(INDEX('Policy Characteristics'!H:H,MATCH($C373,'Policy Characteristics'!$C:$C,0))),"",INDEX('Policy Characteristics'!H:H,MATCH($C373,'Policy Characteristics'!$C:$C,0)))</f>
        <v>500</v>
      </c>
      <c r="O373" s="237" t="str">
        <f>IF(ISBLANK(INDEX('Policy Characteristics'!I:I,MATCH($C373,'Policy Characteristics'!$C:$C,0))),"",INDEX('Policy Characteristics'!I:I,MATCH($C373,'Policy Characteristics'!$C:$C,0)))</f>
        <v>MW/year</v>
      </c>
      <c r="P373" s="237"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7" t="str">
        <f>IF(ISBLANK(INDEX('Policy Characteristics'!K:K,MATCH($C373,'Policy Characteristics'!$C:$C,0))),"",INDEX('Policy Characteristics'!K:K,MATCH($C373,'Policy Characteristics'!$C:$C,0)))</f>
        <v>electricity-sector-main.html#early-ret</v>
      </c>
      <c r="R373" s="237" t="str">
        <f>IF(ISBLANK(INDEX('Policy Characteristics'!L:L,MATCH($C373,'Policy Characteristics'!$C:$C,0))),"",INDEX('Policy Characteristics'!L:L,MATCH($C373,'Policy Characteristics'!$C:$C,0)))</f>
        <v>early-retirement-of-power-plants.html</v>
      </c>
      <c r="S373" s="291" t="s">
        <v>187</v>
      </c>
    </row>
    <row r="374" spans="1:19">
      <c r="A374" s="237" t="str">
        <f>IF(ISBLANK(INDEX('Policy Characteristics'!A:A,MATCH($C374,'Policy Characteristics'!$C:$C,0))),"",INDEX('Policy Characteristics'!A:A,MATCH($C374,'Policy Characteristics'!$C:$C,0)))</f>
        <v>Electricity Supply</v>
      </c>
      <c r="B374" s="386" t="str">
        <f>IF(ISBLANK(INDEX('Policy Characteristics'!B:B,MATCH($C374,'Policy Characteristics'!$C:$C,0))),"",INDEX('Policy Characteristics'!B:B,MATCH($C374,'Policy Characteristics'!$C:$C,0)))</f>
        <v>Early Retirement of Power Plants</v>
      </c>
      <c r="C374" s="237" t="str">
        <f t="shared" si="22"/>
        <v>Annual Additional Capacity Retired due to Early Retirement Policy</v>
      </c>
      <c r="D374" s="290" t="s">
        <v>2743</v>
      </c>
      <c r="E374" s="335"/>
      <c r="F374" s="290" t="s">
        <v>2468</v>
      </c>
      <c r="G374" s="335"/>
      <c r="H374" s="17">
        <v>632</v>
      </c>
      <c r="I374" s="387" t="s">
        <v>44</v>
      </c>
      <c r="J374" s="388" t="str">
        <f>IF(ISBLANK(INDEX('Policy Characteristics'!D:D,MATCH($C374,'Policy Characteristics'!$C:$C,0))),"",INDEX('Policy Characteristics'!D:D,MATCH($C374,'Policy Characteristics'!$C:$C,0)))</f>
        <v>Early Retirement of Power Plants</v>
      </c>
      <c r="K374" s="237" t="str">
        <f>IF(ISBLANK(INDEX('Policy Characteristics'!E:E,MATCH($C374,'Policy Characteristics'!$C:$C,0))),"",INDEX('Policy Characteristics'!E:E,MATCH($C374,'Policy Characteristics'!$C:$C,0)))</f>
        <v>elec early retirement</v>
      </c>
      <c r="L374" s="237">
        <f>IF(ISBLANK(INDEX('Policy Characteristics'!F:F,MATCH($C374,'Policy Characteristics'!$C:$C,0))),"",INDEX('Policy Characteristics'!F:F,MATCH($C374,'Policy Characteristics'!$C:$C,0)))</f>
        <v>0</v>
      </c>
      <c r="M374" s="237">
        <f>IF(ISBLANK(INDEX('Policy Characteristics'!G:G,MATCH($C374,'Policy Characteristics'!$C:$C,0))),"",INDEX('Policy Characteristics'!G:G,MATCH($C374,'Policy Characteristics'!$C:$C,0)))</f>
        <v>25000</v>
      </c>
      <c r="N374" s="237">
        <f>IF(ISBLANK(INDEX('Policy Characteristics'!H:H,MATCH($C374,'Policy Characteristics'!$C:$C,0))),"",INDEX('Policy Characteristics'!H:H,MATCH($C374,'Policy Characteristics'!$C:$C,0)))</f>
        <v>500</v>
      </c>
      <c r="O374" s="237" t="str">
        <f>IF(ISBLANK(INDEX('Policy Characteristics'!I:I,MATCH($C374,'Policy Characteristics'!$C:$C,0))),"",INDEX('Policy Characteristics'!I:I,MATCH($C374,'Policy Characteristics'!$C:$C,0)))</f>
        <v>MW/year</v>
      </c>
      <c r="P374" s="237"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7" t="str">
        <f>IF(ISBLANK(INDEX('Policy Characteristics'!K:K,MATCH($C374,'Policy Characteristics'!$C:$C,0))),"",INDEX('Policy Characteristics'!K:K,MATCH($C374,'Policy Characteristics'!$C:$C,0)))</f>
        <v>electricity-sector-main.html#early-ret</v>
      </c>
      <c r="R374" s="237" t="str">
        <f>IF(ISBLANK(INDEX('Policy Characteristics'!L:L,MATCH($C374,'Policy Characteristics'!$C:$C,0))),"",INDEX('Policy Characteristics'!L:L,MATCH($C374,'Policy Characteristics'!$C:$C,0)))</f>
        <v>early-retirement-of-power-plants.html</v>
      </c>
      <c r="S374" s="291" t="s">
        <v>187</v>
      </c>
    </row>
    <row r="375" spans="1:19">
      <c r="A375" s="237" t="str">
        <f>IF(ISBLANK(INDEX('Policy Characteristics'!A:A,MATCH($C375,'Policy Characteristics'!$C:$C,0))),"",INDEX('Policy Characteristics'!A:A,MATCH($C375,'Policy Characteristics'!$C:$C,0)))</f>
        <v>Electricity Supply</v>
      </c>
      <c r="B375" s="386" t="str">
        <f>IF(ISBLANK(INDEX('Policy Characteristics'!B:B,MATCH($C375,'Policy Characteristics'!$C:$C,0))),"",INDEX('Policy Characteristics'!B:B,MATCH($C375,'Policy Characteristics'!$C:$C,0)))</f>
        <v>Early Retirement of Power Plants</v>
      </c>
      <c r="C375" s="237" t="str">
        <f t="shared" si="22"/>
        <v>Annual Additional Capacity Retired due to Early Retirement Policy</v>
      </c>
      <c r="D375" s="290" t="s">
        <v>3460</v>
      </c>
      <c r="E375" s="335"/>
      <c r="F375" s="290" t="s">
        <v>3467</v>
      </c>
      <c r="G375" s="335"/>
      <c r="H375" s="17">
        <v>1761</v>
      </c>
      <c r="I375" s="387" t="s">
        <v>44</v>
      </c>
      <c r="J375" s="388" t="str">
        <f>IF(ISBLANK(INDEX('Policy Characteristics'!D:D,MATCH($C375,'Policy Characteristics'!$C:$C,0))),"",INDEX('Policy Characteristics'!D:D,MATCH($C375,'Policy Characteristics'!$C:$C,0)))</f>
        <v>Early Retirement of Power Plants</v>
      </c>
      <c r="K375" s="237" t="str">
        <f>IF(ISBLANK(INDEX('Policy Characteristics'!E:E,MATCH($C375,'Policy Characteristics'!$C:$C,0))),"",INDEX('Policy Characteristics'!E:E,MATCH($C375,'Policy Characteristics'!$C:$C,0)))</f>
        <v>elec early retirement</v>
      </c>
      <c r="L375" s="237">
        <f>IF(ISBLANK(INDEX('Policy Characteristics'!F:F,MATCH($C375,'Policy Characteristics'!$C:$C,0))),"",INDEX('Policy Characteristics'!F:F,MATCH($C375,'Policy Characteristics'!$C:$C,0)))</f>
        <v>0</v>
      </c>
      <c r="M375" s="237">
        <f>IF(ISBLANK(INDEX('Policy Characteristics'!G:G,MATCH($C375,'Policy Characteristics'!$C:$C,0))),"",INDEX('Policy Characteristics'!G:G,MATCH($C375,'Policy Characteristics'!$C:$C,0)))</f>
        <v>25000</v>
      </c>
      <c r="N375" s="237">
        <f>IF(ISBLANK(INDEX('Policy Characteristics'!H:H,MATCH($C375,'Policy Characteristics'!$C:$C,0))),"",INDEX('Policy Characteristics'!H:H,MATCH($C375,'Policy Characteristics'!$C:$C,0)))</f>
        <v>500</v>
      </c>
      <c r="O375" s="237" t="str">
        <f>IF(ISBLANK(INDEX('Policy Characteristics'!I:I,MATCH($C375,'Policy Characteristics'!$C:$C,0))),"",INDEX('Policy Characteristics'!I:I,MATCH($C375,'Policy Characteristics'!$C:$C,0)))</f>
        <v>MW/year</v>
      </c>
      <c r="P375" s="237"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7" t="str">
        <f>IF(ISBLANK(INDEX('Policy Characteristics'!K:K,MATCH($C375,'Policy Characteristics'!$C:$C,0))),"",INDEX('Policy Characteristics'!K:K,MATCH($C375,'Policy Characteristics'!$C:$C,0)))</f>
        <v>electricity-sector-main.html#early-ret</v>
      </c>
      <c r="R375" s="237" t="str">
        <f>IF(ISBLANK(INDEX('Policy Characteristics'!L:L,MATCH($C375,'Policy Characteristics'!$C:$C,0))),"",INDEX('Policy Characteristics'!L:L,MATCH($C375,'Policy Characteristics'!$C:$C,0)))</f>
        <v>early-retirement-of-power-plants.html</v>
      </c>
      <c r="S375" s="291" t="s">
        <v>187</v>
      </c>
    </row>
    <row r="376" spans="1:19">
      <c r="A376" s="237" t="str">
        <f>IF(ISBLANK(INDEX('Policy Characteristics'!A:A,MATCH($C376,'Policy Characteristics'!$C:$C,0))),"",INDEX('Policy Characteristics'!A:A,MATCH($C376,'Policy Characteristics'!$C:$C,0)))</f>
        <v>Electricity Supply</v>
      </c>
      <c r="B376" s="386" t="str">
        <f>IF(ISBLANK(INDEX('Policy Characteristics'!B:B,MATCH($C376,'Policy Characteristics'!$C:$C,0))),"",INDEX('Policy Characteristics'!B:B,MATCH($C376,'Policy Characteristics'!$C:$C,0)))</f>
        <v>Early Retirement of Power Plants</v>
      </c>
      <c r="C376" s="237" t="str">
        <f t="shared" si="22"/>
        <v>Annual Additional Capacity Retired due to Early Retirement Policy</v>
      </c>
      <c r="D376" s="290" t="s">
        <v>3463</v>
      </c>
      <c r="E376" s="335"/>
      <c r="F376" s="290" t="s">
        <v>3468</v>
      </c>
      <c r="G376" s="335"/>
      <c r="H376" s="17">
        <v>1762</v>
      </c>
      <c r="I376" s="387" t="s">
        <v>44</v>
      </c>
      <c r="J376" s="388" t="str">
        <f>IF(ISBLANK(INDEX('Policy Characteristics'!D:D,MATCH($C376,'Policy Characteristics'!$C:$C,0))),"",INDEX('Policy Characteristics'!D:D,MATCH($C376,'Policy Characteristics'!$C:$C,0)))</f>
        <v>Early Retirement of Power Plants</v>
      </c>
      <c r="K376" s="237" t="str">
        <f>IF(ISBLANK(INDEX('Policy Characteristics'!E:E,MATCH($C376,'Policy Characteristics'!$C:$C,0))),"",INDEX('Policy Characteristics'!E:E,MATCH($C376,'Policy Characteristics'!$C:$C,0)))</f>
        <v>elec early retirement</v>
      </c>
      <c r="L376" s="237">
        <f>IF(ISBLANK(INDEX('Policy Characteristics'!F:F,MATCH($C376,'Policy Characteristics'!$C:$C,0))),"",INDEX('Policy Characteristics'!F:F,MATCH($C376,'Policy Characteristics'!$C:$C,0)))</f>
        <v>0</v>
      </c>
      <c r="M376" s="237">
        <f>IF(ISBLANK(INDEX('Policy Characteristics'!G:G,MATCH($C376,'Policy Characteristics'!$C:$C,0))),"",INDEX('Policy Characteristics'!G:G,MATCH($C376,'Policy Characteristics'!$C:$C,0)))</f>
        <v>25000</v>
      </c>
      <c r="N376" s="237">
        <f>IF(ISBLANK(INDEX('Policy Characteristics'!H:H,MATCH($C376,'Policy Characteristics'!$C:$C,0))),"",INDEX('Policy Characteristics'!H:H,MATCH($C376,'Policy Characteristics'!$C:$C,0)))</f>
        <v>500</v>
      </c>
      <c r="O376" s="237" t="str">
        <f>IF(ISBLANK(INDEX('Policy Characteristics'!I:I,MATCH($C376,'Policy Characteristics'!$C:$C,0))),"",INDEX('Policy Characteristics'!I:I,MATCH($C376,'Policy Characteristics'!$C:$C,0)))</f>
        <v>MW/year</v>
      </c>
      <c r="P376" s="237"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7" t="str">
        <f>IF(ISBLANK(INDEX('Policy Characteristics'!K:K,MATCH($C376,'Policy Characteristics'!$C:$C,0))),"",INDEX('Policy Characteristics'!K:K,MATCH($C376,'Policy Characteristics'!$C:$C,0)))</f>
        <v>electricity-sector-main.html#early-ret</v>
      </c>
      <c r="R376" s="237" t="str">
        <f>IF(ISBLANK(INDEX('Policy Characteristics'!L:L,MATCH($C376,'Policy Characteristics'!$C:$C,0))),"",INDEX('Policy Characteristics'!L:L,MATCH($C376,'Policy Characteristics'!$C:$C,0)))</f>
        <v>early-retirement-of-power-plants.html</v>
      </c>
      <c r="S376" s="291" t="s">
        <v>187</v>
      </c>
    </row>
    <row r="377" spans="1:19">
      <c r="A377" s="237" t="str">
        <f>IF(ISBLANK(INDEX('Policy Characteristics'!A:A,MATCH($C377,'Policy Characteristics'!$C:$C,0))),"",INDEX('Policy Characteristics'!A:A,MATCH($C377,'Policy Characteristics'!$C:$C,0)))</f>
        <v>Electricity Supply</v>
      </c>
      <c r="B377" s="386" t="str">
        <f>IF(ISBLANK(INDEX('Policy Characteristics'!B:B,MATCH($C377,'Policy Characteristics'!$C:$C,0))),"",INDEX('Policy Characteristics'!B:B,MATCH($C377,'Policy Characteristics'!$C:$C,0)))</f>
        <v>Early Retirement of Power Plants</v>
      </c>
      <c r="C377" s="237" t="str">
        <f t="shared" si="22"/>
        <v>Annual Additional Capacity Retired due to Early Retirement Policy</v>
      </c>
      <c r="D377" s="290" t="s">
        <v>3464</v>
      </c>
      <c r="E377" s="335"/>
      <c r="F377" s="290" t="s">
        <v>3469</v>
      </c>
      <c r="G377" s="335"/>
      <c r="H377" s="17">
        <v>1763</v>
      </c>
      <c r="I377" s="387" t="s">
        <v>44</v>
      </c>
      <c r="J377" s="388" t="str">
        <f>IF(ISBLANK(INDEX('Policy Characteristics'!D:D,MATCH($C377,'Policy Characteristics'!$C:$C,0))),"",INDEX('Policy Characteristics'!D:D,MATCH($C377,'Policy Characteristics'!$C:$C,0)))</f>
        <v>Early Retirement of Power Plants</v>
      </c>
      <c r="K377" s="237" t="str">
        <f>IF(ISBLANK(INDEX('Policy Characteristics'!E:E,MATCH($C377,'Policy Characteristics'!$C:$C,0))),"",INDEX('Policy Characteristics'!E:E,MATCH($C377,'Policy Characteristics'!$C:$C,0)))</f>
        <v>elec early retirement</v>
      </c>
      <c r="L377" s="237">
        <f>IF(ISBLANK(INDEX('Policy Characteristics'!F:F,MATCH($C377,'Policy Characteristics'!$C:$C,0))),"",INDEX('Policy Characteristics'!F:F,MATCH($C377,'Policy Characteristics'!$C:$C,0)))</f>
        <v>0</v>
      </c>
      <c r="M377" s="237">
        <f>IF(ISBLANK(INDEX('Policy Characteristics'!G:G,MATCH($C377,'Policy Characteristics'!$C:$C,0))),"",INDEX('Policy Characteristics'!G:G,MATCH($C377,'Policy Characteristics'!$C:$C,0)))</f>
        <v>25000</v>
      </c>
      <c r="N377" s="237">
        <f>IF(ISBLANK(INDEX('Policy Characteristics'!H:H,MATCH($C377,'Policy Characteristics'!$C:$C,0))),"",INDEX('Policy Characteristics'!H:H,MATCH($C377,'Policy Characteristics'!$C:$C,0)))</f>
        <v>500</v>
      </c>
      <c r="O377" s="237" t="str">
        <f>IF(ISBLANK(INDEX('Policy Characteristics'!I:I,MATCH($C377,'Policy Characteristics'!$C:$C,0))),"",INDEX('Policy Characteristics'!I:I,MATCH($C377,'Policy Characteristics'!$C:$C,0)))</f>
        <v>MW/year</v>
      </c>
      <c r="P377" s="237"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7" t="str">
        <f>IF(ISBLANK(INDEX('Policy Characteristics'!K:K,MATCH($C377,'Policy Characteristics'!$C:$C,0))),"",INDEX('Policy Characteristics'!K:K,MATCH($C377,'Policy Characteristics'!$C:$C,0)))</f>
        <v>electricity-sector-main.html#early-ret</v>
      </c>
      <c r="R377" s="237" t="str">
        <f>IF(ISBLANK(INDEX('Policy Characteristics'!L:L,MATCH($C377,'Policy Characteristics'!$C:$C,0))),"",INDEX('Policy Characteristics'!L:L,MATCH($C377,'Policy Characteristics'!$C:$C,0)))</f>
        <v>early-retirement-of-power-plants.html</v>
      </c>
      <c r="S377" s="291" t="s">
        <v>187</v>
      </c>
    </row>
    <row r="378" spans="1:19">
      <c r="A378" s="237" t="str">
        <f>IF(ISBLANK(INDEX('Policy Characteristics'!A:A,MATCH($C378,'Policy Characteristics'!$C:$C,0))),"",INDEX('Policy Characteristics'!A:A,MATCH($C378,'Policy Characteristics'!$C:$C,0)))</f>
        <v>Electricity Supply</v>
      </c>
      <c r="B378" s="386" t="str">
        <f>IF(ISBLANK(INDEX('Policy Characteristics'!B:B,MATCH($C378,'Policy Characteristics'!$C:$C,0))),"",INDEX('Policy Characteristics'!B:B,MATCH($C378,'Policy Characteristics'!$C:$C,0)))</f>
        <v>Early Retirement of Power Plants</v>
      </c>
      <c r="C378" s="237" t="str">
        <f t="shared" si="22"/>
        <v>Annual Additional Capacity Retired due to Early Retirement Policy</v>
      </c>
      <c r="D378" s="290" t="s">
        <v>3465</v>
      </c>
      <c r="E378" s="335"/>
      <c r="F378" s="290" t="s">
        <v>3470</v>
      </c>
      <c r="G378" s="335"/>
      <c r="H378" s="17">
        <v>1764</v>
      </c>
      <c r="I378" s="387" t="s">
        <v>44</v>
      </c>
      <c r="J378" s="388" t="str">
        <f>IF(ISBLANK(INDEX('Policy Characteristics'!D:D,MATCH($C378,'Policy Characteristics'!$C:$C,0))),"",INDEX('Policy Characteristics'!D:D,MATCH($C378,'Policy Characteristics'!$C:$C,0)))</f>
        <v>Early Retirement of Power Plants</v>
      </c>
      <c r="K378" s="237" t="str">
        <f>IF(ISBLANK(INDEX('Policy Characteristics'!E:E,MATCH($C378,'Policy Characteristics'!$C:$C,0))),"",INDEX('Policy Characteristics'!E:E,MATCH($C378,'Policy Characteristics'!$C:$C,0)))</f>
        <v>elec early retirement</v>
      </c>
      <c r="L378" s="237">
        <f>IF(ISBLANK(INDEX('Policy Characteristics'!F:F,MATCH($C378,'Policy Characteristics'!$C:$C,0))),"",INDEX('Policy Characteristics'!F:F,MATCH($C378,'Policy Characteristics'!$C:$C,0)))</f>
        <v>0</v>
      </c>
      <c r="M378" s="237">
        <f>IF(ISBLANK(INDEX('Policy Characteristics'!G:G,MATCH($C378,'Policy Characteristics'!$C:$C,0))),"",INDEX('Policy Characteristics'!G:G,MATCH($C378,'Policy Characteristics'!$C:$C,0)))</f>
        <v>25000</v>
      </c>
      <c r="N378" s="237">
        <f>IF(ISBLANK(INDEX('Policy Characteristics'!H:H,MATCH($C378,'Policy Characteristics'!$C:$C,0))),"",INDEX('Policy Characteristics'!H:H,MATCH($C378,'Policy Characteristics'!$C:$C,0)))</f>
        <v>500</v>
      </c>
      <c r="O378" s="237" t="str">
        <f>IF(ISBLANK(INDEX('Policy Characteristics'!I:I,MATCH($C378,'Policy Characteristics'!$C:$C,0))),"",INDEX('Policy Characteristics'!I:I,MATCH($C378,'Policy Characteristics'!$C:$C,0)))</f>
        <v>MW/year</v>
      </c>
      <c r="P378" s="237"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7" t="str">
        <f>IF(ISBLANK(INDEX('Policy Characteristics'!K:K,MATCH($C378,'Policy Characteristics'!$C:$C,0))),"",INDEX('Policy Characteristics'!K:K,MATCH($C378,'Policy Characteristics'!$C:$C,0)))</f>
        <v>electricity-sector-main.html#early-ret</v>
      </c>
      <c r="R378" s="237" t="str">
        <f>IF(ISBLANK(INDEX('Policy Characteristics'!L:L,MATCH($C378,'Policy Characteristics'!$C:$C,0))),"",INDEX('Policy Characteristics'!L:L,MATCH($C378,'Policy Characteristics'!$C:$C,0)))</f>
        <v>early-retirement-of-power-plants.html</v>
      </c>
      <c r="S378" s="291" t="s">
        <v>187</v>
      </c>
    </row>
    <row r="379" spans="1:19">
      <c r="A379" s="237" t="str">
        <f>IF(ISBLANK(INDEX('Policy Characteristics'!A:A,MATCH($C379,'Policy Characteristics'!$C:$C,0))),"",INDEX('Policy Characteristics'!A:A,MATCH($C379,'Policy Characteristics'!$C:$C,0)))</f>
        <v>Electricity Supply</v>
      </c>
      <c r="B379" s="386" t="str">
        <f>IF(ISBLANK(INDEX('Policy Characteristics'!B:B,MATCH($C379,'Policy Characteristics'!$C:$C,0))),"",INDEX('Policy Characteristics'!B:B,MATCH($C379,'Policy Characteristics'!$C:$C,0)))</f>
        <v>Early Retirement of Power Plants</v>
      </c>
      <c r="C379" s="237" t="str">
        <f t="shared" si="22"/>
        <v>Annual Additional Capacity Retired due to Early Retirement Policy</v>
      </c>
      <c r="D379" s="290" t="s">
        <v>3466</v>
      </c>
      <c r="E379" s="335"/>
      <c r="F379" s="290" t="s">
        <v>3471</v>
      </c>
      <c r="G379" s="335"/>
      <c r="H379" s="17">
        <v>1765</v>
      </c>
      <c r="I379" s="387" t="s">
        <v>44</v>
      </c>
      <c r="J379" s="388" t="str">
        <f>IF(ISBLANK(INDEX('Policy Characteristics'!D:D,MATCH($C379,'Policy Characteristics'!$C:$C,0))),"",INDEX('Policy Characteristics'!D:D,MATCH($C379,'Policy Characteristics'!$C:$C,0)))</f>
        <v>Early Retirement of Power Plants</v>
      </c>
      <c r="K379" s="237" t="str">
        <f>IF(ISBLANK(INDEX('Policy Characteristics'!E:E,MATCH($C379,'Policy Characteristics'!$C:$C,0))),"",INDEX('Policy Characteristics'!E:E,MATCH($C379,'Policy Characteristics'!$C:$C,0)))</f>
        <v>elec early retirement</v>
      </c>
      <c r="L379" s="237">
        <f>IF(ISBLANK(INDEX('Policy Characteristics'!F:F,MATCH($C379,'Policy Characteristics'!$C:$C,0))),"",INDEX('Policy Characteristics'!F:F,MATCH($C379,'Policy Characteristics'!$C:$C,0)))</f>
        <v>0</v>
      </c>
      <c r="M379" s="237">
        <f>IF(ISBLANK(INDEX('Policy Characteristics'!G:G,MATCH($C379,'Policy Characteristics'!$C:$C,0))),"",INDEX('Policy Characteristics'!G:G,MATCH($C379,'Policy Characteristics'!$C:$C,0)))</f>
        <v>25000</v>
      </c>
      <c r="N379" s="237">
        <f>IF(ISBLANK(INDEX('Policy Characteristics'!H:H,MATCH($C379,'Policy Characteristics'!$C:$C,0))),"",INDEX('Policy Characteristics'!H:H,MATCH($C379,'Policy Characteristics'!$C:$C,0)))</f>
        <v>500</v>
      </c>
      <c r="O379" s="237" t="str">
        <f>IF(ISBLANK(INDEX('Policy Characteristics'!I:I,MATCH($C379,'Policy Characteristics'!$C:$C,0))),"",INDEX('Policy Characteristics'!I:I,MATCH($C379,'Policy Characteristics'!$C:$C,0)))</f>
        <v>MW/year</v>
      </c>
      <c r="P379" s="237"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7" t="str">
        <f>IF(ISBLANK(INDEX('Policy Characteristics'!K:K,MATCH($C379,'Policy Characteristics'!$C:$C,0))),"",INDEX('Policy Characteristics'!K:K,MATCH($C379,'Policy Characteristics'!$C:$C,0)))</f>
        <v>electricity-sector-main.html#early-ret</v>
      </c>
      <c r="R379" s="237" t="str">
        <f>IF(ISBLANK(INDEX('Policy Characteristics'!L:L,MATCH($C379,'Policy Characteristics'!$C:$C,0))),"",INDEX('Policy Characteristics'!L:L,MATCH($C379,'Policy Characteristics'!$C:$C,0)))</f>
        <v>early-retirement-of-power-plants.html</v>
      </c>
      <c r="S379" s="291" t="s">
        <v>187</v>
      </c>
    </row>
    <row r="380" spans="1:19">
      <c r="A380" s="237" t="str">
        <f>IF(ISBLANK(INDEX('Policy Characteristics'!A:A,MATCH($C380,'Policy Characteristics'!$C:$C,0))),"",INDEX('Policy Characteristics'!A:A,MATCH($C380,'Policy Characteristics'!$C:$C,0)))</f>
        <v>Electricity Supply</v>
      </c>
      <c r="B380" s="386" t="str">
        <f>IF(ISBLANK(INDEX('Policy Characteristics'!B:B,MATCH($C380,'Policy Characteristics'!$C:$C,0))),"",INDEX('Policy Characteristics'!B:B,MATCH($C380,'Policy Characteristics'!$C:$C,0)))</f>
        <v>Early Retirement of Power Plants</v>
      </c>
      <c r="C380" s="237" t="str">
        <f t="shared" si="22"/>
        <v>Annual Additional Capacity Retired due to Early Retirement Policy</v>
      </c>
      <c r="D380" s="290" t="s">
        <v>3540</v>
      </c>
      <c r="E380" s="335"/>
      <c r="F380" s="290" t="s">
        <v>3538</v>
      </c>
      <c r="G380" s="335"/>
      <c r="H380" s="17">
        <v>1766</v>
      </c>
      <c r="I380" s="387" t="s">
        <v>44</v>
      </c>
      <c r="J380" s="388" t="str">
        <f>IF(ISBLANK(INDEX('Policy Characteristics'!D:D,MATCH($C380,'Policy Characteristics'!$C:$C,0))),"",INDEX('Policy Characteristics'!D:D,MATCH($C380,'Policy Characteristics'!$C:$C,0)))</f>
        <v>Early Retirement of Power Plants</v>
      </c>
      <c r="K380" s="237" t="str">
        <f>IF(ISBLANK(INDEX('Policy Characteristics'!E:E,MATCH($C380,'Policy Characteristics'!$C:$C,0))),"",INDEX('Policy Characteristics'!E:E,MATCH($C380,'Policy Characteristics'!$C:$C,0)))</f>
        <v>elec early retirement</v>
      </c>
      <c r="L380" s="237">
        <f>IF(ISBLANK(INDEX('Policy Characteristics'!F:F,MATCH($C380,'Policy Characteristics'!$C:$C,0))),"",INDEX('Policy Characteristics'!F:F,MATCH($C380,'Policy Characteristics'!$C:$C,0)))</f>
        <v>0</v>
      </c>
      <c r="M380" s="237">
        <f>IF(ISBLANK(INDEX('Policy Characteristics'!G:G,MATCH($C380,'Policy Characteristics'!$C:$C,0))),"",INDEX('Policy Characteristics'!G:G,MATCH($C380,'Policy Characteristics'!$C:$C,0)))</f>
        <v>25000</v>
      </c>
      <c r="N380" s="237">
        <f>IF(ISBLANK(INDEX('Policy Characteristics'!H:H,MATCH($C380,'Policy Characteristics'!$C:$C,0))),"",INDEX('Policy Characteristics'!H:H,MATCH($C380,'Policy Characteristics'!$C:$C,0)))</f>
        <v>500</v>
      </c>
      <c r="O380" s="237" t="str">
        <f>IF(ISBLANK(INDEX('Policy Characteristics'!I:I,MATCH($C380,'Policy Characteristics'!$C:$C,0))),"",INDEX('Policy Characteristics'!I:I,MATCH($C380,'Policy Characteristics'!$C:$C,0)))</f>
        <v>MW/year</v>
      </c>
      <c r="P380" s="237"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7" t="str">
        <f>IF(ISBLANK(INDEX('Policy Characteristics'!K:K,MATCH($C380,'Policy Characteristics'!$C:$C,0))),"",INDEX('Policy Characteristics'!K:K,MATCH($C380,'Policy Characteristics'!$C:$C,0)))</f>
        <v>electricity-sector-main.html#early-ret</v>
      </c>
      <c r="R380" s="237" t="str">
        <f>IF(ISBLANK(INDEX('Policy Characteristics'!L:L,MATCH($C380,'Policy Characteristics'!$C:$C,0))),"",INDEX('Policy Characteristics'!L:L,MATCH($C380,'Policy Characteristics'!$C:$C,0)))</f>
        <v>early-retirement-of-power-plants.html</v>
      </c>
      <c r="S380" s="291" t="s">
        <v>187</v>
      </c>
    </row>
    <row r="381" spans="1:19">
      <c r="A381" s="237" t="str">
        <f>IF(ISBLANK(INDEX('Policy Characteristics'!A:A,MATCH($C381,'Policy Characteristics'!$C:$C,0))),"",INDEX('Policy Characteristics'!A:A,MATCH($C381,'Policy Characteristics'!$C:$C,0)))</f>
        <v>Electricity Supply</v>
      </c>
      <c r="B381" s="386" t="str">
        <f>IF(ISBLANK(INDEX('Policy Characteristics'!B:B,MATCH($C381,'Policy Characteristics'!$C:$C,0))),"",INDEX('Policy Characteristics'!B:B,MATCH($C381,'Policy Characteristics'!$C:$C,0)))</f>
        <v>Early Retirement of Power Plants</v>
      </c>
      <c r="C381" s="237" t="str">
        <f t="shared" si="22"/>
        <v>Annual Additional Capacity Retired due to Early Retirement Policy</v>
      </c>
      <c r="D381" s="290" t="s">
        <v>3541</v>
      </c>
      <c r="E381" s="335"/>
      <c r="F381" s="290" t="s">
        <v>3539</v>
      </c>
      <c r="G381" s="335"/>
      <c r="H381" s="17">
        <v>2239</v>
      </c>
      <c r="I381" s="387" t="s">
        <v>44</v>
      </c>
      <c r="J381" s="388" t="str">
        <f>IF(ISBLANK(INDEX('Policy Characteristics'!D:D,MATCH($C381,'Policy Characteristics'!$C:$C,0))),"",INDEX('Policy Characteristics'!D:D,MATCH($C381,'Policy Characteristics'!$C:$C,0)))</f>
        <v>Early Retirement of Power Plants</v>
      </c>
      <c r="K381" s="237" t="str">
        <f>IF(ISBLANK(INDEX('Policy Characteristics'!E:E,MATCH($C381,'Policy Characteristics'!$C:$C,0))),"",INDEX('Policy Characteristics'!E:E,MATCH($C381,'Policy Characteristics'!$C:$C,0)))</f>
        <v>elec early retirement</v>
      </c>
      <c r="L381" s="237">
        <f>IF(ISBLANK(INDEX('Policy Characteristics'!F:F,MATCH($C381,'Policy Characteristics'!$C:$C,0))),"",INDEX('Policy Characteristics'!F:F,MATCH($C381,'Policy Characteristics'!$C:$C,0)))</f>
        <v>0</v>
      </c>
      <c r="M381" s="237">
        <f>IF(ISBLANK(INDEX('Policy Characteristics'!G:G,MATCH($C381,'Policy Characteristics'!$C:$C,0))),"",INDEX('Policy Characteristics'!G:G,MATCH($C381,'Policy Characteristics'!$C:$C,0)))</f>
        <v>25000</v>
      </c>
      <c r="N381" s="237">
        <f>IF(ISBLANK(INDEX('Policy Characteristics'!H:H,MATCH($C381,'Policy Characteristics'!$C:$C,0))),"",INDEX('Policy Characteristics'!H:H,MATCH($C381,'Policy Characteristics'!$C:$C,0)))</f>
        <v>500</v>
      </c>
      <c r="O381" s="237" t="str">
        <f>IF(ISBLANK(INDEX('Policy Characteristics'!I:I,MATCH($C381,'Policy Characteristics'!$C:$C,0))),"",INDEX('Policy Characteristics'!I:I,MATCH($C381,'Policy Characteristics'!$C:$C,0)))</f>
        <v>MW/year</v>
      </c>
      <c r="P381" s="237"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7" t="str">
        <f>IF(ISBLANK(INDEX('Policy Characteristics'!K:K,MATCH($C381,'Policy Characteristics'!$C:$C,0))),"",INDEX('Policy Characteristics'!K:K,MATCH($C381,'Policy Characteristics'!$C:$C,0)))</f>
        <v>electricity-sector-main.html#early-ret</v>
      </c>
      <c r="R381" s="237" t="str">
        <f>IF(ISBLANK(INDEX('Policy Characteristics'!L:L,MATCH($C381,'Policy Characteristics'!$C:$C,0))),"",INDEX('Policy Characteristics'!L:L,MATCH($C381,'Policy Characteristics'!$C:$C,0)))</f>
        <v>early-retirement-of-power-plants.html</v>
      </c>
      <c r="S381" s="291" t="s">
        <v>187</v>
      </c>
    </row>
    <row r="382" spans="1:19">
      <c r="A382" s="237" t="str">
        <f>IF(ISBLANK(INDEX('Policy Characteristics'!A:A,MATCH($C382,'Policy Characteristics'!$C:$C,0))),"",INDEX('Policy Characteristics'!A:A,MATCH($C382,'Policy Characteristics'!$C:$C,0)))</f>
        <v>Electricity Supply</v>
      </c>
      <c r="B382" s="386" t="str">
        <f>IF(ISBLANK(INDEX('Policy Characteristics'!B:B,MATCH($C382,'Policy Characteristics'!$C:$C,0))),"",INDEX('Policy Characteristics'!B:B,MATCH($C382,'Policy Characteristics'!$C:$C,0)))</f>
        <v>Non BAU Capacity Retirement Schedule</v>
      </c>
      <c r="C382" t="s">
        <v>3002</v>
      </c>
      <c r="D382" s="335" t="s">
        <v>445</v>
      </c>
      <c r="E382" s="335"/>
      <c r="F382" s="335" t="s">
        <v>444</v>
      </c>
      <c r="G382" s="335"/>
      <c r="H382" s="17">
        <v>860</v>
      </c>
      <c r="I382" s="387" t="s">
        <v>44</v>
      </c>
      <c r="J382" s="388" t="str">
        <f>IF(ISBLANK(INDEX('Policy Characteristics'!D:D,MATCH($C382,'Policy Characteristics'!$C:$C,0))),"",INDEX('Policy Characteristics'!D:D,MATCH($C382,'Policy Characteristics'!$C:$C,0)))</f>
        <v>Non BAU Capacity Retirement Schedule</v>
      </c>
      <c r="K382" s="237" t="str">
        <f>IF(ISBLANK(INDEX('Policy Characteristics'!E:E,MATCH($C382,'Policy Characteristics'!$C:$C,0))),"",INDEX('Policy Characteristics'!E:E,MATCH($C382,'Policy Characteristics'!$C:$C,0)))</f>
        <v/>
      </c>
      <c r="L382" s="237">
        <f>IF(ISBLANK(INDEX('Policy Characteristics'!F:F,MATCH($C382,'Policy Characteristics'!$C:$C,0))),"",INDEX('Policy Characteristics'!F:F,MATCH($C382,'Policy Characteristics'!$C:$C,0)))</f>
        <v>0</v>
      </c>
      <c r="M382" s="237">
        <f>IF(ISBLANK(INDEX('Policy Characteristics'!G:G,MATCH($C382,'Policy Characteristics'!$C:$C,0))),"",INDEX('Policy Characteristics'!G:G,MATCH($C382,'Policy Characteristics'!$C:$C,0)))</f>
        <v>1</v>
      </c>
      <c r="N382" s="237">
        <f>IF(ISBLANK(INDEX('Policy Characteristics'!H:H,MATCH($C382,'Policy Characteristics'!$C:$C,0))),"",INDEX('Policy Characteristics'!H:H,MATCH($C382,'Policy Characteristics'!$C:$C,0)))</f>
        <v>1</v>
      </c>
      <c r="O382" s="237" t="str">
        <f>IF(ISBLANK(INDEX('Policy Characteristics'!I:I,MATCH($C382,'Policy Characteristics'!$C:$C,0))),"",INDEX('Policy Characteristics'!I:I,MATCH($C382,'Policy Characteristics'!$C:$C,0)))</f>
        <v>on/off</v>
      </c>
      <c r="P382" s="237"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7" t="str">
        <f>IF(ISBLANK(INDEX('Policy Characteristics'!K:K,MATCH($C382,'Policy Characteristics'!$C:$C,0))),"",INDEX('Policy Characteristics'!K:K,MATCH($C382,'Policy Characteristics'!$C:$C,0)))</f>
        <v/>
      </c>
      <c r="R382" s="237" t="str">
        <f>IF(ISBLANK(INDEX('Policy Characteristics'!L:L,MATCH($C382,'Policy Characteristics'!$C:$C,0))),"",INDEX('Policy Characteristics'!L:L,MATCH($C382,'Policy Characteristics'!$C:$C,0)))</f>
        <v/>
      </c>
      <c r="S382" s="291" t="s">
        <v>3906</v>
      </c>
    </row>
    <row r="383" spans="1:19">
      <c r="A383" s="237" t="str">
        <f>IF(ISBLANK(INDEX('Policy Characteristics'!A:A,MATCH($C383,'Policy Characteristics'!$C:$C,0))),"",INDEX('Policy Characteristics'!A:A,MATCH($C383,'Policy Characteristics'!$C:$C,0)))</f>
        <v>Electricity Supply</v>
      </c>
      <c r="B383" s="386" t="str">
        <f>IF(ISBLANK(INDEX('Policy Characteristics'!B:B,MATCH($C383,'Policy Characteristics'!$C:$C,0))),"",INDEX('Policy Characteristics'!B:B,MATCH($C383,'Policy Characteristics'!$C:$C,0)))</f>
        <v>Non BAU Capacity Retirement Schedule</v>
      </c>
      <c r="C383" s="237" t="str">
        <f t="shared" ref="C383:C405" si="23">C$382</f>
        <v>Boolean Use Non BAU Capacity Retirement Schedule</v>
      </c>
      <c r="D383" s="290" t="s">
        <v>3461</v>
      </c>
      <c r="E383" s="335"/>
      <c r="F383" s="290" t="s">
        <v>3402</v>
      </c>
      <c r="G383" s="335"/>
      <c r="H383" s="17">
        <v>861</v>
      </c>
      <c r="I383" s="387" t="s">
        <v>44</v>
      </c>
      <c r="J383" s="388" t="str">
        <f>IF(ISBLANK(INDEX('Policy Characteristics'!D:D,MATCH($C383,'Policy Characteristics'!$C:$C,0))),"",INDEX('Policy Characteristics'!D:D,MATCH($C383,'Policy Characteristics'!$C:$C,0)))</f>
        <v>Non BAU Capacity Retirement Schedule</v>
      </c>
      <c r="K383" s="237" t="str">
        <f>IF(ISBLANK(INDEX('Policy Characteristics'!E:E,MATCH($C383,'Policy Characteristics'!$C:$C,0))),"",INDEX('Policy Characteristics'!E:E,MATCH($C383,'Policy Characteristics'!$C:$C,0)))</f>
        <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1</v>
      </c>
      <c r="O383" s="237" t="str">
        <f>IF(ISBLANK(INDEX('Policy Characteristics'!I:I,MATCH($C383,'Policy Characteristics'!$C:$C,0))),"",INDEX('Policy Characteristics'!I:I,MATCH($C383,'Policy Characteristics'!$C:$C,0)))</f>
        <v>on/off</v>
      </c>
      <c r="P383" s="237"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7" t="str">
        <f>IF(ISBLANK(INDEX('Policy Characteristics'!K:K,MATCH($C383,'Policy Characteristics'!$C:$C,0))),"",INDEX('Policy Characteristics'!K:K,MATCH($C383,'Policy Characteristics'!$C:$C,0)))</f>
        <v/>
      </c>
      <c r="R383" s="237" t="str">
        <f>IF(ISBLANK(INDEX('Policy Characteristics'!L:L,MATCH($C383,'Policy Characteristics'!$C:$C,0))),"",INDEX('Policy Characteristics'!L:L,MATCH($C383,'Policy Characteristics'!$C:$C,0)))</f>
        <v/>
      </c>
      <c r="S383" s="291" t="s">
        <v>187</v>
      </c>
    </row>
    <row r="384" spans="1:19">
      <c r="A384" s="237" t="str">
        <f>IF(ISBLANK(INDEX('Policy Characteristics'!A:A,MATCH($C384,'Policy Characteristics'!$C:$C,0))),"",INDEX('Policy Characteristics'!A:A,MATCH($C384,'Policy Characteristics'!$C:$C,0)))</f>
        <v>Electricity Supply</v>
      </c>
      <c r="B384" s="386" t="str">
        <f>IF(ISBLANK(INDEX('Policy Characteristics'!B:B,MATCH($C384,'Policy Characteristics'!$C:$C,0))),"",INDEX('Policy Characteristics'!B:B,MATCH($C384,'Policy Characteristics'!$C:$C,0)))</f>
        <v>Non BAU Capacity Retirement Schedule</v>
      </c>
      <c r="C384" s="237" t="str">
        <f t="shared" si="23"/>
        <v>Boolean Use Non BAU Capacity Retirement Schedule</v>
      </c>
      <c r="D384" s="290" t="s">
        <v>3462</v>
      </c>
      <c r="E384" s="335"/>
      <c r="F384" s="290" t="s">
        <v>3403</v>
      </c>
      <c r="G384" s="335"/>
      <c r="H384" s="17">
        <v>1767</v>
      </c>
      <c r="I384" s="387" t="s">
        <v>44</v>
      </c>
      <c r="J384" s="388" t="str">
        <f>IF(ISBLANK(INDEX('Policy Characteristics'!D:D,MATCH($C384,'Policy Characteristics'!$C:$C,0))),"",INDEX('Policy Characteristics'!D:D,MATCH($C384,'Policy Characteristics'!$C:$C,0)))</f>
        <v>Non BAU Capacity Retirement Schedule</v>
      </c>
      <c r="K384" s="237" t="str">
        <f>IF(ISBLANK(INDEX('Policy Characteristics'!E:E,MATCH($C384,'Policy Characteristics'!$C:$C,0))),"",INDEX('Policy Characteristics'!E:E,MATCH($C384,'Policy Characteristics'!$C:$C,0)))</f>
        <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1</v>
      </c>
      <c r="O384" s="237" t="str">
        <f>IF(ISBLANK(INDEX('Policy Characteristics'!I:I,MATCH($C384,'Policy Characteristics'!$C:$C,0))),"",INDEX('Policy Characteristics'!I:I,MATCH($C384,'Policy Characteristics'!$C:$C,0)))</f>
        <v>on/off</v>
      </c>
      <c r="P384" s="237"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7" t="str">
        <f>IF(ISBLANK(INDEX('Policy Characteristics'!K:K,MATCH($C384,'Policy Characteristics'!$C:$C,0))),"",INDEX('Policy Characteristics'!K:K,MATCH($C384,'Policy Characteristics'!$C:$C,0)))</f>
        <v/>
      </c>
      <c r="R384" s="237" t="str">
        <f>IF(ISBLANK(INDEX('Policy Characteristics'!L:L,MATCH($C384,'Policy Characteristics'!$C:$C,0))),"",INDEX('Policy Characteristics'!L:L,MATCH($C384,'Policy Characteristics'!$C:$C,0)))</f>
        <v/>
      </c>
      <c r="S384" s="291" t="s">
        <v>187</v>
      </c>
    </row>
    <row r="385" spans="1:19">
      <c r="A385" s="237" t="str">
        <f>IF(ISBLANK(INDEX('Policy Characteristics'!A:A,MATCH($C385,'Policy Characteristics'!$C:$C,0))),"",INDEX('Policy Characteristics'!A:A,MATCH($C385,'Policy Characteristics'!$C:$C,0)))</f>
        <v>Electricity Supply</v>
      </c>
      <c r="B385" s="386" t="str">
        <f>IF(ISBLANK(INDEX('Policy Characteristics'!B:B,MATCH($C385,'Policy Characteristics'!$C:$C,0))),"",INDEX('Policy Characteristics'!B:B,MATCH($C385,'Policy Characteristics'!$C:$C,0)))</f>
        <v>Non BAU Capacity Retirement Schedule</v>
      </c>
      <c r="C385" s="237" t="str">
        <f t="shared" si="23"/>
        <v>Boolean Use Non BAU Capacity Retirement Schedule</v>
      </c>
      <c r="D385" s="290" t="s">
        <v>76</v>
      </c>
      <c r="E385" s="335"/>
      <c r="F385" s="290" t="s">
        <v>3472</v>
      </c>
      <c r="G385" s="335"/>
      <c r="H385" s="17">
        <v>862</v>
      </c>
      <c r="I385" s="387" t="s">
        <v>43</v>
      </c>
      <c r="J385" s="388" t="str">
        <f>IF(ISBLANK(INDEX('Policy Characteristics'!D:D,MATCH($C385,'Policy Characteristics'!$C:$C,0))),"",INDEX('Policy Characteristics'!D:D,MATCH($C385,'Policy Characteristics'!$C:$C,0)))</f>
        <v>Non BAU Capacity Retirement Schedule</v>
      </c>
      <c r="K385" s="237" t="str">
        <f>IF(ISBLANK(INDEX('Policy Characteristics'!E:E,MATCH($C385,'Policy Characteristics'!$C:$C,0))),"",INDEX('Policy Characteristics'!E:E,MATCH($C385,'Policy Characteristics'!$C:$C,0)))</f>
        <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1</v>
      </c>
      <c r="O385" s="237" t="str">
        <f>IF(ISBLANK(INDEX('Policy Characteristics'!I:I,MATCH($C385,'Policy Characteristics'!$C:$C,0))),"",INDEX('Policy Characteristics'!I:I,MATCH($C385,'Policy Characteristics'!$C:$C,0)))</f>
        <v>on/off</v>
      </c>
      <c r="P385" s="237"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7" t="str">
        <f>IF(ISBLANK(INDEX('Policy Characteristics'!K:K,MATCH($C385,'Policy Characteristics'!$C:$C,0))),"",INDEX('Policy Characteristics'!K:K,MATCH($C385,'Policy Characteristics'!$C:$C,0)))</f>
        <v/>
      </c>
      <c r="R385" s="237" t="str">
        <f>IF(ISBLANK(INDEX('Policy Characteristics'!L:L,MATCH($C385,'Policy Characteristics'!$C:$C,0))),"",INDEX('Policy Characteristics'!L:L,MATCH($C385,'Policy Characteristics'!$C:$C,0)))</f>
        <v/>
      </c>
      <c r="S385" s="291" t="s">
        <v>187</v>
      </c>
    </row>
    <row r="386" spans="1:19">
      <c r="A386" s="237" t="str">
        <f>IF(ISBLANK(INDEX('Policy Characteristics'!A:A,MATCH($C386,'Policy Characteristics'!$C:$C,0))),"",INDEX('Policy Characteristics'!A:A,MATCH($C386,'Policy Characteristics'!$C:$C,0)))</f>
        <v>Electricity Supply</v>
      </c>
      <c r="B386" s="386" t="str">
        <f>IF(ISBLANK(INDEX('Policy Characteristics'!B:B,MATCH($C386,'Policy Characteristics'!$C:$C,0))),"",INDEX('Policy Characteristics'!B:B,MATCH($C386,'Policy Characteristics'!$C:$C,0)))</f>
        <v>Non BAU Capacity Retirement Schedule</v>
      </c>
      <c r="C386" s="237" t="str">
        <f t="shared" si="23"/>
        <v>Boolean Use Non BAU Capacity Retirement Schedule</v>
      </c>
      <c r="D386" s="290" t="s">
        <v>77</v>
      </c>
      <c r="E386" s="335"/>
      <c r="F386" s="290" t="s">
        <v>89</v>
      </c>
      <c r="G386" s="335"/>
      <c r="H386" s="17">
        <v>863</v>
      </c>
      <c r="I386" s="387" t="s">
        <v>44</v>
      </c>
      <c r="J386" s="388" t="str">
        <f>IF(ISBLANK(INDEX('Policy Characteristics'!D:D,MATCH($C386,'Policy Characteristics'!$C:$C,0))),"",INDEX('Policy Characteristics'!D:D,MATCH($C386,'Policy Characteristics'!$C:$C,0)))</f>
        <v>Non BAU Capacity Retirement Schedule</v>
      </c>
      <c r="K386" s="237" t="str">
        <f>IF(ISBLANK(INDEX('Policy Characteristics'!E:E,MATCH($C386,'Policy Characteristics'!$C:$C,0))),"",INDEX('Policy Characteristics'!E:E,MATCH($C386,'Policy Characteristics'!$C:$C,0)))</f>
        <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1</v>
      </c>
      <c r="O386" s="237" t="str">
        <f>IF(ISBLANK(INDEX('Policy Characteristics'!I:I,MATCH($C386,'Policy Characteristics'!$C:$C,0))),"",INDEX('Policy Characteristics'!I:I,MATCH($C386,'Policy Characteristics'!$C:$C,0)))</f>
        <v>on/off</v>
      </c>
      <c r="P386" s="237"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7" t="str">
        <f>IF(ISBLANK(INDEX('Policy Characteristics'!K:K,MATCH($C386,'Policy Characteristics'!$C:$C,0))),"",INDEX('Policy Characteristics'!K:K,MATCH($C386,'Policy Characteristics'!$C:$C,0)))</f>
        <v/>
      </c>
      <c r="R386" s="237" t="str">
        <f>IF(ISBLANK(INDEX('Policy Characteristics'!L:L,MATCH($C386,'Policy Characteristics'!$C:$C,0))),"",INDEX('Policy Characteristics'!L:L,MATCH($C386,'Policy Characteristics'!$C:$C,0)))</f>
        <v/>
      </c>
      <c r="S386" s="291" t="s">
        <v>187</v>
      </c>
    </row>
    <row r="387" spans="1:19">
      <c r="A387" s="237" t="str">
        <f>IF(ISBLANK(INDEX('Policy Characteristics'!A:A,MATCH($C387,'Policy Characteristics'!$C:$C,0))),"",INDEX('Policy Characteristics'!A:A,MATCH($C387,'Policy Characteristics'!$C:$C,0)))</f>
        <v>Electricity Supply</v>
      </c>
      <c r="B387" s="386" t="str">
        <f>IF(ISBLANK(INDEX('Policy Characteristics'!B:B,MATCH($C387,'Policy Characteristics'!$C:$C,0))),"",INDEX('Policy Characteristics'!B:B,MATCH($C387,'Policy Characteristics'!$C:$C,0)))</f>
        <v>Non BAU Capacity Retirement Schedule</v>
      </c>
      <c r="C387" s="237" t="str">
        <f t="shared" si="23"/>
        <v>Boolean Use Non BAU Capacity Retirement Schedule</v>
      </c>
      <c r="D387" s="290" t="s">
        <v>446</v>
      </c>
      <c r="E387" s="335"/>
      <c r="F387" s="290" t="s">
        <v>449</v>
      </c>
      <c r="G387" s="335"/>
      <c r="H387" s="17">
        <v>864</v>
      </c>
      <c r="I387" s="387" t="s">
        <v>44</v>
      </c>
      <c r="J387" s="388" t="str">
        <f>IF(ISBLANK(INDEX('Policy Characteristics'!D:D,MATCH($C387,'Policy Characteristics'!$C:$C,0))),"",INDEX('Policy Characteristics'!D:D,MATCH($C387,'Policy Characteristics'!$C:$C,0)))</f>
        <v>Non BAU Capacity Retirement Schedule</v>
      </c>
      <c r="K387" s="237" t="str">
        <f>IF(ISBLANK(INDEX('Policy Characteristics'!E:E,MATCH($C387,'Policy Characteristics'!$C:$C,0))),"",INDEX('Policy Characteristics'!E:E,MATCH($C387,'Policy Characteristics'!$C:$C,0)))</f>
        <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1</v>
      </c>
      <c r="O387" s="237" t="str">
        <f>IF(ISBLANK(INDEX('Policy Characteristics'!I:I,MATCH($C387,'Policy Characteristics'!$C:$C,0))),"",INDEX('Policy Characteristics'!I:I,MATCH($C387,'Policy Characteristics'!$C:$C,0)))</f>
        <v>on/off</v>
      </c>
      <c r="P387" s="237"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7" t="str">
        <f>IF(ISBLANK(INDEX('Policy Characteristics'!K:K,MATCH($C387,'Policy Characteristics'!$C:$C,0))),"",INDEX('Policy Characteristics'!K:K,MATCH($C387,'Policy Characteristics'!$C:$C,0)))</f>
        <v/>
      </c>
      <c r="R387" s="237" t="str">
        <f>IF(ISBLANK(INDEX('Policy Characteristics'!L:L,MATCH($C387,'Policy Characteristics'!$C:$C,0))),"",INDEX('Policy Characteristics'!L:L,MATCH($C387,'Policy Characteristics'!$C:$C,0)))</f>
        <v/>
      </c>
      <c r="S387" s="291" t="s">
        <v>187</v>
      </c>
    </row>
    <row r="388" spans="1:19">
      <c r="A388" s="237" t="str">
        <f>IF(ISBLANK(INDEX('Policy Characteristics'!A:A,MATCH($C388,'Policy Characteristics'!$C:$C,0))),"",INDEX('Policy Characteristics'!A:A,MATCH($C388,'Policy Characteristics'!$C:$C,0)))</f>
        <v>Electricity Supply</v>
      </c>
      <c r="B388" s="386" t="str">
        <f>IF(ISBLANK(INDEX('Policy Characteristics'!B:B,MATCH($C388,'Policy Characteristics'!$C:$C,0))),"",INDEX('Policy Characteristics'!B:B,MATCH($C388,'Policy Characteristics'!$C:$C,0)))</f>
        <v>Non BAU Capacity Retirement Schedule</v>
      </c>
      <c r="C388" s="237" t="str">
        <f t="shared" si="23"/>
        <v>Boolean Use Non BAU Capacity Retirement Schedule</v>
      </c>
      <c r="D388" s="290" t="s">
        <v>78</v>
      </c>
      <c r="E388" s="335"/>
      <c r="F388" s="290" t="s">
        <v>90</v>
      </c>
      <c r="G388" s="335"/>
      <c r="H388" s="17">
        <v>865</v>
      </c>
      <c r="I388" s="387" t="s">
        <v>44</v>
      </c>
      <c r="J388" s="388" t="str">
        <f>IF(ISBLANK(INDEX('Policy Characteristics'!D:D,MATCH($C388,'Policy Characteristics'!$C:$C,0))),"",INDEX('Policy Characteristics'!D:D,MATCH($C388,'Policy Characteristics'!$C:$C,0)))</f>
        <v>Non BAU Capacity Retirement Schedule</v>
      </c>
      <c r="K388" s="237" t="str">
        <f>IF(ISBLANK(INDEX('Policy Characteristics'!E:E,MATCH($C388,'Policy Characteristics'!$C:$C,0))),"",INDEX('Policy Characteristics'!E:E,MATCH($C388,'Policy Characteristics'!$C:$C,0)))</f>
        <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1</v>
      </c>
      <c r="O388" s="237" t="str">
        <f>IF(ISBLANK(INDEX('Policy Characteristics'!I:I,MATCH($C388,'Policy Characteristics'!$C:$C,0))),"",INDEX('Policy Characteristics'!I:I,MATCH($C388,'Policy Characteristics'!$C:$C,0)))</f>
        <v>on/off</v>
      </c>
      <c r="P388" s="237"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7" t="str">
        <f>IF(ISBLANK(INDEX('Policy Characteristics'!K:K,MATCH($C388,'Policy Characteristics'!$C:$C,0))),"",INDEX('Policy Characteristics'!K:K,MATCH($C388,'Policy Characteristics'!$C:$C,0)))</f>
        <v/>
      </c>
      <c r="R388" s="237" t="str">
        <f>IF(ISBLANK(INDEX('Policy Characteristics'!L:L,MATCH($C388,'Policy Characteristics'!$C:$C,0))),"",INDEX('Policy Characteristics'!L:L,MATCH($C388,'Policy Characteristics'!$C:$C,0)))</f>
        <v/>
      </c>
      <c r="S388" s="291" t="s">
        <v>187</v>
      </c>
    </row>
    <row r="389" spans="1:19">
      <c r="A389" s="237" t="str">
        <f>IF(ISBLANK(INDEX('Policy Characteristics'!A:A,MATCH($C389,'Policy Characteristics'!$C:$C,0))),"",INDEX('Policy Characteristics'!A:A,MATCH($C389,'Policy Characteristics'!$C:$C,0)))</f>
        <v>Electricity Supply</v>
      </c>
      <c r="B389" s="386" t="str">
        <f>IF(ISBLANK(INDEX('Policy Characteristics'!B:B,MATCH($C389,'Policy Characteristics'!$C:$C,0))),"",INDEX('Policy Characteristics'!B:B,MATCH($C389,'Policy Characteristics'!$C:$C,0)))</f>
        <v>Non BAU Capacity Retirement Schedule</v>
      </c>
      <c r="C389" s="237" t="str">
        <f t="shared" si="23"/>
        <v>Boolean Use Non BAU Capacity Retirement Schedule</v>
      </c>
      <c r="D389" s="290" t="s">
        <v>79</v>
      </c>
      <c r="E389" s="335"/>
      <c r="F389" s="290" t="s">
        <v>91</v>
      </c>
      <c r="G389" s="335"/>
      <c r="H389" s="17">
        <v>866</v>
      </c>
      <c r="I389" s="387" t="s">
        <v>44</v>
      </c>
      <c r="J389" s="388" t="str">
        <f>IF(ISBLANK(INDEX('Policy Characteristics'!D:D,MATCH($C389,'Policy Characteristics'!$C:$C,0))),"",INDEX('Policy Characteristics'!D:D,MATCH($C389,'Policy Characteristics'!$C:$C,0)))</f>
        <v>Non BAU Capacity Retirement Schedule</v>
      </c>
      <c r="K389" s="237" t="str">
        <f>IF(ISBLANK(INDEX('Policy Characteristics'!E:E,MATCH($C389,'Policy Characteristics'!$C:$C,0))),"",INDEX('Policy Characteristics'!E:E,MATCH($C389,'Policy Characteristics'!$C:$C,0)))</f>
        <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1</v>
      </c>
      <c r="O389" s="237" t="str">
        <f>IF(ISBLANK(INDEX('Policy Characteristics'!I:I,MATCH($C389,'Policy Characteristics'!$C:$C,0))),"",INDEX('Policy Characteristics'!I:I,MATCH($C389,'Policy Characteristics'!$C:$C,0)))</f>
        <v>on/off</v>
      </c>
      <c r="P389" s="237"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7" t="str">
        <f>IF(ISBLANK(INDEX('Policy Characteristics'!K:K,MATCH($C389,'Policy Characteristics'!$C:$C,0))),"",INDEX('Policy Characteristics'!K:K,MATCH($C389,'Policy Characteristics'!$C:$C,0)))</f>
        <v/>
      </c>
      <c r="R389" s="237" t="str">
        <f>IF(ISBLANK(INDEX('Policy Characteristics'!L:L,MATCH($C389,'Policy Characteristics'!$C:$C,0))),"",INDEX('Policy Characteristics'!L:L,MATCH($C389,'Policy Characteristics'!$C:$C,0)))</f>
        <v/>
      </c>
      <c r="S389" s="291" t="s">
        <v>187</v>
      </c>
    </row>
    <row r="390" spans="1:19">
      <c r="A390" s="237" t="str">
        <f>IF(ISBLANK(INDEX('Policy Characteristics'!A:A,MATCH($C390,'Policy Characteristics'!$C:$C,0))),"",INDEX('Policy Characteristics'!A:A,MATCH($C390,'Policy Characteristics'!$C:$C,0)))</f>
        <v>Electricity Supply</v>
      </c>
      <c r="B390" s="386" t="str">
        <f>IF(ISBLANK(INDEX('Policy Characteristics'!B:B,MATCH($C390,'Policy Characteristics'!$C:$C,0))),"",INDEX('Policy Characteristics'!B:B,MATCH($C390,'Policy Characteristics'!$C:$C,0)))</f>
        <v>Non BAU Capacity Retirement Schedule</v>
      </c>
      <c r="C390" s="237" t="str">
        <f t="shared" si="23"/>
        <v>Boolean Use Non BAU Capacity Retirement Schedule</v>
      </c>
      <c r="D390" s="290" t="s">
        <v>80</v>
      </c>
      <c r="E390" s="335"/>
      <c r="F390" s="290" t="s">
        <v>92</v>
      </c>
      <c r="G390" s="335"/>
      <c r="H390" s="17">
        <v>867</v>
      </c>
      <c r="I390" s="387" t="s">
        <v>44</v>
      </c>
      <c r="J390" s="388" t="str">
        <f>IF(ISBLANK(INDEX('Policy Characteristics'!D:D,MATCH($C390,'Policy Characteristics'!$C:$C,0))),"",INDEX('Policy Characteristics'!D:D,MATCH($C390,'Policy Characteristics'!$C:$C,0)))</f>
        <v>Non BAU Capacity Retirement Schedule</v>
      </c>
      <c r="K390" s="237" t="str">
        <f>IF(ISBLANK(INDEX('Policy Characteristics'!E:E,MATCH($C390,'Policy Characteristics'!$C:$C,0))),"",INDEX('Policy Characteristics'!E:E,MATCH($C390,'Policy Characteristics'!$C:$C,0)))</f>
        <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1</v>
      </c>
      <c r="O390" s="237" t="str">
        <f>IF(ISBLANK(INDEX('Policy Characteristics'!I:I,MATCH($C390,'Policy Characteristics'!$C:$C,0))),"",INDEX('Policy Characteristics'!I:I,MATCH($C390,'Policy Characteristics'!$C:$C,0)))</f>
        <v>on/off</v>
      </c>
      <c r="P390" s="237"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7" t="str">
        <f>IF(ISBLANK(INDEX('Policy Characteristics'!K:K,MATCH($C390,'Policy Characteristics'!$C:$C,0))),"",INDEX('Policy Characteristics'!K:K,MATCH($C390,'Policy Characteristics'!$C:$C,0)))</f>
        <v/>
      </c>
      <c r="R390" s="237" t="str">
        <f>IF(ISBLANK(INDEX('Policy Characteristics'!L:L,MATCH($C390,'Policy Characteristics'!$C:$C,0))),"",INDEX('Policy Characteristics'!L:L,MATCH($C390,'Policy Characteristics'!$C:$C,0)))</f>
        <v/>
      </c>
      <c r="S390" s="291" t="s">
        <v>187</v>
      </c>
    </row>
    <row r="391" spans="1:19">
      <c r="A391" s="237" t="str">
        <f>IF(ISBLANK(INDEX('Policy Characteristics'!A:A,MATCH($C391,'Policy Characteristics'!$C:$C,0))),"",INDEX('Policy Characteristics'!A:A,MATCH($C391,'Policy Characteristics'!$C:$C,0)))</f>
        <v>Electricity Supply</v>
      </c>
      <c r="B391" s="386" t="str">
        <f>IF(ISBLANK(INDEX('Policy Characteristics'!B:B,MATCH($C391,'Policy Characteristics'!$C:$C,0))),"",INDEX('Policy Characteristics'!B:B,MATCH($C391,'Policy Characteristics'!$C:$C,0)))</f>
        <v>Non BAU Capacity Retirement Schedule</v>
      </c>
      <c r="C391" s="237" t="str">
        <f t="shared" si="23"/>
        <v>Boolean Use Non BAU Capacity Retirement Schedule</v>
      </c>
      <c r="D391" s="290" t="s">
        <v>2422</v>
      </c>
      <c r="E391" s="335"/>
      <c r="F391" s="290" t="s">
        <v>434</v>
      </c>
      <c r="G391" s="335"/>
      <c r="H391" s="17">
        <v>868</v>
      </c>
      <c r="I391" s="387" t="s">
        <v>44</v>
      </c>
      <c r="J391" s="388" t="str">
        <f>IF(ISBLANK(INDEX('Policy Characteristics'!D:D,MATCH($C391,'Policy Characteristics'!$C:$C,0))),"",INDEX('Policy Characteristics'!D:D,MATCH($C391,'Policy Characteristics'!$C:$C,0)))</f>
        <v>Non BAU Capacity Retirement Schedule</v>
      </c>
      <c r="K391" s="237" t="str">
        <f>IF(ISBLANK(INDEX('Policy Characteristics'!E:E,MATCH($C391,'Policy Characteristics'!$C:$C,0))),"",INDEX('Policy Characteristics'!E:E,MATCH($C391,'Policy Characteristics'!$C:$C,0)))</f>
        <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1</v>
      </c>
      <c r="O391" s="237" t="str">
        <f>IF(ISBLANK(INDEX('Policy Characteristics'!I:I,MATCH($C391,'Policy Characteristics'!$C:$C,0))),"",INDEX('Policy Characteristics'!I:I,MATCH($C391,'Policy Characteristics'!$C:$C,0)))</f>
        <v>on/off</v>
      </c>
      <c r="P391" s="237"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7" t="str">
        <f>IF(ISBLANK(INDEX('Policy Characteristics'!K:K,MATCH($C391,'Policy Characteristics'!$C:$C,0))),"",INDEX('Policy Characteristics'!K:K,MATCH($C391,'Policy Characteristics'!$C:$C,0)))</f>
        <v/>
      </c>
      <c r="R391" s="237" t="str">
        <f>IF(ISBLANK(INDEX('Policy Characteristics'!L:L,MATCH($C391,'Policy Characteristics'!$C:$C,0))),"",INDEX('Policy Characteristics'!L:L,MATCH($C391,'Policy Characteristics'!$C:$C,0)))</f>
        <v/>
      </c>
      <c r="S391" s="291" t="s">
        <v>187</v>
      </c>
    </row>
    <row r="392" spans="1:19">
      <c r="A392" s="237" t="str">
        <f>IF(ISBLANK(INDEX('Policy Characteristics'!A:A,MATCH($C392,'Policy Characteristics'!$C:$C,0))),"",INDEX('Policy Characteristics'!A:A,MATCH($C392,'Policy Characteristics'!$C:$C,0)))</f>
        <v>Electricity Supply</v>
      </c>
      <c r="B392" s="386" t="str">
        <f>IF(ISBLANK(INDEX('Policy Characteristics'!B:B,MATCH($C392,'Policy Characteristics'!$C:$C,0))),"",INDEX('Policy Characteristics'!B:B,MATCH($C392,'Policy Characteristics'!$C:$C,0)))</f>
        <v>Non BAU Capacity Retirement Schedule</v>
      </c>
      <c r="C392" s="237" t="str">
        <f t="shared" si="23"/>
        <v>Boolean Use Non BAU Capacity Retirement Schedule</v>
      </c>
      <c r="D392" s="290" t="s">
        <v>307</v>
      </c>
      <c r="E392" s="335"/>
      <c r="F392" s="290" t="s">
        <v>309</v>
      </c>
      <c r="G392" s="335"/>
      <c r="H392" s="17">
        <v>869</v>
      </c>
      <c r="I392" s="387" t="s">
        <v>44</v>
      </c>
      <c r="J392" s="388" t="str">
        <f>IF(ISBLANK(INDEX('Policy Characteristics'!D:D,MATCH($C392,'Policy Characteristics'!$C:$C,0))),"",INDEX('Policy Characteristics'!D:D,MATCH($C392,'Policy Characteristics'!$C:$C,0)))</f>
        <v>Non BAU Capacity Retirement Schedule</v>
      </c>
      <c r="K392" s="237" t="str">
        <f>IF(ISBLANK(INDEX('Policy Characteristics'!E:E,MATCH($C392,'Policy Characteristics'!$C:$C,0))),"",INDEX('Policy Characteristics'!E:E,MATCH($C392,'Policy Characteristics'!$C:$C,0)))</f>
        <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1</v>
      </c>
      <c r="O392" s="237" t="str">
        <f>IF(ISBLANK(INDEX('Policy Characteristics'!I:I,MATCH($C392,'Policy Characteristics'!$C:$C,0))),"",INDEX('Policy Characteristics'!I:I,MATCH($C392,'Policy Characteristics'!$C:$C,0)))</f>
        <v>on/off</v>
      </c>
      <c r="P392" s="237"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7" t="str">
        <f>IF(ISBLANK(INDEX('Policy Characteristics'!K:K,MATCH($C392,'Policy Characteristics'!$C:$C,0))),"",INDEX('Policy Characteristics'!K:K,MATCH($C392,'Policy Characteristics'!$C:$C,0)))</f>
        <v/>
      </c>
      <c r="R392" s="237" t="str">
        <f>IF(ISBLANK(INDEX('Policy Characteristics'!L:L,MATCH($C392,'Policy Characteristics'!$C:$C,0))),"",INDEX('Policy Characteristics'!L:L,MATCH($C392,'Policy Characteristics'!$C:$C,0)))</f>
        <v/>
      </c>
      <c r="S392" s="291" t="s">
        <v>187</v>
      </c>
    </row>
    <row r="393" spans="1:19">
      <c r="A393" s="237" t="str">
        <f>IF(ISBLANK(INDEX('Policy Characteristics'!A:A,MATCH($C393,'Policy Characteristics'!$C:$C,0))),"",INDEX('Policy Characteristics'!A:A,MATCH($C393,'Policy Characteristics'!$C:$C,0)))</f>
        <v>Electricity Supply</v>
      </c>
      <c r="B393" s="386" t="str">
        <f>IF(ISBLANK(INDEX('Policy Characteristics'!B:B,MATCH($C393,'Policy Characteristics'!$C:$C,0))),"",INDEX('Policy Characteristics'!B:B,MATCH($C393,'Policy Characteristics'!$C:$C,0)))</f>
        <v>Non BAU Capacity Retirement Schedule</v>
      </c>
      <c r="C393" s="237" t="str">
        <f t="shared" si="23"/>
        <v>Boolean Use Non BAU Capacity Retirement Schedule</v>
      </c>
      <c r="D393" s="290" t="s">
        <v>308</v>
      </c>
      <c r="E393" s="335"/>
      <c r="F393" s="290" t="s">
        <v>310</v>
      </c>
      <c r="G393" s="335"/>
      <c r="H393" s="17">
        <v>870</v>
      </c>
      <c r="I393" s="387" t="s">
        <v>44</v>
      </c>
      <c r="J393" s="388" t="str">
        <f>IF(ISBLANK(INDEX('Policy Characteristics'!D:D,MATCH($C393,'Policy Characteristics'!$C:$C,0))),"",INDEX('Policy Characteristics'!D:D,MATCH($C393,'Policy Characteristics'!$C:$C,0)))</f>
        <v>Non BAU Capacity Retirement Schedule</v>
      </c>
      <c r="K393" s="237" t="str">
        <f>IF(ISBLANK(INDEX('Policy Characteristics'!E:E,MATCH($C393,'Policy Characteristics'!$C:$C,0))),"",INDEX('Policy Characteristics'!E:E,MATCH($C393,'Policy Characteristics'!$C:$C,0)))</f>
        <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1</v>
      </c>
      <c r="O393" s="237" t="str">
        <f>IF(ISBLANK(INDEX('Policy Characteristics'!I:I,MATCH($C393,'Policy Characteristics'!$C:$C,0))),"",INDEX('Policy Characteristics'!I:I,MATCH($C393,'Policy Characteristics'!$C:$C,0)))</f>
        <v>on/off</v>
      </c>
      <c r="P393" s="237"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7" t="str">
        <f>IF(ISBLANK(INDEX('Policy Characteristics'!K:K,MATCH($C393,'Policy Characteristics'!$C:$C,0))),"",INDEX('Policy Characteristics'!K:K,MATCH($C393,'Policy Characteristics'!$C:$C,0)))</f>
        <v/>
      </c>
      <c r="R393" s="237" t="str">
        <f>IF(ISBLANK(INDEX('Policy Characteristics'!L:L,MATCH($C393,'Policy Characteristics'!$C:$C,0))),"",INDEX('Policy Characteristics'!L:L,MATCH($C393,'Policy Characteristics'!$C:$C,0)))</f>
        <v/>
      </c>
      <c r="S393" s="291" t="s">
        <v>187</v>
      </c>
    </row>
    <row r="394" spans="1:19">
      <c r="A394" s="237" t="str">
        <f>IF(ISBLANK(INDEX('Policy Characteristics'!A:A,MATCH($C394,'Policy Characteristics'!$C:$C,0))),"",INDEX('Policy Characteristics'!A:A,MATCH($C394,'Policy Characteristics'!$C:$C,0)))</f>
        <v>Electricity Supply</v>
      </c>
      <c r="B394" s="386" t="str">
        <f>IF(ISBLANK(INDEX('Policy Characteristics'!B:B,MATCH($C394,'Policy Characteristics'!$C:$C,0))),"",INDEX('Policy Characteristics'!B:B,MATCH($C394,'Policy Characteristics'!$C:$C,0)))</f>
        <v>Non BAU Capacity Retirement Schedule</v>
      </c>
      <c r="C394" s="237" t="str">
        <f t="shared" si="23"/>
        <v>Boolean Use Non BAU Capacity Retirement Schedule</v>
      </c>
      <c r="D394" s="290" t="s">
        <v>442</v>
      </c>
      <c r="E394" s="335"/>
      <c r="F394" s="290" t="s">
        <v>441</v>
      </c>
      <c r="G394" s="335"/>
      <c r="H394" s="17">
        <v>871</v>
      </c>
      <c r="I394" s="387" t="s">
        <v>44</v>
      </c>
      <c r="J394" s="388" t="str">
        <f>IF(ISBLANK(INDEX('Policy Characteristics'!D:D,MATCH($C394,'Policy Characteristics'!$C:$C,0))),"",INDEX('Policy Characteristics'!D:D,MATCH($C394,'Policy Characteristics'!$C:$C,0)))</f>
        <v>Non BAU Capacity Retirement Schedule</v>
      </c>
      <c r="K394" s="237" t="str">
        <f>IF(ISBLANK(INDEX('Policy Characteristics'!E:E,MATCH($C394,'Policy Characteristics'!$C:$C,0))),"",INDEX('Policy Characteristics'!E:E,MATCH($C394,'Policy Characteristics'!$C:$C,0)))</f>
        <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1</v>
      </c>
      <c r="O394" s="237" t="str">
        <f>IF(ISBLANK(INDEX('Policy Characteristics'!I:I,MATCH($C394,'Policy Characteristics'!$C:$C,0))),"",INDEX('Policy Characteristics'!I:I,MATCH($C394,'Policy Characteristics'!$C:$C,0)))</f>
        <v>on/off</v>
      </c>
      <c r="P394" s="237"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7" t="str">
        <f>IF(ISBLANK(INDEX('Policy Characteristics'!K:K,MATCH($C394,'Policy Characteristics'!$C:$C,0))),"",INDEX('Policy Characteristics'!K:K,MATCH($C394,'Policy Characteristics'!$C:$C,0)))</f>
        <v/>
      </c>
      <c r="R394" s="237" t="str">
        <f>IF(ISBLANK(INDEX('Policy Characteristics'!L:L,MATCH($C394,'Policy Characteristics'!$C:$C,0))),"",INDEX('Policy Characteristics'!L:L,MATCH($C394,'Policy Characteristics'!$C:$C,0)))</f>
        <v/>
      </c>
      <c r="S394" s="291" t="s">
        <v>187</v>
      </c>
    </row>
    <row r="395" spans="1:19">
      <c r="A395" s="237" t="str">
        <f>IF(ISBLANK(INDEX('Policy Characteristics'!A:A,MATCH($C395,'Policy Characteristics'!$C:$C,0))),"",INDEX('Policy Characteristics'!A:A,MATCH($C395,'Policy Characteristics'!$C:$C,0)))</f>
        <v>Electricity Supply</v>
      </c>
      <c r="B395" s="386" t="str">
        <f>IF(ISBLANK(INDEX('Policy Characteristics'!B:B,MATCH($C395,'Policy Characteristics'!$C:$C,0))),"",INDEX('Policy Characteristics'!B:B,MATCH($C395,'Policy Characteristics'!$C:$C,0)))</f>
        <v>Non BAU Capacity Retirement Schedule</v>
      </c>
      <c r="C395" s="237" t="str">
        <f t="shared" si="23"/>
        <v>Boolean Use Non BAU Capacity Retirement Schedule</v>
      </c>
      <c r="D395" s="290" t="s">
        <v>451</v>
      </c>
      <c r="E395" s="335"/>
      <c r="F395" s="290" t="s">
        <v>452</v>
      </c>
      <c r="G395" s="335"/>
      <c r="H395" s="17">
        <v>872</v>
      </c>
      <c r="I395" s="387" t="s">
        <v>44</v>
      </c>
      <c r="J395" s="388" t="str">
        <f>IF(ISBLANK(INDEX('Policy Characteristics'!D:D,MATCH($C395,'Policy Characteristics'!$C:$C,0))),"",INDEX('Policy Characteristics'!D:D,MATCH($C395,'Policy Characteristics'!$C:$C,0)))</f>
        <v>Non BAU Capacity Retirement Schedule</v>
      </c>
      <c r="K395" s="237" t="str">
        <f>IF(ISBLANK(INDEX('Policy Characteristics'!E:E,MATCH($C395,'Policy Characteristics'!$C:$C,0))),"",INDEX('Policy Characteristics'!E:E,MATCH($C395,'Policy Characteristics'!$C:$C,0)))</f>
        <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1</v>
      </c>
      <c r="O395" s="237" t="str">
        <f>IF(ISBLANK(INDEX('Policy Characteristics'!I:I,MATCH($C395,'Policy Characteristics'!$C:$C,0))),"",INDEX('Policy Characteristics'!I:I,MATCH($C395,'Policy Characteristics'!$C:$C,0)))</f>
        <v>on/off</v>
      </c>
      <c r="P395" s="237"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7" t="str">
        <f>IF(ISBLANK(INDEX('Policy Characteristics'!K:K,MATCH($C395,'Policy Characteristics'!$C:$C,0))),"",INDEX('Policy Characteristics'!K:K,MATCH($C395,'Policy Characteristics'!$C:$C,0)))</f>
        <v/>
      </c>
      <c r="R395" s="237" t="str">
        <f>IF(ISBLANK(INDEX('Policy Characteristics'!L:L,MATCH($C395,'Policy Characteristics'!$C:$C,0))),"",INDEX('Policy Characteristics'!L:L,MATCH($C395,'Policy Characteristics'!$C:$C,0)))</f>
        <v/>
      </c>
      <c r="S395" s="291" t="s">
        <v>187</v>
      </c>
    </row>
    <row r="396" spans="1:19">
      <c r="A396" s="237" t="str">
        <f>IF(ISBLANK(INDEX('Policy Characteristics'!A:A,MATCH($C396,'Policy Characteristics'!$C:$C,0))),"",INDEX('Policy Characteristics'!A:A,MATCH($C396,'Policy Characteristics'!$C:$C,0)))</f>
        <v>Electricity Supply</v>
      </c>
      <c r="B396" s="386" t="str">
        <f>IF(ISBLANK(INDEX('Policy Characteristics'!B:B,MATCH($C396,'Policy Characteristics'!$C:$C,0))),"",INDEX('Policy Characteristics'!B:B,MATCH($C396,'Policy Characteristics'!$C:$C,0)))</f>
        <v>Non BAU Capacity Retirement Schedule</v>
      </c>
      <c r="C396" s="237" t="str">
        <f t="shared" si="23"/>
        <v>Boolean Use Non BAU Capacity Retirement Schedule</v>
      </c>
      <c r="D396" s="290" t="s">
        <v>2741</v>
      </c>
      <c r="E396" s="335"/>
      <c r="F396" s="290" t="s">
        <v>2466</v>
      </c>
      <c r="G396" s="335"/>
      <c r="H396" s="17">
        <v>873</v>
      </c>
      <c r="I396" s="387" t="s">
        <v>44</v>
      </c>
      <c r="J396" s="388" t="str">
        <f>IF(ISBLANK(INDEX('Policy Characteristics'!D:D,MATCH($C396,'Policy Characteristics'!$C:$C,0))),"",INDEX('Policy Characteristics'!D:D,MATCH($C396,'Policy Characteristics'!$C:$C,0)))</f>
        <v>Non BAU Capacity Retirement Schedule</v>
      </c>
      <c r="K396" s="237" t="str">
        <f>IF(ISBLANK(INDEX('Policy Characteristics'!E:E,MATCH($C396,'Policy Characteristics'!$C:$C,0))),"",INDEX('Policy Characteristics'!E:E,MATCH($C396,'Policy Characteristics'!$C:$C,0)))</f>
        <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1</v>
      </c>
      <c r="O396" s="237" t="str">
        <f>IF(ISBLANK(INDEX('Policy Characteristics'!I:I,MATCH($C396,'Policy Characteristics'!$C:$C,0))),"",INDEX('Policy Characteristics'!I:I,MATCH($C396,'Policy Characteristics'!$C:$C,0)))</f>
        <v>on/off</v>
      </c>
      <c r="P396" s="237"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7" t="str">
        <f>IF(ISBLANK(INDEX('Policy Characteristics'!K:K,MATCH($C396,'Policy Characteristics'!$C:$C,0))),"",INDEX('Policy Characteristics'!K:K,MATCH($C396,'Policy Characteristics'!$C:$C,0)))</f>
        <v/>
      </c>
      <c r="R396" s="237" t="str">
        <f>IF(ISBLANK(INDEX('Policy Characteristics'!L:L,MATCH($C396,'Policy Characteristics'!$C:$C,0))),"",INDEX('Policy Characteristics'!L:L,MATCH($C396,'Policy Characteristics'!$C:$C,0)))</f>
        <v/>
      </c>
      <c r="S396" s="291" t="s">
        <v>187</v>
      </c>
    </row>
    <row r="397" spans="1:19">
      <c r="A397" s="237" t="str">
        <f>IF(ISBLANK(INDEX('Policy Characteristics'!A:A,MATCH($C397,'Policy Characteristics'!$C:$C,0))),"",INDEX('Policy Characteristics'!A:A,MATCH($C397,'Policy Characteristics'!$C:$C,0)))</f>
        <v>Electricity Supply</v>
      </c>
      <c r="B397" s="386" t="str">
        <f>IF(ISBLANK(INDEX('Policy Characteristics'!B:B,MATCH($C397,'Policy Characteristics'!$C:$C,0))),"",INDEX('Policy Characteristics'!B:B,MATCH($C397,'Policy Characteristics'!$C:$C,0)))</f>
        <v>Non BAU Capacity Retirement Schedule</v>
      </c>
      <c r="C397" s="237" t="str">
        <f t="shared" si="23"/>
        <v>Boolean Use Non BAU Capacity Retirement Schedule</v>
      </c>
      <c r="D397" s="290" t="s">
        <v>2742</v>
      </c>
      <c r="E397" s="335"/>
      <c r="F397" s="290" t="s">
        <v>2585</v>
      </c>
      <c r="G397" s="335"/>
      <c r="H397" s="17">
        <v>874</v>
      </c>
      <c r="I397" s="387" t="s">
        <v>44</v>
      </c>
      <c r="J397" s="388" t="str">
        <f>IF(ISBLANK(INDEX('Policy Characteristics'!D:D,MATCH($C397,'Policy Characteristics'!$C:$C,0))),"",INDEX('Policy Characteristics'!D:D,MATCH($C397,'Policy Characteristics'!$C:$C,0)))</f>
        <v>Non BAU Capacity Retirement Schedule</v>
      </c>
      <c r="K397" s="237" t="str">
        <f>IF(ISBLANK(INDEX('Policy Characteristics'!E:E,MATCH($C397,'Policy Characteristics'!$C:$C,0))),"",INDEX('Policy Characteristics'!E:E,MATCH($C397,'Policy Characteristics'!$C:$C,0)))</f>
        <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1</v>
      </c>
      <c r="O397" s="237" t="str">
        <f>IF(ISBLANK(INDEX('Policy Characteristics'!I:I,MATCH($C397,'Policy Characteristics'!$C:$C,0))),"",INDEX('Policy Characteristics'!I:I,MATCH($C397,'Policy Characteristics'!$C:$C,0)))</f>
        <v>on/off</v>
      </c>
      <c r="P397" s="237"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7" t="str">
        <f>IF(ISBLANK(INDEX('Policy Characteristics'!K:K,MATCH($C397,'Policy Characteristics'!$C:$C,0))),"",INDEX('Policy Characteristics'!K:K,MATCH($C397,'Policy Characteristics'!$C:$C,0)))</f>
        <v/>
      </c>
      <c r="R397" s="237" t="str">
        <f>IF(ISBLANK(INDEX('Policy Characteristics'!L:L,MATCH($C397,'Policy Characteristics'!$C:$C,0))),"",INDEX('Policy Characteristics'!L:L,MATCH($C397,'Policy Characteristics'!$C:$C,0)))</f>
        <v/>
      </c>
      <c r="S397" s="291" t="s">
        <v>187</v>
      </c>
    </row>
    <row r="398" spans="1:19">
      <c r="A398" s="237" t="str">
        <f>IF(ISBLANK(INDEX('Policy Characteristics'!A:A,MATCH($C398,'Policy Characteristics'!$C:$C,0))),"",INDEX('Policy Characteristics'!A:A,MATCH($C398,'Policy Characteristics'!$C:$C,0)))</f>
        <v>Electricity Supply</v>
      </c>
      <c r="B398" s="386" t="str">
        <f>IF(ISBLANK(INDEX('Policy Characteristics'!B:B,MATCH($C398,'Policy Characteristics'!$C:$C,0))),"",INDEX('Policy Characteristics'!B:B,MATCH($C398,'Policy Characteristics'!$C:$C,0)))</f>
        <v>Non BAU Capacity Retirement Schedule</v>
      </c>
      <c r="C398" s="237" t="str">
        <f t="shared" si="23"/>
        <v>Boolean Use Non BAU Capacity Retirement Schedule</v>
      </c>
      <c r="D398" s="290" t="s">
        <v>2743</v>
      </c>
      <c r="E398" s="335"/>
      <c r="F398" s="290" t="s">
        <v>2468</v>
      </c>
      <c r="G398" s="335"/>
      <c r="H398" s="17">
        <v>875</v>
      </c>
      <c r="I398" s="387" t="s">
        <v>44</v>
      </c>
      <c r="J398" s="388" t="str">
        <f>IF(ISBLANK(INDEX('Policy Characteristics'!D:D,MATCH($C398,'Policy Characteristics'!$C:$C,0))),"",INDEX('Policy Characteristics'!D:D,MATCH($C398,'Policy Characteristics'!$C:$C,0)))</f>
        <v>Non BAU Capacity Retirement Schedule</v>
      </c>
      <c r="K398" s="237" t="str">
        <f>IF(ISBLANK(INDEX('Policy Characteristics'!E:E,MATCH($C398,'Policy Characteristics'!$C:$C,0))),"",INDEX('Policy Characteristics'!E:E,MATCH($C398,'Policy Characteristics'!$C:$C,0)))</f>
        <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1</v>
      </c>
      <c r="O398" s="237" t="str">
        <f>IF(ISBLANK(INDEX('Policy Characteristics'!I:I,MATCH($C398,'Policy Characteristics'!$C:$C,0))),"",INDEX('Policy Characteristics'!I:I,MATCH($C398,'Policy Characteristics'!$C:$C,0)))</f>
        <v>on/off</v>
      </c>
      <c r="P398" s="237"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7" t="str">
        <f>IF(ISBLANK(INDEX('Policy Characteristics'!K:K,MATCH($C398,'Policy Characteristics'!$C:$C,0))),"",INDEX('Policy Characteristics'!K:K,MATCH($C398,'Policy Characteristics'!$C:$C,0)))</f>
        <v/>
      </c>
      <c r="R398" s="237" t="str">
        <f>IF(ISBLANK(INDEX('Policy Characteristics'!L:L,MATCH($C398,'Policy Characteristics'!$C:$C,0))),"",INDEX('Policy Characteristics'!L:L,MATCH($C398,'Policy Characteristics'!$C:$C,0)))</f>
        <v/>
      </c>
      <c r="S398" s="291" t="s">
        <v>187</v>
      </c>
    </row>
    <row r="399" spans="1:19">
      <c r="A399" s="237" t="str">
        <f>IF(ISBLANK(INDEX('Policy Characteristics'!A:A,MATCH($C399,'Policy Characteristics'!$C:$C,0))),"",INDEX('Policy Characteristics'!A:A,MATCH($C399,'Policy Characteristics'!$C:$C,0)))</f>
        <v>Electricity Supply</v>
      </c>
      <c r="B399" s="386" t="str">
        <f>IF(ISBLANK(INDEX('Policy Characteristics'!B:B,MATCH($C399,'Policy Characteristics'!$C:$C,0))),"",INDEX('Policy Characteristics'!B:B,MATCH($C399,'Policy Characteristics'!$C:$C,0)))</f>
        <v>Non BAU Capacity Retirement Schedule</v>
      </c>
      <c r="C399" s="237" t="str">
        <f t="shared" si="23"/>
        <v>Boolean Use Non BAU Capacity Retirement Schedule</v>
      </c>
      <c r="D399" s="290" t="s">
        <v>3460</v>
      </c>
      <c r="E399" s="335"/>
      <c r="F399" s="290" t="s">
        <v>3467</v>
      </c>
      <c r="G399" s="335"/>
      <c r="H399" s="17">
        <v>1768</v>
      </c>
      <c r="I399" s="387" t="s">
        <v>44</v>
      </c>
      <c r="J399" s="388" t="str">
        <f>IF(ISBLANK(INDEX('Policy Characteristics'!D:D,MATCH($C399,'Policy Characteristics'!$C:$C,0))),"",INDEX('Policy Characteristics'!D:D,MATCH($C399,'Policy Characteristics'!$C:$C,0)))</f>
        <v>Non BAU Capacity Retirement Schedule</v>
      </c>
      <c r="K399" s="237" t="str">
        <f>IF(ISBLANK(INDEX('Policy Characteristics'!E:E,MATCH($C399,'Policy Characteristics'!$C:$C,0))),"",INDEX('Policy Characteristics'!E:E,MATCH($C399,'Policy Characteristics'!$C:$C,0)))</f>
        <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1</v>
      </c>
      <c r="O399" s="237" t="str">
        <f>IF(ISBLANK(INDEX('Policy Characteristics'!I:I,MATCH($C399,'Policy Characteristics'!$C:$C,0))),"",INDEX('Policy Characteristics'!I:I,MATCH($C399,'Policy Characteristics'!$C:$C,0)))</f>
        <v>on/off</v>
      </c>
      <c r="P399" s="237"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7" t="str">
        <f>IF(ISBLANK(INDEX('Policy Characteristics'!K:K,MATCH($C399,'Policy Characteristics'!$C:$C,0))),"",INDEX('Policy Characteristics'!K:K,MATCH($C399,'Policy Characteristics'!$C:$C,0)))</f>
        <v/>
      </c>
      <c r="R399" s="237" t="str">
        <f>IF(ISBLANK(INDEX('Policy Characteristics'!L:L,MATCH($C399,'Policy Characteristics'!$C:$C,0))),"",INDEX('Policy Characteristics'!L:L,MATCH($C399,'Policy Characteristics'!$C:$C,0)))</f>
        <v/>
      </c>
      <c r="S399" s="291" t="s">
        <v>187</v>
      </c>
    </row>
    <row r="400" spans="1:19">
      <c r="A400" s="237" t="str">
        <f>IF(ISBLANK(INDEX('Policy Characteristics'!A:A,MATCH($C400,'Policy Characteristics'!$C:$C,0))),"",INDEX('Policy Characteristics'!A:A,MATCH($C400,'Policy Characteristics'!$C:$C,0)))</f>
        <v>Electricity Supply</v>
      </c>
      <c r="B400" s="386" t="str">
        <f>IF(ISBLANK(INDEX('Policy Characteristics'!B:B,MATCH($C400,'Policy Characteristics'!$C:$C,0))),"",INDEX('Policy Characteristics'!B:B,MATCH($C400,'Policy Characteristics'!$C:$C,0)))</f>
        <v>Non BAU Capacity Retirement Schedule</v>
      </c>
      <c r="C400" s="237" t="str">
        <f t="shared" si="23"/>
        <v>Boolean Use Non BAU Capacity Retirement Schedule</v>
      </c>
      <c r="D400" s="290" t="s">
        <v>3463</v>
      </c>
      <c r="E400" s="335"/>
      <c r="F400" s="290" t="s">
        <v>3468</v>
      </c>
      <c r="G400" s="335"/>
      <c r="H400" s="17">
        <v>1769</v>
      </c>
      <c r="I400" s="387" t="s">
        <v>44</v>
      </c>
      <c r="J400" s="388" t="str">
        <f>IF(ISBLANK(INDEX('Policy Characteristics'!D:D,MATCH($C400,'Policy Characteristics'!$C:$C,0))),"",INDEX('Policy Characteristics'!D:D,MATCH($C400,'Policy Characteristics'!$C:$C,0)))</f>
        <v>Non BAU Capacity Retirement Schedule</v>
      </c>
      <c r="K400" s="237" t="str">
        <f>IF(ISBLANK(INDEX('Policy Characteristics'!E:E,MATCH($C400,'Policy Characteristics'!$C:$C,0))),"",INDEX('Policy Characteristics'!E:E,MATCH($C400,'Policy Characteristics'!$C:$C,0)))</f>
        <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1</v>
      </c>
      <c r="O400" s="237" t="str">
        <f>IF(ISBLANK(INDEX('Policy Characteristics'!I:I,MATCH($C400,'Policy Characteristics'!$C:$C,0))),"",INDEX('Policy Characteristics'!I:I,MATCH($C400,'Policy Characteristics'!$C:$C,0)))</f>
        <v>on/off</v>
      </c>
      <c r="P400" s="237"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7" t="str">
        <f>IF(ISBLANK(INDEX('Policy Characteristics'!K:K,MATCH($C400,'Policy Characteristics'!$C:$C,0))),"",INDEX('Policy Characteristics'!K:K,MATCH($C400,'Policy Characteristics'!$C:$C,0)))</f>
        <v/>
      </c>
      <c r="R400" s="237" t="str">
        <f>IF(ISBLANK(INDEX('Policy Characteristics'!L:L,MATCH($C400,'Policy Characteristics'!$C:$C,0))),"",INDEX('Policy Characteristics'!L:L,MATCH($C400,'Policy Characteristics'!$C:$C,0)))</f>
        <v/>
      </c>
      <c r="S400" s="291" t="s">
        <v>187</v>
      </c>
    </row>
    <row r="401" spans="1:19">
      <c r="A401" s="237" t="str">
        <f>IF(ISBLANK(INDEX('Policy Characteristics'!A:A,MATCH($C401,'Policy Characteristics'!$C:$C,0))),"",INDEX('Policy Characteristics'!A:A,MATCH($C401,'Policy Characteristics'!$C:$C,0)))</f>
        <v>Electricity Supply</v>
      </c>
      <c r="B401" s="386" t="str">
        <f>IF(ISBLANK(INDEX('Policy Characteristics'!B:B,MATCH($C401,'Policy Characteristics'!$C:$C,0))),"",INDEX('Policy Characteristics'!B:B,MATCH($C401,'Policy Characteristics'!$C:$C,0)))</f>
        <v>Non BAU Capacity Retirement Schedule</v>
      </c>
      <c r="C401" s="237" t="str">
        <f t="shared" si="23"/>
        <v>Boolean Use Non BAU Capacity Retirement Schedule</v>
      </c>
      <c r="D401" s="290" t="s">
        <v>3464</v>
      </c>
      <c r="E401" s="335"/>
      <c r="F401" s="290" t="s">
        <v>3469</v>
      </c>
      <c r="G401" s="335"/>
      <c r="H401" s="17">
        <v>1770</v>
      </c>
      <c r="I401" s="387" t="s">
        <v>44</v>
      </c>
      <c r="J401" s="388" t="str">
        <f>IF(ISBLANK(INDEX('Policy Characteristics'!D:D,MATCH($C401,'Policy Characteristics'!$C:$C,0))),"",INDEX('Policy Characteristics'!D:D,MATCH($C401,'Policy Characteristics'!$C:$C,0)))</f>
        <v>Non BAU Capacity Retirement Schedule</v>
      </c>
      <c r="K401" s="237" t="str">
        <f>IF(ISBLANK(INDEX('Policy Characteristics'!E:E,MATCH($C401,'Policy Characteristics'!$C:$C,0))),"",INDEX('Policy Characteristics'!E:E,MATCH($C401,'Policy Characteristics'!$C:$C,0)))</f>
        <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1</v>
      </c>
      <c r="O401" s="237" t="str">
        <f>IF(ISBLANK(INDEX('Policy Characteristics'!I:I,MATCH($C401,'Policy Characteristics'!$C:$C,0))),"",INDEX('Policy Characteristics'!I:I,MATCH($C401,'Policy Characteristics'!$C:$C,0)))</f>
        <v>on/off</v>
      </c>
      <c r="P401" s="237"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7" t="str">
        <f>IF(ISBLANK(INDEX('Policy Characteristics'!K:K,MATCH($C401,'Policy Characteristics'!$C:$C,0))),"",INDEX('Policy Characteristics'!K:K,MATCH($C401,'Policy Characteristics'!$C:$C,0)))</f>
        <v/>
      </c>
      <c r="R401" s="237" t="str">
        <f>IF(ISBLANK(INDEX('Policy Characteristics'!L:L,MATCH($C401,'Policy Characteristics'!$C:$C,0))),"",INDEX('Policy Characteristics'!L:L,MATCH($C401,'Policy Characteristics'!$C:$C,0)))</f>
        <v/>
      </c>
      <c r="S401" s="291" t="s">
        <v>187</v>
      </c>
    </row>
    <row r="402" spans="1:19">
      <c r="A402" s="237" t="str">
        <f>IF(ISBLANK(INDEX('Policy Characteristics'!A:A,MATCH($C402,'Policy Characteristics'!$C:$C,0))),"",INDEX('Policy Characteristics'!A:A,MATCH($C402,'Policy Characteristics'!$C:$C,0)))</f>
        <v>Electricity Supply</v>
      </c>
      <c r="B402" s="386" t="str">
        <f>IF(ISBLANK(INDEX('Policy Characteristics'!B:B,MATCH($C402,'Policy Characteristics'!$C:$C,0))),"",INDEX('Policy Characteristics'!B:B,MATCH($C402,'Policy Characteristics'!$C:$C,0)))</f>
        <v>Non BAU Capacity Retirement Schedule</v>
      </c>
      <c r="C402" s="237" t="str">
        <f t="shared" si="23"/>
        <v>Boolean Use Non BAU Capacity Retirement Schedule</v>
      </c>
      <c r="D402" s="290" t="s">
        <v>3465</v>
      </c>
      <c r="E402" s="335"/>
      <c r="F402" s="290" t="s">
        <v>3470</v>
      </c>
      <c r="G402" s="335"/>
      <c r="H402" s="17">
        <v>1771</v>
      </c>
      <c r="I402" s="387" t="s">
        <v>44</v>
      </c>
      <c r="J402" s="388" t="str">
        <f>IF(ISBLANK(INDEX('Policy Characteristics'!D:D,MATCH($C402,'Policy Characteristics'!$C:$C,0))),"",INDEX('Policy Characteristics'!D:D,MATCH($C402,'Policy Characteristics'!$C:$C,0)))</f>
        <v>Non BAU Capacity Retirement Schedule</v>
      </c>
      <c r="K402" s="237" t="str">
        <f>IF(ISBLANK(INDEX('Policy Characteristics'!E:E,MATCH($C402,'Policy Characteristics'!$C:$C,0))),"",INDEX('Policy Characteristics'!E:E,MATCH($C402,'Policy Characteristics'!$C:$C,0)))</f>
        <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1</v>
      </c>
      <c r="O402" s="237" t="str">
        <f>IF(ISBLANK(INDEX('Policy Characteristics'!I:I,MATCH($C402,'Policy Characteristics'!$C:$C,0))),"",INDEX('Policy Characteristics'!I:I,MATCH($C402,'Policy Characteristics'!$C:$C,0)))</f>
        <v>on/off</v>
      </c>
      <c r="P402" s="237"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7" t="str">
        <f>IF(ISBLANK(INDEX('Policy Characteristics'!K:K,MATCH($C402,'Policy Characteristics'!$C:$C,0))),"",INDEX('Policy Characteristics'!K:K,MATCH($C402,'Policy Characteristics'!$C:$C,0)))</f>
        <v/>
      </c>
      <c r="R402" s="237" t="str">
        <f>IF(ISBLANK(INDEX('Policy Characteristics'!L:L,MATCH($C402,'Policy Characteristics'!$C:$C,0))),"",INDEX('Policy Characteristics'!L:L,MATCH($C402,'Policy Characteristics'!$C:$C,0)))</f>
        <v/>
      </c>
      <c r="S402" s="291" t="s">
        <v>187</v>
      </c>
    </row>
    <row r="403" spans="1:19">
      <c r="A403" s="237" t="str">
        <f>IF(ISBLANK(INDEX('Policy Characteristics'!A:A,MATCH($C403,'Policy Characteristics'!$C:$C,0))),"",INDEX('Policy Characteristics'!A:A,MATCH($C403,'Policy Characteristics'!$C:$C,0)))</f>
        <v>Electricity Supply</v>
      </c>
      <c r="B403" s="386" t="str">
        <f>IF(ISBLANK(INDEX('Policy Characteristics'!B:B,MATCH($C403,'Policy Characteristics'!$C:$C,0))),"",INDEX('Policy Characteristics'!B:B,MATCH($C403,'Policy Characteristics'!$C:$C,0)))</f>
        <v>Non BAU Capacity Retirement Schedule</v>
      </c>
      <c r="C403" s="237" t="str">
        <f t="shared" si="23"/>
        <v>Boolean Use Non BAU Capacity Retirement Schedule</v>
      </c>
      <c r="D403" s="290" t="s">
        <v>3466</v>
      </c>
      <c r="E403" s="335"/>
      <c r="F403" s="290" t="s">
        <v>3471</v>
      </c>
      <c r="G403" s="335"/>
      <c r="H403" s="17">
        <v>1772</v>
      </c>
      <c r="I403" s="387" t="s">
        <v>44</v>
      </c>
      <c r="J403" s="388" t="str">
        <f>IF(ISBLANK(INDEX('Policy Characteristics'!D:D,MATCH($C403,'Policy Characteristics'!$C:$C,0))),"",INDEX('Policy Characteristics'!D:D,MATCH($C403,'Policy Characteristics'!$C:$C,0)))</f>
        <v>Non BAU Capacity Retirement Schedule</v>
      </c>
      <c r="K403" s="237" t="str">
        <f>IF(ISBLANK(INDEX('Policy Characteristics'!E:E,MATCH($C403,'Policy Characteristics'!$C:$C,0))),"",INDEX('Policy Characteristics'!E:E,MATCH($C403,'Policy Characteristics'!$C:$C,0)))</f>
        <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1</v>
      </c>
      <c r="O403" s="237" t="str">
        <f>IF(ISBLANK(INDEX('Policy Characteristics'!I:I,MATCH($C403,'Policy Characteristics'!$C:$C,0))),"",INDEX('Policy Characteristics'!I:I,MATCH($C403,'Policy Characteristics'!$C:$C,0)))</f>
        <v>on/off</v>
      </c>
      <c r="P403" s="237"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7" t="str">
        <f>IF(ISBLANK(INDEX('Policy Characteristics'!K:K,MATCH($C403,'Policy Characteristics'!$C:$C,0))),"",INDEX('Policy Characteristics'!K:K,MATCH($C403,'Policy Characteristics'!$C:$C,0)))</f>
        <v/>
      </c>
      <c r="R403" s="237" t="str">
        <f>IF(ISBLANK(INDEX('Policy Characteristics'!L:L,MATCH($C403,'Policy Characteristics'!$C:$C,0))),"",INDEX('Policy Characteristics'!L:L,MATCH($C403,'Policy Characteristics'!$C:$C,0)))</f>
        <v/>
      </c>
      <c r="S403" s="291" t="s">
        <v>187</v>
      </c>
    </row>
    <row r="404" spans="1:19">
      <c r="A404" s="237" t="str">
        <f>IF(ISBLANK(INDEX('Policy Characteristics'!A:A,MATCH($C404,'Policy Characteristics'!$C:$C,0))),"",INDEX('Policy Characteristics'!A:A,MATCH($C404,'Policy Characteristics'!$C:$C,0)))</f>
        <v>Electricity Supply</v>
      </c>
      <c r="B404" s="386" t="str">
        <f>IF(ISBLANK(INDEX('Policy Characteristics'!B:B,MATCH($C404,'Policy Characteristics'!$C:$C,0))),"",INDEX('Policy Characteristics'!B:B,MATCH($C404,'Policy Characteristics'!$C:$C,0)))</f>
        <v>Non BAU Capacity Retirement Schedule</v>
      </c>
      <c r="C404" s="237" t="str">
        <f t="shared" si="23"/>
        <v>Boolean Use Non BAU Capacity Retirement Schedule</v>
      </c>
      <c r="D404" s="290" t="s">
        <v>3540</v>
      </c>
      <c r="E404" s="335"/>
      <c r="F404" s="290" t="s">
        <v>3538</v>
      </c>
      <c r="G404" s="335"/>
      <c r="H404" s="17">
        <v>1773</v>
      </c>
      <c r="I404" s="387" t="s">
        <v>44</v>
      </c>
      <c r="J404" s="388" t="str">
        <f>IF(ISBLANK(INDEX('Policy Characteristics'!D:D,MATCH($C404,'Policy Characteristics'!$C:$C,0))),"",INDEX('Policy Characteristics'!D:D,MATCH($C404,'Policy Characteristics'!$C:$C,0)))</f>
        <v>Non BAU Capacity Retirement Schedule</v>
      </c>
      <c r="K404" s="237" t="str">
        <f>IF(ISBLANK(INDEX('Policy Characteristics'!E:E,MATCH($C404,'Policy Characteristics'!$C:$C,0))),"",INDEX('Policy Characteristics'!E:E,MATCH($C404,'Policy Characteristics'!$C:$C,0)))</f>
        <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1</v>
      </c>
      <c r="O404" s="237" t="str">
        <f>IF(ISBLANK(INDEX('Policy Characteristics'!I:I,MATCH($C404,'Policy Characteristics'!$C:$C,0))),"",INDEX('Policy Characteristics'!I:I,MATCH($C404,'Policy Characteristics'!$C:$C,0)))</f>
        <v>on/off</v>
      </c>
      <c r="P404" s="237"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7" t="str">
        <f>IF(ISBLANK(INDEX('Policy Characteristics'!K:K,MATCH($C404,'Policy Characteristics'!$C:$C,0))),"",INDEX('Policy Characteristics'!K:K,MATCH($C404,'Policy Characteristics'!$C:$C,0)))</f>
        <v/>
      </c>
      <c r="R404" s="237" t="str">
        <f>IF(ISBLANK(INDEX('Policy Characteristics'!L:L,MATCH($C404,'Policy Characteristics'!$C:$C,0))),"",INDEX('Policy Characteristics'!L:L,MATCH($C404,'Policy Characteristics'!$C:$C,0)))</f>
        <v/>
      </c>
      <c r="S404" s="291" t="s">
        <v>187</v>
      </c>
    </row>
    <row r="405" spans="1:19">
      <c r="A405" s="237" t="str">
        <f>IF(ISBLANK(INDEX('Policy Characteristics'!A:A,MATCH($C405,'Policy Characteristics'!$C:$C,0))),"",INDEX('Policy Characteristics'!A:A,MATCH($C405,'Policy Characteristics'!$C:$C,0)))</f>
        <v>Electricity Supply</v>
      </c>
      <c r="B405" s="386" t="str">
        <f>IF(ISBLANK(INDEX('Policy Characteristics'!B:B,MATCH($C405,'Policy Characteristics'!$C:$C,0))),"",INDEX('Policy Characteristics'!B:B,MATCH($C405,'Policy Characteristics'!$C:$C,0)))</f>
        <v>Non BAU Capacity Retirement Schedule</v>
      </c>
      <c r="C405" s="237" t="str">
        <f t="shared" si="23"/>
        <v>Boolean Use Non BAU Capacity Retirement Schedule</v>
      </c>
      <c r="D405" s="290" t="s">
        <v>3541</v>
      </c>
      <c r="E405" s="335"/>
      <c r="F405" s="290" t="s">
        <v>3539</v>
      </c>
      <c r="G405" s="335"/>
      <c r="H405" s="17">
        <v>2240</v>
      </c>
      <c r="I405" s="387" t="s">
        <v>44</v>
      </c>
      <c r="J405" s="388" t="str">
        <f>IF(ISBLANK(INDEX('Policy Characteristics'!D:D,MATCH($C405,'Policy Characteristics'!$C:$C,0))),"",INDEX('Policy Characteristics'!D:D,MATCH($C405,'Policy Characteristics'!$C:$C,0)))</f>
        <v>Non BAU Capacity Retirement Schedule</v>
      </c>
      <c r="K405" s="237" t="str">
        <f>IF(ISBLANK(INDEX('Policy Characteristics'!E:E,MATCH($C405,'Policy Characteristics'!$C:$C,0))),"",INDEX('Policy Characteristics'!E:E,MATCH($C405,'Policy Characteristics'!$C:$C,0)))</f>
        <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1</v>
      </c>
      <c r="O405" s="237" t="str">
        <f>IF(ISBLANK(INDEX('Policy Characteristics'!I:I,MATCH($C405,'Policy Characteristics'!$C:$C,0))),"",INDEX('Policy Characteristics'!I:I,MATCH($C405,'Policy Characteristics'!$C:$C,0)))</f>
        <v>on/off</v>
      </c>
      <c r="P405" s="237"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7"/>
      <c r="R405" s="237"/>
      <c r="S405" s="291" t="s">
        <v>187</v>
      </c>
    </row>
    <row r="406" spans="1:19" s="237" customFormat="1">
      <c r="A406" s="237" t="str">
        <f>IF(ISBLANK(INDEX('Policy Characteristics'!A:A,MATCH($C406,'Policy Characteristics'!$C:$C,0))),"",INDEX('Policy Characteristics'!A:A,MATCH($C406,'Policy Characteristics'!$C:$C,0)))</f>
        <v>Electricity Supply</v>
      </c>
      <c r="B406" s="386" t="str">
        <f>IF(ISBLANK(INDEX('Policy Characteristics'!B:B,MATCH($C406,'Policy Characteristics'!$C:$C,0))),"",INDEX('Policy Characteristics'!B:B,MATCH($C406,'Policy Characteristics'!$C:$C,0)))</f>
        <v>Non BAU Mandated Capacity Construction</v>
      </c>
      <c r="C406" t="s">
        <v>129</v>
      </c>
      <c r="D406" s="335" t="s">
        <v>445</v>
      </c>
      <c r="E406" s="335"/>
      <c r="F406" s="335" t="s">
        <v>444</v>
      </c>
      <c r="G406" s="335"/>
      <c r="H406" s="17">
        <v>633</v>
      </c>
      <c r="I406" s="387" t="s">
        <v>44</v>
      </c>
      <c r="J406" s="388" t="str">
        <f>IF(ISBLANK(INDEX('Policy Characteristics'!D:D,MATCH($C406,'Policy Characteristics'!$C:$C,0))),"",INDEX('Policy Characteristics'!D:D,MATCH($C406,'Policy Characteristics'!$C:$C,0)))</f>
        <v>Non BAU Mandated Capacity Construction</v>
      </c>
      <c r="K406" s="237" t="str">
        <f>IF(ISBLANK(INDEX('Policy Characteristics'!E:E,MATCH($C406,'Policy Characteristics'!$C:$C,0))),"",INDEX('Policy Characteristics'!E:E,MATCH($C406,'Policy Characteristics'!$C:$C,0)))</f>
        <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1</v>
      </c>
      <c r="O406" s="237" t="str">
        <f>IF(ISBLANK(INDEX('Policy Characteristics'!I:I,MATCH($C406,'Policy Characteristics'!$C:$C,0))),"",INDEX('Policy Characteristics'!I:I,MATCH($C406,'Policy Characteristics'!$C:$C,0)))</f>
        <v>on/off</v>
      </c>
      <c r="P406" s="237"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7" t="str">
        <f>IF(ISBLANK(INDEX('Policy Characteristics'!K:K,MATCH($C406,'Policy Characteristics'!$C:$C,0))),"",INDEX('Policy Characteristics'!K:K,MATCH($C406,'Policy Characteristics'!$C:$C,0)))</f>
        <v/>
      </c>
      <c r="R406" s="237" t="str">
        <f>IF(ISBLANK(INDEX('Policy Characteristics'!L:L,MATCH($C406,'Policy Characteristics'!$C:$C,0))),"",INDEX('Policy Characteristics'!L:L,MATCH($C406,'Policy Characteristics'!$C:$C,0)))</f>
        <v/>
      </c>
      <c r="S406" s="291" t="s">
        <v>187</v>
      </c>
    </row>
    <row r="407" spans="1:19" s="237" customFormat="1">
      <c r="A407" s="237" t="str">
        <f>IF(ISBLANK(INDEX('Policy Characteristics'!A:A,MATCH($C407,'Policy Characteristics'!$C:$C,0))),"",INDEX('Policy Characteristics'!A:A,MATCH($C407,'Policy Characteristics'!$C:$C,0)))</f>
        <v>Electricity Supply</v>
      </c>
      <c r="B407" s="386" t="str">
        <f>IF(ISBLANK(INDEX('Policy Characteristics'!B:B,MATCH($C407,'Policy Characteristics'!$C:$C,0))),"",INDEX('Policy Characteristics'!B:B,MATCH($C407,'Policy Characteristics'!$C:$C,0)))</f>
        <v>Non BAU Mandated Capacity Construction</v>
      </c>
      <c r="C407" s="237" t="str">
        <f t="shared" ref="C407:C429" si="24">C$406</f>
        <v>Boolean Use Non BAU Mandated Capacity Construction Schedule</v>
      </c>
      <c r="D407" s="290" t="s">
        <v>3461</v>
      </c>
      <c r="E407" s="335"/>
      <c r="F407" s="290" t="s">
        <v>3402</v>
      </c>
      <c r="G407" s="335"/>
      <c r="H407" s="17">
        <v>634</v>
      </c>
      <c r="I407" s="387" t="s">
        <v>44</v>
      </c>
      <c r="J407" s="388" t="str">
        <f>IF(ISBLANK(INDEX('Policy Characteristics'!D:D,MATCH($C407,'Policy Characteristics'!$C:$C,0))),"",INDEX('Policy Characteristics'!D:D,MATCH($C407,'Policy Characteristics'!$C:$C,0)))</f>
        <v>Non BAU Mandated Capacity Construction</v>
      </c>
      <c r="K407" s="237" t="str">
        <f>IF(ISBLANK(INDEX('Policy Characteristics'!E:E,MATCH($C407,'Policy Characteristics'!$C:$C,0))),"",INDEX('Policy Characteristics'!E:E,MATCH($C407,'Policy Characteristics'!$C:$C,0)))</f>
        <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1</v>
      </c>
      <c r="O407" s="237" t="str">
        <f>IF(ISBLANK(INDEX('Policy Characteristics'!I:I,MATCH($C407,'Policy Characteristics'!$C:$C,0))),"",INDEX('Policy Characteristics'!I:I,MATCH($C407,'Policy Characteristics'!$C:$C,0)))</f>
        <v>on/off</v>
      </c>
      <c r="P407" s="237"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7" t="str">
        <f>IF(ISBLANK(INDEX('Policy Characteristics'!K:K,MATCH($C407,'Policy Characteristics'!$C:$C,0))),"",INDEX('Policy Characteristics'!K:K,MATCH($C407,'Policy Characteristics'!$C:$C,0)))</f>
        <v/>
      </c>
      <c r="R407" s="237" t="str">
        <f>IF(ISBLANK(INDEX('Policy Characteristics'!L:L,MATCH($C407,'Policy Characteristics'!$C:$C,0))),"",INDEX('Policy Characteristics'!L:L,MATCH($C407,'Policy Characteristics'!$C:$C,0)))</f>
        <v/>
      </c>
      <c r="S407" s="291" t="s">
        <v>187</v>
      </c>
    </row>
    <row r="408" spans="1:19" s="237" customFormat="1">
      <c r="A408" s="237" t="str">
        <f>IF(ISBLANK(INDEX('Policy Characteristics'!A:A,MATCH($C408,'Policy Characteristics'!$C:$C,0))),"",INDEX('Policy Characteristics'!A:A,MATCH($C408,'Policy Characteristics'!$C:$C,0)))</f>
        <v>Electricity Supply</v>
      </c>
      <c r="B408" s="386" t="str">
        <f>IF(ISBLANK(INDEX('Policy Characteristics'!B:B,MATCH($C408,'Policy Characteristics'!$C:$C,0))),"",INDEX('Policy Characteristics'!B:B,MATCH($C408,'Policy Characteristics'!$C:$C,0)))</f>
        <v>Non BAU Mandated Capacity Construction</v>
      </c>
      <c r="C408" s="237" t="str">
        <f t="shared" si="24"/>
        <v>Boolean Use Non BAU Mandated Capacity Construction Schedule</v>
      </c>
      <c r="D408" s="290" t="s">
        <v>3462</v>
      </c>
      <c r="E408" s="335"/>
      <c r="F408" s="290" t="s">
        <v>3403</v>
      </c>
      <c r="G408" s="335"/>
      <c r="H408" s="17">
        <v>1774</v>
      </c>
      <c r="I408" s="387" t="s">
        <v>44</v>
      </c>
      <c r="J408" s="388" t="str">
        <f>IF(ISBLANK(INDEX('Policy Characteristics'!D:D,MATCH($C408,'Policy Characteristics'!$C:$C,0))),"",INDEX('Policy Characteristics'!D:D,MATCH($C408,'Policy Characteristics'!$C:$C,0)))</f>
        <v>Non BAU Mandated Capacity Construction</v>
      </c>
      <c r="K408" s="237" t="str">
        <f>IF(ISBLANK(INDEX('Policy Characteristics'!E:E,MATCH($C408,'Policy Characteristics'!$C:$C,0))),"",INDEX('Policy Characteristics'!E:E,MATCH($C408,'Policy Characteristics'!$C:$C,0)))</f>
        <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1</v>
      </c>
      <c r="O408" s="237" t="str">
        <f>IF(ISBLANK(INDEX('Policy Characteristics'!I:I,MATCH($C408,'Policy Characteristics'!$C:$C,0))),"",INDEX('Policy Characteristics'!I:I,MATCH($C408,'Policy Characteristics'!$C:$C,0)))</f>
        <v>on/off</v>
      </c>
      <c r="P408" s="237"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7" t="str">
        <f>IF(ISBLANK(INDEX('Policy Characteristics'!K:K,MATCH($C408,'Policy Characteristics'!$C:$C,0))),"",INDEX('Policy Characteristics'!K:K,MATCH($C408,'Policy Characteristics'!$C:$C,0)))</f>
        <v/>
      </c>
      <c r="R408" s="237" t="str">
        <f>IF(ISBLANK(INDEX('Policy Characteristics'!L:L,MATCH($C408,'Policy Characteristics'!$C:$C,0))),"",INDEX('Policy Characteristics'!L:L,MATCH($C408,'Policy Characteristics'!$C:$C,0)))</f>
        <v/>
      </c>
      <c r="S408" s="291" t="s">
        <v>187</v>
      </c>
    </row>
    <row r="409" spans="1:19" s="237" customFormat="1">
      <c r="A409" s="237" t="str">
        <f>IF(ISBLANK(INDEX('Policy Characteristics'!A:A,MATCH($C409,'Policy Characteristics'!$C:$C,0))),"",INDEX('Policy Characteristics'!A:A,MATCH($C409,'Policy Characteristics'!$C:$C,0)))</f>
        <v>Electricity Supply</v>
      </c>
      <c r="B409" s="386" t="str">
        <f>IF(ISBLANK(INDEX('Policy Characteristics'!B:B,MATCH($C409,'Policy Characteristics'!$C:$C,0))),"",INDEX('Policy Characteristics'!B:B,MATCH($C409,'Policy Characteristics'!$C:$C,0)))</f>
        <v>Non BAU Mandated Capacity Construction</v>
      </c>
      <c r="C409" s="237" t="str">
        <f t="shared" si="24"/>
        <v>Boolean Use Non BAU Mandated Capacity Construction Schedule</v>
      </c>
      <c r="D409" s="290" t="s">
        <v>76</v>
      </c>
      <c r="E409" s="335"/>
      <c r="F409" s="290" t="s">
        <v>3472</v>
      </c>
      <c r="G409" s="335"/>
      <c r="H409" s="17">
        <v>635</v>
      </c>
      <c r="I409" s="387" t="s">
        <v>44</v>
      </c>
      <c r="J409" s="388" t="str">
        <f>IF(ISBLANK(INDEX('Policy Characteristics'!D:D,MATCH($C409,'Policy Characteristics'!$C:$C,0))),"",INDEX('Policy Characteristics'!D:D,MATCH($C409,'Policy Characteristics'!$C:$C,0)))</f>
        <v>Non BAU Mandated Capacity Construction</v>
      </c>
      <c r="K409" s="237" t="str">
        <f>IF(ISBLANK(INDEX('Policy Characteristics'!E:E,MATCH($C409,'Policy Characteristics'!$C:$C,0))),"",INDEX('Policy Characteristics'!E:E,MATCH($C409,'Policy Characteristics'!$C:$C,0)))</f>
        <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1</v>
      </c>
      <c r="O409" s="237" t="str">
        <f>IF(ISBLANK(INDEX('Policy Characteristics'!I:I,MATCH($C409,'Policy Characteristics'!$C:$C,0))),"",INDEX('Policy Characteristics'!I:I,MATCH($C409,'Policy Characteristics'!$C:$C,0)))</f>
        <v>on/off</v>
      </c>
      <c r="P409" s="237"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7" t="str">
        <f>IF(ISBLANK(INDEX('Policy Characteristics'!K:K,MATCH($C409,'Policy Characteristics'!$C:$C,0))),"",INDEX('Policy Characteristics'!K:K,MATCH($C409,'Policy Characteristics'!$C:$C,0)))</f>
        <v/>
      </c>
      <c r="R409" s="237" t="str">
        <f>IF(ISBLANK(INDEX('Policy Characteristics'!L:L,MATCH($C409,'Policy Characteristics'!$C:$C,0))),"",INDEX('Policy Characteristics'!L:L,MATCH($C409,'Policy Characteristics'!$C:$C,0)))</f>
        <v/>
      </c>
      <c r="S409" s="291" t="s">
        <v>187</v>
      </c>
    </row>
    <row r="410" spans="1:19" s="237" customFormat="1">
      <c r="A410" s="237" t="str">
        <f>IF(ISBLANK(INDEX('Policy Characteristics'!A:A,MATCH($C410,'Policy Characteristics'!$C:$C,0))),"",INDEX('Policy Characteristics'!A:A,MATCH($C410,'Policy Characteristics'!$C:$C,0)))</f>
        <v>Electricity Supply</v>
      </c>
      <c r="B410" s="386" t="str">
        <f>IF(ISBLANK(INDEX('Policy Characteristics'!B:B,MATCH($C410,'Policy Characteristics'!$C:$C,0))),"",INDEX('Policy Characteristics'!B:B,MATCH($C410,'Policy Characteristics'!$C:$C,0)))</f>
        <v>Non BAU Mandated Capacity Construction</v>
      </c>
      <c r="C410" s="237" t="str">
        <f t="shared" si="24"/>
        <v>Boolean Use Non BAU Mandated Capacity Construction Schedule</v>
      </c>
      <c r="D410" s="290" t="s">
        <v>77</v>
      </c>
      <c r="E410" s="335"/>
      <c r="F410" s="290" t="s">
        <v>89</v>
      </c>
      <c r="G410" s="335"/>
      <c r="H410" s="17">
        <v>636</v>
      </c>
      <c r="I410" s="387" t="s">
        <v>44</v>
      </c>
      <c r="J410" s="388" t="str">
        <f>IF(ISBLANK(INDEX('Policy Characteristics'!D:D,MATCH($C410,'Policy Characteristics'!$C:$C,0))),"",INDEX('Policy Characteristics'!D:D,MATCH($C410,'Policy Characteristics'!$C:$C,0)))</f>
        <v>Non BAU Mandated Capacity Construction</v>
      </c>
      <c r="K410" s="237" t="str">
        <f>IF(ISBLANK(INDEX('Policy Characteristics'!E:E,MATCH($C410,'Policy Characteristics'!$C:$C,0))),"",INDEX('Policy Characteristics'!E:E,MATCH($C410,'Policy Characteristics'!$C:$C,0)))</f>
        <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1</v>
      </c>
      <c r="O410" s="237" t="str">
        <f>IF(ISBLANK(INDEX('Policy Characteristics'!I:I,MATCH($C410,'Policy Characteristics'!$C:$C,0))),"",INDEX('Policy Characteristics'!I:I,MATCH($C410,'Policy Characteristics'!$C:$C,0)))</f>
        <v>on/off</v>
      </c>
      <c r="P410" s="237"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7" t="str">
        <f>IF(ISBLANK(INDEX('Policy Characteristics'!K:K,MATCH($C410,'Policy Characteristics'!$C:$C,0))),"",INDEX('Policy Characteristics'!K:K,MATCH($C410,'Policy Characteristics'!$C:$C,0)))</f>
        <v/>
      </c>
      <c r="R410" s="237" t="str">
        <f>IF(ISBLANK(INDEX('Policy Characteristics'!L:L,MATCH($C410,'Policy Characteristics'!$C:$C,0))),"",INDEX('Policy Characteristics'!L:L,MATCH($C410,'Policy Characteristics'!$C:$C,0)))</f>
        <v/>
      </c>
      <c r="S410" s="291" t="s">
        <v>187</v>
      </c>
    </row>
    <row r="411" spans="1:19" s="237" customFormat="1">
      <c r="A411" s="237" t="str">
        <f>IF(ISBLANK(INDEX('Policy Characteristics'!A:A,MATCH($C411,'Policy Characteristics'!$C:$C,0))),"",INDEX('Policy Characteristics'!A:A,MATCH($C411,'Policy Characteristics'!$C:$C,0)))</f>
        <v>Electricity Supply</v>
      </c>
      <c r="B411" s="386" t="str">
        <f>IF(ISBLANK(INDEX('Policy Characteristics'!B:B,MATCH($C411,'Policy Characteristics'!$C:$C,0))),"",INDEX('Policy Characteristics'!B:B,MATCH($C411,'Policy Characteristics'!$C:$C,0)))</f>
        <v>Non BAU Mandated Capacity Construction</v>
      </c>
      <c r="C411" s="237" t="str">
        <f t="shared" si="24"/>
        <v>Boolean Use Non BAU Mandated Capacity Construction Schedule</v>
      </c>
      <c r="D411" s="290" t="s">
        <v>446</v>
      </c>
      <c r="E411" s="335"/>
      <c r="F411" s="290" t="s">
        <v>449</v>
      </c>
      <c r="G411" s="335"/>
      <c r="H411" s="17">
        <v>637</v>
      </c>
      <c r="I411" s="387" t="s">
        <v>43</v>
      </c>
      <c r="J411" s="388" t="str">
        <f>IF(ISBLANK(INDEX('Policy Characteristics'!D:D,MATCH($C411,'Policy Characteristics'!$C:$C,0))),"",INDEX('Policy Characteristics'!D:D,MATCH($C411,'Policy Characteristics'!$C:$C,0)))</f>
        <v>Non BAU Mandated Capacity Construction</v>
      </c>
      <c r="K411" s="237" t="str">
        <f>IF(ISBLANK(INDEX('Policy Characteristics'!E:E,MATCH($C411,'Policy Characteristics'!$C:$C,0))),"",INDEX('Policy Characteristics'!E:E,MATCH($C411,'Policy Characteristics'!$C:$C,0)))</f>
        <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1</v>
      </c>
      <c r="O411" s="237" t="str">
        <f>IF(ISBLANK(INDEX('Policy Characteristics'!I:I,MATCH($C411,'Policy Characteristics'!$C:$C,0))),"",INDEX('Policy Characteristics'!I:I,MATCH($C411,'Policy Characteristics'!$C:$C,0)))</f>
        <v>on/off</v>
      </c>
      <c r="P411" s="237"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7" t="str">
        <f>IF(ISBLANK(INDEX('Policy Characteristics'!K:K,MATCH($C411,'Policy Characteristics'!$C:$C,0))),"",INDEX('Policy Characteristics'!K:K,MATCH($C411,'Policy Characteristics'!$C:$C,0)))</f>
        <v/>
      </c>
      <c r="R411" s="237" t="str">
        <f>IF(ISBLANK(INDEX('Policy Characteristics'!L:L,MATCH($C411,'Policy Characteristics'!$C:$C,0))),"",INDEX('Policy Characteristics'!L:L,MATCH($C411,'Policy Characteristics'!$C:$C,0)))</f>
        <v/>
      </c>
      <c r="S411" s="291" t="s">
        <v>3907</v>
      </c>
    </row>
    <row r="412" spans="1:19" s="237" customFormat="1">
      <c r="A412" s="237" t="str">
        <f>IF(ISBLANK(INDEX('Policy Characteristics'!A:A,MATCH($C412,'Policy Characteristics'!$C:$C,0))),"",INDEX('Policy Characteristics'!A:A,MATCH($C412,'Policy Characteristics'!$C:$C,0)))</f>
        <v>Electricity Supply</v>
      </c>
      <c r="B412" s="386" t="str">
        <f>IF(ISBLANK(INDEX('Policy Characteristics'!B:B,MATCH($C412,'Policy Characteristics'!$C:$C,0))),"",INDEX('Policy Characteristics'!B:B,MATCH($C412,'Policy Characteristics'!$C:$C,0)))</f>
        <v>Non BAU Mandated Capacity Construction</v>
      </c>
      <c r="C412" s="237" t="str">
        <f t="shared" si="24"/>
        <v>Boolean Use Non BAU Mandated Capacity Construction Schedule</v>
      </c>
      <c r="D412" s="290" t="s">
        <v>78</v>
      </c>
      <c r="E412" s="335"/>
      <c r="F412" s="290" t="s">
        <v>90</v>
      </c>
      <c r="G412" s="335"/>
      <c r="H412" s="17">
        <v>638</v>
      </c>
      <c r="I412" s="387" t="s">
        <v>43</v>
      </c>
      <c r="J412" s="388" t="str">
        <f>IF(ISBLANK(INDEX('Policy Characteristics'!D:D,MATCH($C412,'Policy Characteristics'!$C:$C,0))),"",INDEX('Policy Characteristics'!D:D,MATCH($C412,'Policy Characteristics'!$C:$C,0)))</f>
        <v>Non BAU Mandated Capacity Construction</v>
      </c>
      <c r="K412" s="237" t="str">
        <f>IF(ISBLANK(INDEX('Policy Characteristics'!E:E,MATCH($C412,'Policy Characteristics'!$C:$C,0))),"",INDEX('Policy Characteristics'!E:E,MATCH($C412,'Policy Characteristics'!$C:$C,0)))</f>
        <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1</v>
      </c>
      <c r="O412" s="237" t="str">
        <f>IF(ISBLANK(INDEX('Policy Characteristics'!I:I,MATCH($C412,'Policy Characteristics'!$C:$C,0))),"",INDEX('Policy Characteristics'!I:I,MATCH($C412,'Policy Characteristics'!$C:$C,0)))</f>
        <v>on/off</v>
      </c>
      <c r="P412" s="237"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7" t="str">
        <f>IF(ISBLANK(INDEX('Policy Characteristics'!K:K,MATCH($C412,'Policy Characteristics'!$C:$C,0))),"",INDEX('Policy Characteristics'!K:K,MATCH($C412,'Policy Characteristics'!$C:$C,0)))</f>
        <v/>
      </c>
      <c r="R412" s="237" t="str">
        <f>IF(ISBLANK(INDEX('Policy Characteristics'!L:L,MATCH($C412,'Policy Characteristics'!$C:$C,0))),"",INDEX('Policy Characteristics'!L:L,MATCH($C412,'Policy Characteristics'!$C:$C,0)))</f>
        <v/>
      </c>
      <c r="S412" s="291" t="s">
        <v>187</v>
      </c>
    </row>
    <row r="413" spans="1:19" s="237" customFormat="1">
      <c r="A413" s="237" t="str">
        <f>IF(ISBLANK(INDEX('Policy Characteristics'!A:A,MATCH($C413,'Policy Characteristics'!$C:$C,0))),"",INDEX('Policy Characteristics'!A:A,MATCH($C413,'Policy Characteristics'!$C:$C,0)))</f>
        <v>Electricity Supply</v>
      </c>
      <c r="B413" s="386" t="str">
        <f>IF(ISBLANK(INDEX('Policy Characteristics'!B:B,MATCH($C413,'Policy Characteristics'!$C:$C,0))),"",INDEX('Policy Characteristics'!B:B,MATCH($C413,'Policy Characteristics'!$C:$C,0)))</f>
        <v>Non BAU Mandated Capacity Construction</v>
      </c>
      <c r="C413" s="237" t="str">
        <f t="shared" si="24"/>
        <v>Boolean Use Non BAU Mandated Capacity Construction Schedule</v>
      </c>
      <c r="D413" s="290" t="s">
        <v>79</v>
      </c>
      <c r="E413" s="335"/>
      <c r="F413" s="290" t="s">
        <v>91</v>
      </c>
      <c r="G413" s="335"/>
      <c r="H413" s="17">
        <v>639</v>
      </c>
      <c r="I413" s="387" t="s">
        <v>44</v>
      </c>
      <c r="J413" s="388" t="str">
        <f>IF(ISBLANK(INDEX('Policy Characteristics'!D:D,MATCH($C413,'Policy Characteristics'!$C:$C,0))),"",INDEX('Policy Characteristics'!D:D,MATCH($C413,'Policy Characteristics'!$C:$C,0)))</f>
        <v>Non BAU Mandated Capacity Construction</v>
      </c>
      <c r="K413" s="237" t="str">
        <f>IF(ISBLANK(INDEX('Policy Characteristics'!E:E,MATCH($C413,'Policy Characteristics'!$C:$C,0))),"",INDEX('Policy Characteristics'!E:E,MATCH($C413,'Policy Characteristics'!$C:$C,0)))</f>
        <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1</v>
      </c>
      <c r="O413" s="237" t="str">
        <f>IF(ISBLANK(INDEX('Policy Characteristics'!I:I,MATCH($C413,'Policy Characteristics'!$C:$C,0))),"",INDEX('Policy Characteristics'!I:I,MATCH($C413,'Policy Characteristics'!$C:$C,0)))</f>
        <v>on/off</v>
      </c>
      <c r="P413" s="237"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7" t="str">
        <f>IF(ISBLANK(INDEX('Policy Characteristics'!K:K,MATCH($C413,'Policy Characteristics'!$C:$C,0))),"",INDEX('Policy Characteristics'!K:K,MATCH($C413,'Policy Characteristics'!$C:$C,0)))</f>
        <v/>
      </c>
      <c r="R413" s="237" t="str">
        <f>IF(ISBLANK(INDEX('Policy Characteristics'!L:L,MATCH($C413,'Policy Characteristics'!$C:$C,0))),"",INDEX('Policy Characteristics'!L:L,MATCH($C413,'Policy Characteristics'!$C:$C,0)))</f>
        <v/>
      </c>
      <c r="S413" s="291" t="s">
        <v>187</v>
      </c>
    </row>
    <row r="414" spans="1:19" s="237" customFormat="1">
      <c r="A414" s="237" t="str">
        <f>IF(ISBLANK(INDEX('Policy Characteristics'!A:A,MATCH($C414,'Policy Characteristics'!$C:$C,0))),"",INDEX('Policy Characteristics'!A:A,MATCH($C414,'Policy Characteristics'!$C:$C,0)))</f>
        <v>Electricity Supply</v>
      </c>
      <c r="B414" s="386" t="str">
        <f>IF(ISBLANK(INDEX('Policy Characteristics'!B:B,MATCH($C414,'Policy Characteristics'!$C:$C,0))),"",INDEX('Policy Characteristics'!B:B,MATCH($C414,'Policy Characteristics'!$C:$C,0)))</f>
        <v>Non BAU Mandated Capacity Construction</v>
      </c>
      <c r="C414" s="237" t="str">
        <f t="shared" si="24"/>
        <v>Boolean Use Non BAU Mandated Capacity Construction Schedule</v>
      </c>
      <c r="D414" s="290" t="s">
        <v>80</v>
      </c>
      <c r="E414" s="335"/>
      <c r="F414" s="290" t="s">
        <v>92</v>
      </c>
      <c r="G414" s="335"/>
      <c r="H414" s="17">
        <v>640</v>
      </c>
      <c r="I414" s="387" t="s">
        <v>44</v>
      </c>
      <c r="J414" s="388" t="str">
        <f>IF(ISBLANK(INDEX('Policy Characteristics'!D:D,MATCH($C414,'Policy Characteristics'!$C:$C,0))),"",INDEX('Policy Characteristics'!D:D,MATCH($C414,'Policy Characteristics'!$C:$C,0)))</f>
        <v>Non BAU Mandated Capacity Construction</v>
      </c>
      <c r="K414" s="237" t="str">
        <f>IF(ISBLANK(INDEX('Policy Characteristics'!E:E,MATCH($C414,'Policy Characteristics'!$C:$C,0))),"",INDEX('Policy Characteristics'!E:E,MATCH($C414,'Policy Characteristics'!$C:$C,0)))</f>
        <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1</v>
      </c>
      <c r="O414" s="237" t="str">
        <f>IF(ISBLANK(INDEX('Policy Characteristics'!I:I,MATCH($C414,'Policy Characteristics'!$C:$C,0))),"",INDEX('Policy Characteristics'!I:I,MATCH($C414,'Policy Characteristics'!$C:$C,0)))</f>
        <v>on/off</v>
      </c>
      <c r="P414" s="237"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7" t="str">
        <f>IF(ISBLANK(INDEX('Policy Characteristics'!K:K,MATCH($C414,'Policy Characteristics'!$C:$C,0))),"",INDEX('Policy Characteristics'!K:K,MATCH($C414,'Policy Characteristics'!$C:$C,0)))</f>
        <v/>
      </c>
      <c r="R414" s="237" t="str">
        <f>IF(ISBLANK(INDEX('Policy Characteristics'!L:L,MATCH($C414,'Policy Characteristics'!$C:$C,0))),"",INDEX('Policy Characteristics'!L:L,MATCH($C414,'Policy Characteristics'!$C:$C,0)))</f>
        <v/>
      </c>
      <c r="S414" s="291" t="s">
        <v>187</v>
      </c>
    </row>
    <row r="415" spans="1:19" s="237" customFormat="1">
      <c r="A415" s="237" t="str">
        <f>IF(ISBLANK(INDEX('Policy Characteristics'!A:A,MATCH($C415,'Policy Characteristics'!$C:$C,0))),"",INDEX('Policy Characteristics'!A:A,MATCH($C415,'Policy Characteristics'!$C:$C,0)))</f>
        <v>Electricity Supply</v>
      </c>
      <c r="B415" s="386" t="str">
        <f>IF(ISBLANK(INDEX('Policy Characteristics'!B:B,MATCH($C415,'Policy Characteristics'!$C:$C,0))),"",INDEX('Policy Characteristics'!B:B,MATCH($C415,'Policy Characteristics'!$C:$C,0)))</f>
        <v>Non BAU Mandated Capacity Construction</v>
      </c>
      <c r="C415" s="237" t="str">
        <f t="shared" si="24"/>
        <v>Boolean Use Non BAU Mandated Capacity Construction Schedule</v>
      </c>
      <c r="D415" s="290" t="s">
        <v>2422</v>
      </c>
      <c r="E415" s="335"/>
      <c r="F415" s="290" t="s">
        <v>434</v>
      </c>
      <c r="G415" s="335"/>
      <c r="H415" s="17">
        <v>641</v>
      </c>
      <c r="I415" s="387" t="s">
        <v>44</v>
      </c>
      <c r="J415" s="388" t="str">
        <f>IF(ISBLANK(INDEX('Policy Characteristics'!D:D,MATCH($C415,'Policy Characteristics'!$C:$C,0))),"",INDEX('Policy Characteristics'!D:D,MATCH($C415,'Policy Characteristics'!$C:$C,0)))</f>
        <v>Non BAU Mandated Capacity Construction</v>
      </c>
      <c r="K415" s="237" t="str">
        <f>IF(ISBLANK(INDEX('Policy Characteristics'!E:E,MATCH($C415,'Policy Characteristics'!$C:$C,0))),"",INDEX('Policy Characteristics'!E:E,MATCH($C415,'Policy Characteristics'!$C:$C,0)))</f>
        <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1</v>
      </c>
      <c r="O415" s="237" t="str">
        <f>IF(ISBLANK(INDEX('Policy Characteristics'!I:I,MATCH($C415,'Policy Characteristics'!$C:$C,0))),"",INDEX('Policy Characteristics'!I:I,MATCH($C415,'Policy Characteristics'!$C:$C,0)))</f>
        <v>on/off</v>
      </c>
      <c r="P415" s="237"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7" t="str">
        <f>IF(ISBLANK(INDEX('Policy Characteristics'!K:K,MATCH($C415,'Policy Characteristics'!$C:$C,0))),"",INDEX('Policy Characteristics'!K:K,MATCH($C415,'Policy Characteristics'!$C:$C,0)))</f>
        <v/>
      </c>
      <c r="R415" s="237" t="str">
        <f>IF(ISBLANK(INDEX('Policy Characteristics'!L:L,MATCH($C415,'Policy Characteristics'!$C:$C,0))),"",INDEX('Policy Characteristics'!L:L,MATCH($C415,'Policy Characteristics'!$C:$C,0)))</f>
        <v/>
      </c>
      <c r="S415" s="291" t="s">
        <v>187</v>
      </c>
    </row>
    <row r="416" spans="1:19" s="237" customFormat="1">
      <c r="A416" s="237" t="str">
        <f>IF(ISBLANK(INDEX('Policy Characteristics'!A:A,MATCH($C416,'Policy Characteristics'!$C:$C,0))),"",INDEX('Policy Characteristics'!A:A,MATCH($C416,'Policy Characteristics'!$C:$C,0)))</f>
        <v>Electricity Supply</v>
      </c>
      <c r="B416" s="386" t="str">
        <f>IF(ISBLANK(INDEX('Policy Characteristics'!B:B,MATCH($C416,'Policy Characteristics'!$C:$C,0))),"",INDEX('Policy Characteristics'!B:B,MATCH($C416,'Policy Characteristics'!$C:$C,0)))</f>
        <v>Non BAU Mandated Capacity Construction</v>
      </c>
      <c r="C416" s="237" t="str">
        <f t="shared" si="24"/>
        <v>Boolean Use Non BAU Mandated Capacity Construction Schedule</v>
      </c>
      <c r="D416" s="290" t="s">
        <v>307</v>
      </c>
      <c r="E416" s="335"/>
      <c r="F416" s="290" t="s">
        <v>309</v>
      </c>
      <c r="G416" s="335"/>
      <c r="H416" s="17">
        <v>642</v>
      </c>
      <c r="I416" s="387" t="s">
        <v>44</v>
      </c>
      <c r="J416" s="388" t="str">
        <f>IF(ISBLANK(INDEX('Policy Characteristics'!D:D,MATCH($C416,'Policy Characteristics'!$C:$C,0))),"",INDEX('Policy Characteristics'!D:D,MATCH($C416,'Policy Characteristics'!$C:$C,0)))</f>
        <v>Non BAU Mandated Capacity Construction</v>
      </c>
      <c r="K416" s="237" t="str">
        <f>IF(ISBLANK(INDEX('Policy Characteristics'!E:E,MATCH($C416,'Policy Characteristics'!$C:$C,0))),"",INDEX('Policy Characteristics'!E:E,MATCH($C416,'Policy Characteristics'!$C:$C,0)))</f>
        <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1</v>
      </c>
      <c r="O416" s="237" t="str">
        <f>IF(ISBLANK(INDEX('Policy Characteristics'!I:I,MATCH($C416,'Policy Characteristics'!$C:$C,0))),"",INDEX('Policy Characteristics'!I:I,MATCH($C416,'Policy Characteristics'!$C:$C,0)))</f>
        <v>on/off</v>
      </c>
      <c r="P416" s="237"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7" t="str">
        <f>IF(ISBLANK(INDEX('Policy Characteristics'!K:K,MATCH($C416,'Policy Characteristics'!$C:$C,0))),"",INDEX('Policy Characteristics'!K:K,MATCH($C416,'Policy Characteristics'!$C:$C,0)))</f>
        <v/>
      </c>
      <c r="R416" s="237" t="str">
        <f>IF(ISBLANK(INDEX('Policy Characteristics'!L:L,MATCH($C416,'Policy Characteristics'!$C:$C,0))),"",INDEX('Policy Characteristics'!L:L,MATCH($C416,'Policy Characteristics'!$C:$C,0)))</f>
        <v/>
      </c>
      <c r="S416" s="291" t="s">
        <v>187</v>
      </c>
    </row>
    <row r="417" spans="1:19" s="237" customFormat="1">
      <c r="A417" s="237" t="str">
        <f>IF(ISBLANK(INDEX('Policy Characteristics'!A:A,MATCH($C417,'Policy Characteristics'!$C:$C,0))),"",INDEX('Policy Characteristics'!A:A,MATCH($C417,'Policy Characteristics'!$C:$C,0)))</f>
        <v>Electricity Supply</v>
      </c>
      <c r="B417" s="386" t="str">
        <f>IF(ISBLANK(INDEX('Policy Characteristics'!B:B,MATCH($C417,'Policy Characteristics'!$C:$C,0))),"",INDEX('Policy Characteristics'!B:B,MATCH($C417,'Policy Characteristics'!$C:$C,0)))</f>
        <v>Non BAU Mandated Capacity Construction</v>
      </c>
      <c r="C417" s="237" t="str">
        <f t="shared" si="24"/>
        <v>Boolean Use Non BAU Mandated Capacity Construction Schedule</v>
      </c>
      <c r="D417" s="290" t="s">
        <v>308</v>
      </c>
      <c r="E417" s="335"/>
      <c r="F417" s="290" t="s">
        <v>310</v>
      </c>
      <c r="G417" s="335"/>
      <c r="H417" s="17">
        <v>643</v>
      </c>
      <c r="I417" s="387" t="s">
        <v>44</v>
      </c>
      <c r="J417" s="388" t="str">
        <f>IF(ISBLANK(INDEX('Policy Characteristics'!D:D,MATCH($C417,'Policy Characteristics'!$C:$C,0))),"",INDEX('Policy Characteristics'!D:D,MATCH($C417,'Policy Characteristics'!$C:$C,0)))</f>
        <v>Non BAU Mandated Capacity Construction</v>
      </c>
      <c r="K417" s="237" t="str">
        <f>IF(ISBLANK(INDEX('Policy Characteristics'!E:E,MATCH($C417,'Policy Characteristics'!$C:$C,0))),"",INDEX('Policy Characteristics'!E:E,MATCH($C417,'Policy Characteristics'!$C:$C,0)))</f>
        <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1</v>
      </c>
      <c r="O417" s="237" t="str">
        <f>IF(ISBLANK(INDEX('Policy Characteristics'!I:I,MATCH($C417,'Policy Characteristics'!$C:$C,0))),"",INDEX('Policy Characteristics'!I:I,MATCH($C417,'Policy Characteristics'!$C:$C,0)))</f>
        <v>on/off</v>
      </c>
      <c r="P417" s="237"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7" t="str">
        <f>IF(ISBLANK(INDEX('Policy Characteristics'!K:K,MATCH($C417,'Policy Characteristics'!$C:$C,0))),"",INDEX('Policy Characteristics'!K:K,MATCH($C417,'Policy Characteristics'!$C:$C,0)))</f>
        <v/>
      </c>
      <c r="R417" s="237" t="str">
        <f>IF(ISBLANK(INDEX('Policy Characteristics'!L:L,MATCH($C417,'Policy Characteristics'!$C:$C,0))),"",INDEX('Policy Characteristics'!L:L,MATCH($C417,'Policy Characteristics'!$C:$C,0)))</f>
        <v/>
      </c>
      <c r="S417" s="291" t="s">
        <v>187</v>
      </c>
    </row>
    <row r="418" spans="1:19" s="237" customFormat="1">
      <c r="A418" s="237" t="str">
        <f>IF(ISBLANK(INDEX('Policy Characteristics'!A:A,MATCH($C418,'Policy Characteristics'!$C:$C,0))),"",INDEX('Policy Characteristics'!A:A,MATCH($C418,'Policy Characteristics'!$C:$C,0)))</f>
        <v>Electricity Supply</v>
      </c>
      <c r="B418" s="386" t="str">
        <f>IF(ISBLANK(INDEX('Policy Characteristics'!B:B,MATCH($C418,'Policy Characteristics'!$C:$C,0))),"",INDEX('Policy Characteristics'!B:B,MATCH($C418,'Policy Characteristics'!$C:$C,0)))</f>
        <v>Non BAU Mandated Capacity Construction</v>
      </c>
      <c r="C418" s="237" t="str">
        <f t="shared" si="24"/>
        <v>Boolean Use Non BAU Mandated Capacity Construction Schedule</v>
      </c>
      <c r="D418" s="290" t="s">
        <v>442</v>
      </c>
      <c r="E418" s="335"/>
      <c r="F418" s="290" t="s">
        <v>441</v>
      </c>
      <c r="G418" s="335"/>
      <c r="H418" s="17">
        <v>644</v>
      </c>
      <c r="I418" s="387" t="s">
        <v>44</v>
      </c>
      <c r="J418" s="388" t="str">
        <f>IF(ISBLANK(INDEX('Policy Characteristics'!D:D,MATCH($C418,'Policy Characteristics'!$C:$C,0))),"",INDEX('Policy Characteristics'!D:D,MATCH($C418,'Policy Characteristics'!$C:$C,0)))</f>
        <v>Non BAU Mandated Capacity Construction</v>
      </c>
      <c r="K418" s="237" t="str">
        <f>IF(ISBLANK(INDEX('Policy Characteristics'!E:E,MATCH($C418,'Policy Characteristics'!$C:$C,0))),"",INDEX('Policy Characteristics'!E:E,MATCH($C418,'Policy Characteristics'!$C:$C,0)))</f>
        <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1</v>
      </c>
      <c r="O418" s="237" t="str">
        <f>IF(ISBLANK(INDEX('Policy Characteristics'!I:I,MATCH($C418,'Policy Characteristics'!$C:$C,0))),"",INDEX('Policy Characteristics'!I:I,MATCH($C418,'Policy Characteristics'!$C:$C,0)))</f>
        <v>on/off</v>
      </c>
      <c r="P418" s="237"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7" t="str">
        <f>IF(ISBLANK(INDEX('Policy Characteristics'!K:K,MATCH($C418,'Policy Characteristics'!$C:$C,0))),"",INDEX('Policy Characteristics'!K:K,MATCH($C418,'Policy Characteristics'!$C:$C,0)))</f>
        <v/>
      </c>
      <c r="R418" s="237" t="str">
        <f>IF(ISBLANK(INDEX('Policy Characteristics'!L:L,MATCH($C418,'Policy Characteristics'!$C:$C,0))),"",INDEX('Policy Characteristics'!L:L,MATCH($C418,'Policy Characteristics'!$C:$C,0)))</f>
        <v/>
      </c>
      <c r="S418" s="291" t="s">
        <v>187</v>
      </c>
    </row>
    <row r="419" spans="1:19" s="237" customFormat="1">
      <c r="A419" s="237" t="str">
        <f>IF(ISBLANK(INDEX('Policy Characteristics'!A:A,MATCH($C419,'Policy Characteristics'!$C:$C,0))),"",INDEX('Policy Characteristics'!A:A,MATCH($C419,'Policy Characteristics'!$C:$C,0)))</f>
        <v>Electricity Supply</v>
      </c>
      <c r="B419" s="386" t="str">
        <f>IF(ISBLANK(INDEX('Policy Characteristics'!B:B,MATCH($C419,'Policy Characteristics'!$C:$C,0))),"",INDEX('Policy Characteristics'!B:B,MATCH($C419,'Policy Characteristics'!$C:$C,0)))</f>
        <v>Non BAU Mandated Capacity Construction</v>
      </c>
      <c r="C419" s="237" t="str">
        <f t="shared" si="24"/>
        <v>Boolean Use Non BAU Mandated Capacity Construction Schedule</v>
      </c>
      <c r="D419" s="290" t="s">
        <v>451</v>
      </c>
      <c r="E419" s="335"/>
      <c r="F419" s="290" t="s">
        <v>452</v>
      </c>
      <c r="G419" s="335"/>
      <c r="H419" s="17">
        <v>645</v>
      </c>
      <c r="I419" s="387" t="s">
        <v>43</v>
      </c>
      <c r="J419" s="388" t="str">
        <f>IF(ISBLANK(INDEX('Policy Characteristics'!D:D,MATCH($C419,'Policy Characteristics'!$C:$C,0))),"",INDEX('Policy Characteristics'!D:D,MATCH($C419,'Policy Characteristics'!$C:$C,0)))</f>
        <v>Non BAU Mandated Capacity Construction</v>
      </c>
      <c r="K419" s="237" t="str">
        <f>IF(ISBLANK(INDEX('Policy Characteristics'!E:E,MATCH($C419,'Policy Characteristics'!$C:$C,0))),"",INDEX('Policy Characteristics'!E:E,MATCH($C419,'Policy Characteristics'!$C:$C,0)))</f>
        <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1</v>
      </c>
      <c r="O419" s="237" t="str">
        <f>IF(ISBLANK(INDEX('Policy Characteristics'!I:I,MATCH($C419,'Policy Characteristics'!$C:$C,0))),"",INDEX('Policy Characteristics'!I:I,MATCH($C419,'Policy Characteristics'!$C:$C,0)))</f>
        <v>on/off</v>
      </c>
      <c r="P419" s="237"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7" t="str">
        <f>IF(ISBLANK(INDEX('Policy Characteristics'!K:K,MATCH($C419,'Policy Characteristics'!$C:$C,0))),"",INDEX('Policy Characteristics'!K:K,MATCH($C419,'Policy Characteristics'!$C:$C,0)))</f>
        <v/>
      </c>
      <c r="R419" s="237" t="str">
        <f>IF(ISBLANK(INDEX('Policy Characteristics'!L:L,MATCH($C419,'Policy Characteristics'!$C:$C,0))),"",INDEX('Policy Characteristics'!L:L,MATCH($C419,'Policy Characteristics'!$C:$C,0)))</f>
        <v/>
      </c>
      <c r="S419" s="291" t="s">
        <v>187</v>
      </c>
    </row>
    <row r="420" spans="1:19" s="237" customFormat="1">
      <c r="A420" s="237" t="str">
        <f>IF(ISBLANK(INDEX('Policy Characteristics'!A:A,MATCH($C420,'Policy Characteristics'!$C:$C,0))),"",INDEX('Policy Characteristics'!A:A,MATCH($C420,'Policy Characteristics'!$C:$C,0)))</f>
        <v>Electricity Supply</v>
      </c>
      <c r="B420" s="386" t="str">
        <f>IF(ISBLANK(INDEX('Policy Characteristics'!B:B,MATCH($C420,'Policy Characteristics'!$C:$C,0))),"",INDEX('Policy Characteristics'!B:B,MATCH($C420,'Policy Characteristics'!$C:$C,0)))</f>
        <v>Non BAU Mandated Capacity Construction</v>
      </c>
      <c r="C420" s="237" t="str">
        <f t="shared" si="24"/>
        <v>Boolean Use Non BAU Mandated Capacity Construction Schedule</v>
      </c>
      <c r="D420" s="290" t="s">
        <v>2741</v>
      </c>
      <c r="E420" s="335"/>
      <c r="F420" s="290" t="s">
        <v>2466</v>
      </c>
      <c r="G420" s="335"/>
      <c r="H420" s="17">
        <v>646</v>
      </c>
      <c r="I420" s="387" t="s">
        <v>44</v>
      </c>
      <c r="J420" s="388" t="str">
        <f>IF(ISBLANK(INDEX('Policy Characteristics'!D:D,MATCH($C420,'Policy Characteristics'!$C:$C,0))),"",INDEX('Policy Characteristics'!D:D,MATCH($C420,'Policy Characteristics'!$C:$C,0)))</f>
        <v>Non BAU Mandated Capacity Construction</v>
      </c>
      <c r="K420" s="237" t="str">
        <f>IF(ISBLANK(INDEX('Policy Characteristics'!E:E,MATCH($C420,'Policy Characteristics'!$C:$C,0))),"",INDEX('Policy Characteristics'!E:E,MATCH($C420,'Policy Characteristics'!$C:$C,0)))</f>
        <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1</v>
      </c>
      <c r="O420" s="237" t="str">
        <f>IF(ISBLANK(INDEX('Policy Characteristics'!I:I,MATCH($C420,'Policy Characteristics'!$C:$C,0))),"",INDEX('Policy Characteristics'!I:I,MATCH($C420,'Policy Characteristics'!$C:$C,0)))</f>
        <v>on/off</v>
      </c>
      <c r="P420" s="237"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7" t="str">
        <f>IF(ISBLANK(INDEX('Policy Characteristics'!K:K,MATCH($C420,'Policy Characteristics'!$C:$C,0))),"",INDEX('Policy Characteristics'!K:K,MATCH($C420,'Policy Characteristics'!$C:$C,0)))</f>
        <v/>
      </c>
      <c r="R420" s="237" t="str">
        <f>IF(ISBLANK(INDEX('Policy Characteristics'!L:L,MATCH($C420,'Policy Characteristics'!$C:$C,0))),"",INDEX('Policy Characteristics'!L:L,MATCH($C420,'Policy Characteristics'!$C:$C,0)))</f>
        <v/>
      </c>
      <c r="S420" s="291" t="s">
        <v>187</v>
      </c>
    </row>
    <row r="421" spans="1:19" s="237" customFormat="1">
      <c r="A421" s="237" t="str">
        <f>IF(ISBLANK(INDEX('Policy Characteristics'!A:A,MATCH($C421,'Policy Characteristics'!$C:$C,0))),"",INDEX('Policy Characteristics'!A:A,MATCH($C421,'Policy Characteristics'!$C:$C,0)))</f>
        <v>Electricity Supply</v>
      </c>
      <c r="B421" s="386" t="str">
        <f>IF(ISBLANK(INDEX('Policy Characteristics'!B:B,MATCH($C421,'Policy Characteristics'!$C:$C,0))),"",INDEX('Policy Characteristics'!B:B,MATCH($C421,'Policy Characteristics'!$C:$C,0)))</f>
        <v>Non BAU Mandated Capacity Construction</v>
      </c>
      <c r="C421" s="237" t="str">
        <f t="shared" si="24"/>
        <v>Boolean Use Non BAU Mandated Capacity Construction Schedule</v>
      </c>
      <c r="D421" s="290" t="s">
        <v>2742</v>
      </c>
      <c r="E421" s="335"/>
      <c r="F421" s="290" t="s">
        <v>2585</v>
      </c>
      <c r="G421" s="335"/>
      <c r="H421" s="17">
        <v>647</v>
      </c>
      <c r="I421" s="387" t="s">
        <v>44</v>
      </c>
      <c r="J421" s="388" t="str">
        <f>IF(ISBLANK(INDEX('Policy Characteristics'!D:D,MATCH($C421,'Policy Characteristics'!$C:$C,0))),"",INDEX('Policy Characteristics'!D:D,MATCH($C421,'Policy Characteristics'!$C:$C,0)))</f>
        <v>Non BAU Mandated Capacity Construction</v>
      </c>
      <c r="K421" s="237" t="str">
        <f>IF(ISBLANK(INDEX('Policy Characteristics'!E:E,MATCH($C421,'Policy Characteristics'!$C:$C,0))),"",INDEX('Policy Characteristics'!E:E,MATCH($C421,'Policy Characteristics'!$C:$C,0)))</f>
        <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1</v>
      </c>
      <c r="O421" s="237" t="str">
        <f>IF(ISBLANK(INDEX('Policy Characteristics'!I:I,MATCH($C421,'Policy Characteristics'!$C:$C,0))),"",INDEX('Policy Characteristics'!I:I,MATCH($C421,'Policy Characteristics'!$C:$C,0)))</f>
        <v>on/off</v>
      </c>
      <c r="P421" s="237"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7" t="str">
        <f>IF(ISBLANK(INDEX('Policy Characteristics'!K:K,MATCH($C421,'Policy Characteristics'!$C:$C,0))),"",INDEX('Policy Characteristics'!K:K,MATCH($C421,'Policy Characteristics'!$C:$C,0)))</f>
        <v/>
      </c>
      <c r="R421" s="237" t="str">
        <f>IF(ISBLANK(INDEX('Policy Characteristics'!L:L,MATCH($C421,'Policy Characteristics'!$C:$C,0))),"",INDEX('Policy Characteristics'!L:L,MATCH($C421,'Policy Characteristics'!$C:$C,0)))</f>
        <v/>
      </c>
      <c r="S421" s="291" t="s">
        <v>187</v>
      </c>
    </row>
    <row r="422" spans="1:19" s="237" customFormat="1">
      <c r="A422" s="237" t="str">
        <f>IF(ISBLANK(INDEX('Policy Characteristics'!A:A,MATCH($C422,'Policy Characteristics'!$C:$C,0))),"",INDEX('Policy Characteristics'!A:A,MATCH($C422,'Policy Characteristics'!$C:$C,0)))</f>
        <v>Electricity Supply</v>
      </c>
      <c r="B422" s="386" t="str">
        <f>IF(ISBLANK(INDEX('Policy Characteristics'!B:B,MATCH($C422,'Policy Characteristics'!$C:$C,0))),"",INDEX('Policy Characteristics'!B:B,MATCH($C422,'Policy Characteristics'!$C:$C,0)))</f>
        <v>Non BAU Mandated Capacity Construction</v>
      </c>
      <c r="C422" s="237" t="str">
        <f t="shared" si="24"/>
        <v>Boolean Use Non BAU Mandated Capacity Construction Schedule</v>
      </c>
      <c r="D422" s="290" t="s">
        <v>2743</v>
      </c>
      <c r="E422" s="335"/>
      <c r="F422" s="290" t="s">
        <v>2468</v>
      </c>
      <c r="G422" s="335"/>
      <c r="H422" s="17">
        <v>648</v>
      </c>
      <c r="I422" s="387" t="s">
        <v>44</v>
      </c>
      <c r="J422" s="388" t="str">
        <f>IF(ISBLANK(INDEX('Policy Characteristics'!D:D,MATCH($C422,'Policy Characteristics'!$C:$C,0))),"",INDEX('Policy Characteristics'!D:D,MATCH($C422,'Policy Characteristics'!$C:$C,0)))</f>
        <v>Non BAU Mandated Capacity Construction</v>
      </c>
      <c r="K422" s="237" t="str">
        <f>IF(ISBLANK(INDEX('Policy Characteristics'!E:E,MATCH($C422,'Policy Characteristics'!$C:$C,0))),"",INDEX('Policy Characteristics'!E:E,MATCH($C422,'Policy Characteristics'!$C:$C,0)))</f>
        <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1</v>
      </c>
      <c r="O422" s="237" t="str">
        <f>IF(ISBLANK(INDEX('Policy Characteristics'!I:I,MATCH($C422,'Policy Characteristics'!$C:$C,0))),"",INDEX('Policy Characteristics'!I:I,MATCH($C422,'Policy Characteristics'!$C:$C,0)))</f>
        <v>on/off</v>
      </c>
      <c r="P422" s="237"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7" t="str">
        <f>IF(ISBLANK(INDEX('Policy Characteristics'!K:K,MATCH($C422,'Policy Characteristics'!$C:$C,0))),"",INDEX('Policy Characteristics'!K:K,MATCH($C422,'Policy Characteristics'!$C:$C,0)))</f>
        <v/>
      </c>
      <c r="R422" s="237" t="str">
        <f>IF(ISBLANK(INDEX('Policy Characteristics'!L:L,MATCH($C422,'Policy Characteristics'!$C:$C,0))),"",INDEX('Policy Characteristics'!L:L,MATCH($C422,'Policy Characteristics'!$C:$C,0)))</f>
        <v/>
      </c>
      <c r="S422" s="291" t="s">
        <v>187</v>
      </c>
    </row>
    <row r="423" spans="1:19" s="237" customFormat="1">
      <c r="A423" s="237" t="str">
        <f>IF(ISBLANK(INDEX('Policy Characteristics'!A:A,MATCH($C423,'Policy Characteristics'!$C:$C,0))),"",INDEX('Policy Characteristics'!A:A,MATCH($C423,'Policy Characteristics'!$C:$C,0)))</f>
        <v>Electricity Supply</v>
      </c>
      <c r="B423" s="386" t="str">
        <f>IF(ISBLANK(INDEX('Policy Characteristics'!B:B,MATCH($C423,'Policy Characteristics'!$C:$C,0))),"",INDEX('Policy Characteristics'!B:B,MATCH($C423,'Policy Characteristics'!$C:$C,0)))</f>
        <v>Non BAU Mandated Capacity Construction</v>
      </c>
      <c r="C423" s="237" t="str">
        <f t="shared" si="24"/>
        <v>Boolean Use Non BAU Mandated Capacity Construction Schedule</v>
      </c>
      <c r="D423" s="290" t="s">
        <v>3460</v>
      </c>
      <c r="E423" s="335"/>
      <c r="F423" s="290" t="s">
        <v>3467</v>
      </c>
      <c r="G423" s="335"/>
      <c r="H423" s="17">
        <v>1775</v>
      </c>
      <c r="I423" s="387" t="s">
        <v>44</v>
      </c>
      <c r="J423" s="388" t="str">
        <f>IF(ISBLANK(INDEX('Policy Characteristics'!D:D,MATCH($C423,'Policy Characteristics'!$C:$C,0))),"",INDEX('Policy Characteristics'!D:D,MATCH($C423,'Policy Characteristics'!$C:$C,0)))</f>
        <v>Non BAU Mandated Capacity Construction</v>
      </c>
      <c r="K423" s="237" t="str">
        <f>IF(ISBLANK(INDEX('Policy Characteristics'!E:E,MATCH($C423,'Policy Characteristics'!$C:$C,0))),"",INDEX('Policy Characteristics'!E:E,MATCH($C423,'Policy Characteristics'!$C:$C,0)))</f>
        <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1</v>
      </c>
      <c r="O423" s="237" t="str">
        <f>IF(ISBLANK(INDEX('Policy Characteristics'!I:I,MATCH($C423,'Policy Characteristics'!$C:$C,0))),"",INDEX('Policy Characteristics'!I:I,MATCH($C423,'Policy Characteristics'!$C:$C,0)))</f>
        <v>on/off</v>
      </c>
      <c r="P423" s="237"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7" t="str">
        <f>IF(ISBLANK(INDEX('Policy Characteristics'!K:K,MATCH($C423,'Policy Characteristics'!$C:$C,0))),"",INDEX('Policy Characteristics'!K:K,MATCH($C423,'Policy Characteristics'!$C:$C,0)))</f>
        <v/>
      </c>
      <c r="R423" s="237" t="str">
        <f>IF(ISBLANK(INDEX('Policy Characteristics'!L:L,MATCH($C423,'Policy Characteristics'!$C:$C,0))),"",INDEX('Policy Characteristics'!L:L,MATCH($C423,'Policy Characteristics'!$C:$C,0)))</f>
        <v/>
      </c>
      <c r="S423" s="291" t="s">
        <v>187</v>
      </c>
    </row>
    <row r="424" spans="1:19" s="237" customFormat="1">
      <c r="A424" s="237" t="str">
        <f>IF(ISBLANK(INDEX('Policy Characteristics'!A:A,MATCH($C424,'Policy Characteristics'!$C:$C,0))),"",INDEX('Policy Characteristics'!A:A,MATCH($C424,'Policy Characteristics'!$C:$C,0)))</f>
        <v>Electricity Supply</v>
      </c>
      <c r="B424" s="386" t="str">
        <f>IF(ISBLANK(INDEX('Policy Characteristics'!B:B,MATCH($C424,'Policy Characteristics'!$C:$C,0))),"",INDEX('Policy Characteristics'!B:B,MATCH($C424,'Policy Characteristics'!$C:$C,0)))</f>
        <v>Non BAU Mandated Capacity Construction</v>
      </c>
      <c r="C424" s="237" t="str">
        <f t="shared" si="24"/>
        <v>Boolean Use Non BAU Mandated Capacity Construction Schedule</v>
      </c>
      <c r="D424" s="290" t="s">
        <v>3463</v>
      </c>
      <c r="E424" s="335"/>
      <c r="F424" s="290" t="s">
        <v>3468</v>
      </c>
      <c r="G424" s="335"/>
      <c r="H424" s="17">
        <v>1776</v>
      </c>
      <c r="I424" s="387" t="s">
        <v>44</v>
      </c>
      <c r="J424" s="388" t="str">
        <f>IF(ISBLANK(INDEX('Policy Characteristics'!D:D,MATCH($C424,'Policy Characteristics'!$C:$C,0))),"",INDEX('Policy Characteristics'!D:D,MATCH($C424,'Policy Characteristics'!$C:$C,0)))</f>
        <v>Non BAU Mandated Capacity Construction</v>
      </c>
      <c r="K424" s="237" t="str">
        <f>IF(ISBLANK(INDEX('Policy Characteristics'!E:E,MATCH($C424,'Policy Characteristics'!$C:$C,0))),"",INDEX('Policy Characteristics'!E:E,MATCH($C424,'Policy Characteristics'!$C:$C,0)))</f>
        <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1</v>
      </c>
      <c r="O424" s="237" t="str">
        <f>IF(ISBLANK(INDEX('Policy Characteristics'!I:I,MATCH($C424,'Policy Characteristics'!$C:$C,0))),"",INDEX('Policy Characteristics'!I:I,MATCH($C424,'Policy Characteristics'!$C:$C,0)))</f>
        <v>on/off</v>
      </c>
      <c r="P424" s="237"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7" t="str">
        <f>IF(ISBLANK(INDEX('Policy Characteristics'!K:K,MATCH($C424,'Policy Characteristics'!$C:$C,0))),"",INDEX('Policy Characteristics'!K:K,MATCH($C424,'Policy Characteristics'!$C:$C,0)))</f>
        <v/>
      </c>
      <c r="R424" s="237" t="str">
        <f>IF(ISBLANK(INDEX('Policy Characteristics'!L:L,MATCH($C424,'Policy Characteristics'!$C:$C,0))),"",INDEX('Policy Characteristics'!L:L,MATCH($C424,'Policy Characteristics'!$C:$C,0)))</f>
        <v/>
      </c>
      <c r="S424" s="291" t="s">
        <v>187</v>
      </c>
    </row>
    <row r="425" spans="1:19" s="237" customFormat="1">
      <c r="A425" s="237" t="str">
        <f>IF(ISBLANK(INDEX('Policy Characteristics'!A:A,MATCH($C425,'Policy Characteristics'!$C:$C,0))),"",INDEX('Policy Characteristics'!A:A,MATCH($C425,'Policy Characteristics'!$C:$C,0)))</f>
        <v>Electricity Supply</v>
      </c>
      <c r="B425" s="386" t="str">
        <f>IF(ISBLANK(INDEX('Policy Characteristics'!B:B,MATCH($C425,'Policy Characteristics'!$C:$C,0))),"",INDEX('Policy Characteristics'!B:B,MATCH($C425,'Policy Characteristics'!$C:$C,0)))</f>
        <v>Non BAU Mandated Capacity Construction</v>
      </c>
      <c r="C425" s="237" t="str">
        <f t="shared" si="24"/>
        <v>Boolean Use Non BAU Mandated Capacity Construction Schedule</v>
      </c>
      <c r="D425" s="290" t="s">
        <v>3464</v>
      </c>
      <c r="E425" s="335"/>
      <c r="F425" s="290" t="s">
        <v>3469</v>
      </c>
      <c r="G425" s="335"/>
      <c r="H425" s="17">
        <v>1777</v>
      </c>
      <c r="I425" s="387" t="s">
        <v>44</v>
      </c>
      <c r="J425" s="388" t="str">
        <f>IF(ISBLANK(INDEX('Policy Characteristics'!D:D,MATCH($C425,'Policy Characteristics'!$C:$C,0))),"",INDEX('Policy Characteristics'!D:D,MATCH($C425,'Policy Characteristics'!$C:$C,0)))</f>
        <v>Non BAU Mandated Capacity Construction</v>
      </c>
      <c r="K425" s="237" t="str">
        <f>IF(ISBLANK(INDEX('Policy Characteristics'!E:E,MATCH($C425,'Policy Characteristics'!$C:$C,0))),"",INDEX('Policy Characteristics'!E:E,MATCH($C425,'Policy Characteristics'!$C:$C,0)))</f>
        <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1</v>
      </c>
      <c r="O425" s="237" t="str">
        <f>IF(ISBLANK(INDEX('Policy Characteristics'!I:I,MATCH($C425,'Policy Characteristics'!$C:$C,0))),"",INDEX('Policy Characteristics'!I:I,MATCH($C425,'Policy Characteristics'!$C:$C,0)))</f>
        <v>on/off</v>
      </c>
      <c r="P425" s="237"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7" t="str">
        <f>IF(ISBLANK(INDEX('Policy Characteristics'!K:K,MATCH($C425,'Policy Characteristics'!$C:$C,0))),"",INDEX('Policy Characteristics'!K:K,MATCH($C425,'Policy Characteristics'!$C:$C,0)))</f>
        <v/>
      </c>
      <c r="R425" s="237" t="str">
        <f>IF(ISBLANK(INDEX('Policy Characteristics'!L:L,MATCH($C425,'Policy Characteristics'!$C:$C,0))),"",INDEX('Policy Characteristics'!L:L,MATCH($C425,'Policy Characteristics'!$C:$C,0)))</f>
        <v/>
      </c>
      <c r="S425" s="291" t="s">
        <v>187</v>
      </c>
    </row>
    <row r="426" spans="1:19" s="237" customFormat="1">
      <c r="A426" s="237" t="str">
        <f>IF(ISBLANK(INDEX('Policy Characteristics'!A:A,MATCH($C426,'Policy Characteristics'!$C:$C,0))),"",INDEX('Policy Characteristics'!A:A,MATCH($C426,'Policy Characteristics'!$C:$C,0)))</f>
        <v>Electricity Supply</v>
      </c>
      <c r="B426" s="386" t="str">
        <f>IF(ISBLANK(INDEX('Policy Characteristics'!B:B,MATCH($C426,'Policy Characteristics'!$C:$C,0))),"",INDEX('Policy Characteristics'!B:B,MATCH($C426,'Policy Characteristics'!$C:$C,0)))</f>
        <v>Non BAU Mandated Capacity Construction</v>
      </c>
      <c r="C426" s="237" t="str">
        <f t="shared" si="24"/>
        <v>Boolean Use Non BAU Mandated Capacity Construction Schedule</v>
      </c>
      <c r="D426" s="290" t="s">
        <v>3465</v>
      </c>
      <c r="E426" s="335"/>
      <c r="F426" s="290" t="s">
        <v>3470</v>
      </c>
      <c r="G426" s="335"/>
      <c r="H426" s="17">
        <v>1778</v>
      </c>
      <c r="I426" s="387" t="s">
        <v>44</v>
      </c>
      <c r="J426" s="388" t="str">
        <f>IF(ISBLANK(INDEX('Policy Characteristics'!D:D,MATCH($C426,'Policy Characteristics'!$C:$C,0))),"",INDEX('Policy Characteristics'!D:D,MATCH($C426,'Policy Characteristics'!$C:$C,0)))</f>
        <v>Non BAU Mandated Capacity Construction</v>
      </c>
      <c r="K426" s="237" t="str">
        <f>IF(ISBLANK(INDEX('Policy Characteristics'!E:E,MATCH($C426,'Policy Characteristics'!$C:$C,0))),"",INDEX('Policy Characteristics'!E:E,MATCH($C426,'Policy Characteristics'!$C:$C,0)))</f>
        <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1</v>
      </c>
      <c r="O426" s="237" t="str">
        <f>IF(ISBLANK(INDEX('Policy Characteristics'!I:I,MATCH($C426,'Policy Characteristics'!$C:$C,0))),"",INDEX('Policy Characteristics'!I:I,MATCH($C426,'Policy Characteristics'!$C:$C,0)))</f>
        <v>on/off</v>
      </c>
      <c r="P426" s="237"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7" t="str">
        <f>IF(ISBLANK(INDEX('Policy Characteristics'!K:K,MATCH($C426,'Policy Characteristics'!$C:$C,0))),"",INDEX('Policy Characteristics'!K:K,MATCH($C426,'Policy Characteristics'!$C:$C,0)))</f>
        <v/>
      </c>
      <c r="R426" s="237" t="str">
        <f>IF(ISBLANK(INDEX('Policy Characteristics'!L:L,MATCH($C426,'Policy Characteristics'!$C:$C,0))),"",INDEX('Policy Characteristics'!L:L,MATCH($C426,'Policy Characteristics'!$C:$C,0)))</f>
        <v/>
      </c>
      <c r="S426" s="291" t="s">
        <v>187</v>
      </c>
    </row>
    <row r="427" spans="1:19" s="237" customFormat="1">
      <c r="A427" s="237" t="str">
        <f>IF(ISBLANK(INDEX('Policy Characteristics'!A:A,MATCH($C427,'Policy Characteristics'!$C:$C,0))),"",INDEX('Policy Characteristics'!A:A,MATCH($C427,'Policy Characteristics'!$C:$C,0)))</f>
        <v>Electricity Supply</v>
      </c>
      <c r="B427" s="386" t="str">
        <f>IF(ISBLANK(INDEX('Policy Characteristics'!B:B,MATCH($C427,'Policy Characteristics'!$C:$C,0))),"",INDEX('Policy Characteristics'!B:B,MATCH($C427,'Policy Characteristics'!$C:$C,0)))</f>
        <v>Non BAU Mandated Capacity Construction</v>
      </c>
      <c r="C427" s="237" t="str">
        <f t="shared" si="24"/>
        <v>Boolean Use Non BAU Mandated Capacity Construction Schedule</v>
      </c>
      <c r="D427" s="290" t="s">
        <v>3466</v>
      </c>
      <c r="E427" s="335"/>
      <c r="F427" s="290" t="s">
        <v>3471</v>
      </c>
      <c r="G427" s="335"/>
      <c r="H427" s="17">
        <v>1779</v>
      </c>
      <c r="I427" s="387" t="s">
        <v>44</v>
      </c>
      <c r="J427" s="388" t="str">
        <f>IF(ISBLANK(INDEX('Policy Characteristics'!D:D,MATCH($C427,'Policy Characteristics'!$C:$C,0))),"",INDEX('Policy Characteristics'!D:D,MATCH($C427,'Policy Characteristics'!$C:$C,0)))</f>
        <v>Non BAU Mandated Capacity Construction</v>
      </c>
      <c r="K427" s="237" t="str">
        <f>IF(ISBLANK(INDEX('Policy Characteristics'!E:E,MATCH($C427,'Policy Characteristics'!$C:$C,0))),"",INDEX('Policy Characteristics'!E:E,MATCH($C427,'Policy Characteristics'!$C:$C,0)))</f>
        <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1</v>
      </c>
      <c r="O427" s="237" t="str">
        <f>IF(ISBLANK(INDEX('Policy Characteristics'!I:I,MATCH($C427,'Policy Characteristics'!$C:$C,0))),"",INDEX('Policy Characteristics'!I:I,MATCH($C427,'Policy Characteristics'!$C:$C,0)))</f>
        <v>on/off</v>
      </c>
      <c r="P427" s="237"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7" t="str">
        <f>IF(ISBLANK(INDEX('Policy Characteristics'!K:K,MATCH($C427,'Policy Characteristics'!$C:$C,0))),"",INDEX('Policy Characteristics'!K:K,MATCH($C427,'Policy Characteristics'!$C:$C,0)))</f>
        <v/>
      </c>
      <c r="R427" s="237" t="str">
        <f>IF(ISBLANK(INDEX('Policy Characteristics'!L:L,MATCH($C427,'Policy Characteristics'!$C:$C,0))),"",INDEX('Policy Characteristics'!L:L,MATCH($C427,'Policy Characteristics'!$C:$C,0)))</f>
        <v/>
      </c>
      <c r="S427" s="291" t="s">
        <v>187</v>
      </c>
    </row>
    <row r="428" spans="1:19" s="237" customFormat="1">
      <c r="A428" s="237" t="str">
        <f>IF(ISBLANK(INDEX('Policy Characteristics'!A:A,MATCH($C428,'Policy Characteristics'!$C:$C,0))),"",INDEX('Policy Characteristics'!A:A,MATCH($C428,'Policy Characteristics'!$C:$C,0)))</f>
        <v>Electricity Supply</v>
      </c>
      <c r="B428" s="386" t="str">
        <f>IF(ISBLANK(INDEX('Policy Characteristics'!B:B,MATCH($C428,'Policy Characteristics'!$C:$C,0))),"",INDEX('Policy Characteristics'!B:B,MATCH($C428,'Policy Characteristics'!$C:$C,0)))</f>
        <v>Non BAU Mandated Capacity Construction</v>
      </c>
      <c r="C428" s="237" t="str">
        <f t="shared" si="24"/>
        <v>Boolean Use Non BAU Mandated Capacity Construction Schedule</v>
      </c>
      <c r="D428" s="290" t="s">
        <v>3540</v>
      </c>
      <c r="E428" s="335"/>
      <c r="F428" s="290" t="s">
        <v>3538</v>
      </c>
      <c r="G428" s="335"/>
      <c r="H428" s="17">
        <v>1780</v>
      </c>
      <c r="I428" s="387" t="s">
        <v>44</v>
      </c>
      <c r="J428" s="388" t="str">
        <f>IF(ISBLANK(INDEX('Policy Characteristics'!D:D,MATCH($C428,'Policy Characteristics'!$C:$C,0))),"",INDEX('Policy Characteristics'!D:D,MATCH($C428,'Policy Characteristics'!$C:$C,0)))</f>
        <v>Non BAU Mandated Capacity Construction</v>
      </c>
      <c r="K428" s="237" t="str">
        <f>IF(ISBLANK(INDEX('Policy Characteristics'!E:E,MATCH($C428,'Policy Characteristics'!$C:$C,0))),"",INDEX('Policy Characteristics'!E:E,MATCH($C428,'Policy Characteristics'!$C:$C,0)))</f>
        <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1</v>
      </c>
      <c r="O428" s="237" t="str">
        <f>IF(ISBLANK(INDEX('Policy Characteristics'!I:I,MATCH($C428,'Policy Characteristics'!$C:$C,0))),"",INDEX('Policy Characteristics'!I:I,MATCH($C428,'Policy Characteristics'!$C:$C,0)))</f>
        <v>on/off</v>
      </c>
      <c r="P428" s="237"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7" t="str">
        <f>IF(ISBLANK(INDEX('Policy Characteristics'!K:K,MATCH($C428,'Policy Characteristics'!$C:$C,0))),"",INDEX('Policy Characteristics'!K:K,MATCH($C428,'Policy Characteristics'!$C:$C,0)))</f>
        <v/>
      </c>
      <c r="R428" s="237" t="str">
        <f>IF(ISBLANK(INDEX('Policy Characteristics'!L:L,MATCH($C428,'Policy Characteristics'!$C:$C,0))),"",INDEX('Policy Characteristics'!L:L,MATCH($C428,'Policy Characteristics'!$C:$C,0)))</f>
        <v/>
      </c>
      <c r="S428" s="291" t="s">
        <v>187</v>
      </c>
    </row>
    <row r="429" spans="1:19" s="237" customFormat="1">
      <c r="A429" s="237" t="str">
        <f>IF(ISBLANK(INDEX('Policy Characteristics'!A:A,MATCH($C429,'Policy Characteristics'!$C:$C,0))),"",INDEX('Policy Characteristics'!A:A,MATCH($C429,'Policy Characteristics'!$C:$C,0)))</f>
        <v>Electricity Supply</v>
      </c>
      <c r="B429" s="386" t="str">
        <f>IF(ISBLANK(INDEX('Policy Characteristics'!B:B,MATCH($C429,'Policy Characteristics'!$C:$C,0))),"",INDEX('Policy Characteristics'!B:B,MATCH($C429,'Policy Characteristics'!$C:$C,0)))</f>
        <v>Non BAU Mandated Capacity Construction</v>
      </c>
      <c r="C429" s="237" t="str">
        <f t="shared" si="24"/>
        <v>Boolean Use Non BAU Mandated Capacity Construction Schedule</v>
      </c>
      <c r="D429" s="290" t="s">
        <v>3541</v>
      </c>
      <c r="E429" s="335"/>
      <c r="F429" s="290" t="s">
        <v>3539</v>
      </c>
      <c r="G429" s="335"/>
      <c r="H429" s="17">
        <v>2241</v>
      </c>
      <c r="I429" s="387" t="s">
        <v>44</v>
      </c>
      <c r="J429" s="388" t="str">
        <f>IF(ISBLANK(INDEX('Policy Characteristics'!D:D,MATCH($C429,'Policy Characteristics'!$C:$C,0))),"",INDEX('Policy Characteristics'!D:D,MATCH($C429,'Policy Characteristics'!$C:$C,0)))</f>
        <v>Non BAU Mandated Capacity Construction</v>
      </c>
      <c r="K429" s="237" t="str">
        <f>IF(ISBLANK(INDEX('Policy Characteristics'!E:E,MATCH($C429,'Policy Characteristics'!$C:$C,0))),"",INDEX('Policy Characteristics'!E:E,MATCH($C429,'Policy Characteristics'!$C:$C,0)))</f>
        <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1</v>
      </c>
      <c r="O429" s="237" t="str">
        <f>IF(ISBLANK(INDEX('Policy Characteristics'!I:I,MATCH($C429,'Policy Characteristics'!$C:$C,0))),"",INDEX('Policy Characteristics'!I:I,MATCH($C429,'Policy Characteristics'!$C:$C,0)))</f>
        <v>on/off</v>
      </c>
      <c r="P429" s="237"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1" t="s">
        <v>187</v>
      </c>
    </row>
    <row r="430" spans="1:19" s="237" customFormat="1">
      <c r="A430" s="237" t="str">
        <f>IF(ISBLANK(INDEX('Policy Characteristics'!A:A,MATCH($C430,'Policy Characteristics'!$C:$C,0))),"",INDEX('Policy Characteristics'!A:A,MATCH($C430,'Policy Characteristics'!$C:$C,0)))</f>
        <v>Electricity Supply</v>
      </c>
      <c r="B430" s="386" t="str">
        <f>IF(ISBLANK(INDEX('Policy Characteristics'!B:B,MATCH($C430,'Policy Characteristics'!$C:$C,0))),"",INDEX('Policy Characteristics'!B:B,MATCH($C430,'Policy Characteristics'!$C:$C,0)))</f>
        <v>Non BAU Mandated Capacity CCUS Retrofits</v>
      </c>
      <c r="C430" t="s">
        <v>3647</v>
      </c>
      <c r="D430" s="335" t="s">
        <v>445</v>
      </c>
      <c r="E430" s="335"/>
      <c r="F430" s="335" t="s">
        <v>444</v>
      </c>
      <c r="G430" s="335"/>
      <c r="H430" s="17">
        <v>2289</v>
      </c>
      <c r="I430" s="387" t="s">
        <v>44</v>
      </c>
      <c r="J430" s="388" t="str">
        <f>IF(ISBLANK(INDEX('Policy Characteristics'!D:D,MATCH($C430,'Policy Characteristics'!$C:$C,0))),"",INDEX('Policy Characteristics'!D:D,MATCH($C430,'Policy Characteristics'!$C:$C,0)))</f>
        <v>Non BAU Mandated Capacity CCUS Retrofits</v>
      </c>
      <c r="K430" s="237" t="str">
        <f>IF(ISBLANK(INDEX('Policy Characteristics'!E:E,MATCH($C430,'Policy Characteristics'!$C:$C,0))),"",INDEX('Policy Characteristics'!E:E,MATCH($C430,'Policy Characteristics'!$C:$C,0)))</f>
        <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1</v>
      </c>
      <c r="O430" s="237" t="str">
        <f>IF(ISBLANK(INDEX('Policy Characteristics'!I:I,MATCH($C430,'Policy Characteristics'!$C:$C,0))),"",INDEX('Policy Characteristics'!I:I,MATCH($C430,'Policy Characteristics'!$C:$C,0)))</f>
        <v>on/off</v>
      </c>
      <c r="P430" s="237"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37" t="str">
        <f>IF(ISBLANK(INDEX('Policy Characteristics'!K:K,MATCH($C430,'Policy Characteristics'!$C:$C,0))),"",INDEX('Policy Characteristics'!K:K,MATCH($C430,'Policy Characteristics'!$C:$C,0)))</f>
        <v/>
      </c>
      <c r="R430" s="237" t="str">
        <f>IF(ISBLANK(INDEX('Policy Characteristics'!L:L,MATCH($C430,'Policy Characteristics'!$C:$C,0))),"",INDEX('Policy Characteristics'!L:L,MATCH($C430,'Policy Characteristics'!$C:$C,0)))</f>
        <v/>
      </c>
      <c r="S430" s="291" t="s">
        <v>187</v>
      </c>
    </row>
    <row r="431" spans="1:19" s="237" customFormat="1">
      <c r="A431" s="237" t="str">
        <f>IF(ISBLANK(INDEX('Policy Characteristics'!A:A,MATCH($C431,'Policy Characteristics'!$C:$C,0))),"",INDEX('Policy Characteristics'!A:A,MATCH($C431,'Policy Characteristics'!$C:$C,0)))</f>
        <v>Electricity Supply</v>
      </c>
      <c r="B431" s="386" t="str">
        <f>IF(ISBLANK(INDEX('Policy Characteristics'!B:B,MATCH($C431,'Policy Characteristics'!$C:$C,0))),"",INDEX('Policy Characteristics'!B:B,MATCH($C431,'Policy Characteristics'!$C:$C,0)))</f>
        <v>Non BAU Mandated Capacity CCUS Retrofits</v>
      </c>
      <c r="C431" s="237" t="str">
        <f>$C$430</f>
        <v>Boolean Use Non BAU Mandated Capacity Retrofit Schedule</v>
      </c>
      <c r="D431" s="290" t="s">
        <v>3461</v>
      </c>
      <c r="E431" s="335"/>
      <c r="F431" s="290" t="s">
        <v>3402</v>
      </c>
      <c r="G431" s="335"/>
      <c r="H431" s="17">
        <v>2290</v>
      </c>
      <c r="I431" s="387" t="s">
        <v>44</v>
      </c>
      <c r="J431" s="388" t="str">
        <f>IF(ISBLANK(INDEX('Policy Characteristics'!D:D,MATCH($C431,'Policy Characteristics'!$C:$C,0))),"",INDEX('Policy Characteristics'!D:D,MATCH($C431,'Policy Characteristics'!$C:$C,0)))</f>
        <v>Non BAU Mandated Capacity CCUS Retrofits</v>
      </c>
      <c r="K431" s="237" t="str">
        <f>IF(ISBLANK(INDEX('Policy Characteristics'!E:E,MATCH($C431,'Policy Characteristics'!$C:$C,0))),"",INDEX('Policy Characteristics'!E:E,MATCH($C431,'Policy Characteristics'!$C:$C,0)))</f>
        <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1</v>
      </c>
      <c r="O431" s="237" t="str">
        <f>IF(ISBLANK(INDEX('Policy Characteristics'!I:I,MATCH($C431,'Policy Characteristics'!$C:$C,0))),"",INDEX('Policy Characteristics'!I:I,MATCH($C431,'Policy Characteristics'!$C:$C,0)))</f>
        <v>on/off</v>
      </c>
      <c r="P431" s="237"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37" t="str">
        <f>IF(ISBLANK(INDEX('Policy Characteristics'!K:K,MATCH($C431,'Policy Characteristics'!$C:$C,0))),"",INDEX('Policy Characteristics'!K:K,MATCH($C431,'Policy Characteristics'!$C:$C,0)))</f>
        <v/>
      </c>
      <c r="R431" s="237" t="str">
        <f>IF(ISBLANK(INDEX('Policy Characteristics'!L:L,MATCH($C431,'Policy Characteristics'!$C:$C,0))),"",INDEX('Policy Characteristics'!L:L,MATCH($C431,'Policy Characteristics'!$C:$C,0)))</f>
        <v/>
      </c>
      <c r="S431" s="291" t="s">
        <v>187</v>
      </c>
    </row>
    <row r="432" spans="1:19" s="237" customFormat="1">
      <c r="A432" s="237" t="str">
        <f>IF(ISBLANK(INDEX('Policy Characteristics'!A:A,MATCH($C432,'Policy Characteristics'!$C:$C,0))),"",INDEX('Policy Characteristics'!A:A,MATCH($C432,'Policy Characteristics'!$C:$C,0)))</f>
        <v>Electricity Supply</v>
      </c>
      <c r="B432" s="386" t="str">
        <f>IF(ISBLANK(INDEX('Policy Characteristics'!B:B,MATCH($C432,'Policy Characteristics'!$C:$C,0))),"",INDEX('Policy Characteristics'!B:B,MATCH($C432,'Policy Characteristics'!$C:$C,0)))</f>
        <v>Non BAU Mandated Capacity CCUS Retrofits</v>
      </c>
      <c r="C432" s="237" t="str">
        <f t="shared" ref="C432:C453" si="25">$C$430</f>
        <v>Boolean Use Non BAU Mandated Capacity Retrofit Schedule</v>
      </c>
      <c r="D432" s="290" t="s">
        <v>3462</v>
      </c>
      <c r="E432" s="335"/>
      <c r="F432" s="290" t="s">
        <v>3403</v>
      </c>
      <c r="G432" s="335"/>
      <c r="H432" s="17">
        <v>2291</v>
      </c>
      <c r="I432" s="387" t="s">
        <v>44</v>
      </c>
      <c r="J432" s="388" t="str">
        <f>IF(ISBLANK(INDEX('Policy Characteristics'!D:D,MATCH($C432,'Policy Characteristics'!$C:$C,0))),"",INDEX('Policy Characteristics'!D:D,MATCH($C432,'Policy Characteristics'!$C:$C,0)))</f>
        <v>Non BAU Mandated Capacity CCUS Retrofits</v>
      </c>
      <c r="K432" s="237" t="str">
        <f>IF(ISBLANK(INDEX('Policy Characteristics'!E:E,MATCH($C432,'Policy Characteristics'!$C:$C,0))),"",INDEX('Policy Characteristics'!E:E,MATCH($C432,'Policy Characteristics'!$C:$C,0)))</f>
        <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1</v>
      </c>
      <c r="O432" s="237" t="str">
        <f>IF(ISBLANK(INDEX('Policy Characteristics'!I:I,MATCH($C432,'Policy Characteristics'!$C:$C,0))),"",INDEX('Policy Characteristics'!I:I,MATCH($C432,'Policy Characteristics'!$C:$C,0)))</f>
        <v>on/off</v>
      </c>
      <c r="P432" s="237"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37" t="str">
        <f>IF(ISBLANK(INDEX('Policy Characteristics'!K:K,MATCH($C432,'Policy Characteristics'!$C:$C,0))),"",INDEX('Policy Characteristics'!K:K,MATCH($C432,'Policy Characteristics'!$C:$C,0)))</f>
        <v/>
      </c>
      <c r="R432" s="237" t="str">
        <f>IF(ISBLANK(INDEX('Policy Characteristics'!L:L,MATCH($C432,'Policy Characteristics'!$C:$C,0))),"",INDEX('Policy Characteristics'!L:L,MATCH($C432,'Policy Characteristics'!$C:$C,0)))</f>
        <v/>
      </c>
      <c r="S432" s="291" t="s">
        <v>187</v>
      </c>
    </row>
    <row r="433" spans="1:19" s="237" customFormat="1">
      <c r="A433" s="237" t="str">
        <f>IF(ISBLANK(INDEX('Policy Characteristics'!A:A,MATCH($C433,'Policy Characteristics'!$C:$C,0))),"",INDEX('Policy Characteristics'!A:A,MATCH($C433,'Policy Characteristics'!$C:$C,0)))</f>
        <v>Electricity Supply</v>
      </c>
      <c r="B433" s="386" t="str">
        <f>IF(ISBLANK(INDEX('Policy Characteristics'!B:B,MATCH($C433,'Policy Characteristics'!$C:$C,0))),"",INDEX('Policy Characteristics'!B:B,MATCH($C433,'Policy Characteristics'!$C:$C,0)))</f>
        <v>Non BAU Mandated Capacity CCUS Retrofits</v>
      </c>
      <c r="C433" s="237" t="str">
        <f t="shared" si="25"/>
        <v>Boolean Use Non BAU Mandated Capacity Retrofit Schedule</v>
      </c>
      <c r="D433" s="290" t="s">
        <v>76</v>
      </c>
      <c r="E433" s="335"/>
      <c r="F433" s="290" t="s">
        <v>3472</v>
      </c>
      <c r="G433" s="335"/>
      <c r="H433" s="17">
        <v>2292</v>
      </c>
      <c r="I433" s="387" t="s">
        <v>44</v>
      </c>
      <c r="J433" s="388" t="str">
        <f>IF(ISBLANK(INDEX('Policy Characteristics'!D:D,MATCH($C433,'Policy Characteristics'!$C:$C,0))),"",INDEX('Policy Characteristics'!D:D,MATCH($C433,'Policy Characteristics'!$C:$C,0)))</f>
        <v>Non BAU Mandated Capacity CCUS Retrofits</v>
      </c>
      <c r="K433" s="237" t="str">
        <f>IF(ISBLANK(INDEX('Policy Characteristics'!E:E,MATCH($C433,'Policy Characteristics'!$C:$C,0))),"",INDEX('Policy Characteristics'!E:E,MATCH($C433,'Policy Characteristics'!$C:$C,0)))</f>
        <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1</v>
      </c>
      <c r="O433" s="237" t="str">
        <f>IF(ISBLANK(INDEX('Policy Characteristics'!I:I,MATCH($C433,'Policy Characteristics'!$C:$C,0))),"",INDEX('Policy Characteristics'!I:I,MATCH($C433,'Policy Characteristics'!$C:$C,0)))</f>
        <v>on/off</v>
      </c>
      <c r="P433" s="237"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37" t="str">
        <f>IF(ISBLANK(INDEX('Policy Characteristics'!K:K,MATCH($C433,'Policy Characteristics'!$C:$C,0))),"",INDEX('Policy Characteristics'!K:K,MATCH($C433,'Policy Characteristics'!$C:$C,0)))</f>
        <v/>
      </c>
      <c r="R433" s="237" t="str">
        <f>IF(ISBLANK(INDEX('Policy Characteristics'!L:L,MATCH($C433,'Policy Characteristics'!$C:$C,0))),"",INDEX('Policy Characteristics'!L:L,MATCH($C433,'Policy Characteristics'!$C:$C,0)))</f>
        <v/>
      </c>
      <c r="S433" s="291" t="s">
        <v>187</v>
      </c>
    </row>
    <row r="434" spans="1:19" s="237" customFormat="1">
      <c r="A434" s="237" t="str">
        <f>IF(ISBLANK(INDEX('Policy Characteristics'!A:A,MATCH($C434,'Policy Characteristics'!$C:$C,0))),"",INDEX('Policy Characteristics'!A:A,MATCH($C434,'Policy Characteristics'!$C:$C,0)))</f>
        <v>Electricity Supply</v>
      </c>
      <c r="B434" s="386" t="str">
        <f>IF(ISBLANK(INDEX('Policy Characteristics'!B:B,MATCH($C434,'Policy Characteristics'!$C:$C,0))),"",INDEX('Policy Characteristics'!B:B,MATCH($C434,'Policy Characteristics'!$C:$C,0)))</f>
        <v>Non BAU Mandated Capacity CCUS Retrofits</v>
      </c>
      <c r="C434" s="237" t="str">
        <f t="shared" si="25"/>
        <v>Boolean Use Non BAU Mandated Capacity Retrofit Schedule</v>
      </c>
      <c r="D434" s="290" t="s">
        <v>77</v>
      </c>
      <c r="E434" s="335"/>
      <c r="F434" s="290" t="s">
        <v>89</v>
      </c>
      <c r="G434" s="335"/>
      <c r="H434" s="17">
        <v>2293</v>
      </c>
      <c r="I434" s="387" t="s">
        <v>44</v>
      </c>
      <c r="J434" s="388" t="str">
        <f>IF(ISBLANK(INDEX('Policy Characteristics'!D:D,MATCH($C434,'Policy Characteristics'!$C:$C,0))),"",INDEX('Policy Characteristics'!D:D,MATCH($C434,'Policy Characteristics'!$C:$C,0)))</f>
        <v>Non BAU Mandated Capacity CCUS Retrofits</v>
      </c>
      <c r="K434" s="237" t="str">
        <f>IF(ISBLANK(INDEX('Policy Characteristics'!E:E,MATCH($C434,'Policy Characteristics'!$C:$C,0))),"",INDEX('Policy Characteristics'!E:E,MATCH($C434,'Policy Characteristics'!$C:$C,0)))</f>
        <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1</v>
      </c>
      <c r="O434" s="237" t="str">
        <f>IF(ISBLANK(INDEX('Policy Characteristics'!I:I,MATCH($C434,'Policy Characteristics'!$C:$C,0))),"",INDEX('Policy Characteristics'!I:I,MATCH($C434,'Policy Characteristics'!$C:$C,0)))</f>
        <v>on/off</v>
      </c>
      <c r="P434" s="237"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37" t="str">
        <f>IF(ISBLANK(INDEX('Policy Characteristics'!K:K,MATCH($C434,'Policy Characteristics'!$C:$C,0))),"",INDEX('Policy Characteristics'!K:K,MATCH($C434,'Policy Characteristics'!$C:$C,0)))</f>
        <v/>
      </c>
      <c r="R434" s="237" t="str">
        <f>IF(ISBLANK(INDEX('Policy Characteristics'!L:L,MATCH($C434,'Policy Characteristics'!$C:$C,0))),"",INDEX('Policy Characteristics'!L:L,MATCH($C434,'Policy Characteristics'!$C:$C,0)))</f>
        <v/>
      </c>
      <c r="S434" s="291" t="s">
        <v>187</v>
      </c>
    </row>
    <row r="435" spans="1:19" s="237" customFormat="1">
      <c r="A435" s="237" t="str">
        <f>IF(ISBLANK(INDEX('Policy Characteristics'!A:A,MATCH($C435,'Policy Characteristics'!$C:$C,0))),"",INDEX('Policy Characteristics'!A:A,MATCH($C435,'Policy Characteristics'!$C:$C,0)))</f>
        <v>Electricity Supply</v>
      </c>
      <c r="B435" s="386" t="str">
        <f>IF(ISBLANK(INDEX('Policy Characteristics'!B:B,MATCH($C435,'Policy Characteristics'!$C:$C,0))),"",INDEX('Policy Characteristics'!B:B,MATCH($C435,'Policy Characteristics'!$C:$C,0)))</f>
        <v>Non BAU Mandated Capacity CCUS Retrofits</v>
      </c>
      <c r="C435" s="237" t="str">
        <f t="shared" si="25"/>
        <v>Boolean Use Non BAU Mandated Capacity Retrofit Schedule</v>
      </c>
      <c r="D435" s="290" t="s">
        <v>446</v>
      </c>
      <c r="E435" s="335"/>
      <c r="F435" s="290" t="s">
        <v>449</v>
      </c>
      <c r="G435" s="335"/>
      <c r="H435" s="17">
        <v>2294</v>
      </c>
      <c r="I435" s="387" t="s">
        <v>44</v>
      </c>
      <c r="J435" s="388" t="str">
        <f>IF(ISBLANK(INDEX('Policy Characteristics'!D:D,MATCH($C435,'Policy Characteristics'!$C:$C,0))),"",INDEX('Policy Characteristics'!D:D,MATCH($C435,'Policy Characteristics'!$C:$C,0)))</f>
        <v>Non BAU Mandated Capacity CCUS Retrofits</v>
      </c>
      <c r="K435" s="237" t="str">
        <f>IF(ISBLANK(INDEX('Policy Characteristics'!E:E,MATCH($C435,'Policy Characteristics'!$C:$C,0))),"",INDEX('Policy Characteristics'!E:E,MATCH($C435,'Policy Characteristics'!$C:$C,0)))</f>
        <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1</v>
      </c>
      <c r="O435" s="237" t="str">
        <f>IF(ISBLANK(INDEX('Policy Characteristics'!I:I,MATCH($C435,'Policy Characteristics'!$C:$C,0))),"",INDEX('Policy Characteristics'!I:I,MATCH($C435,'Policy Characteristics'!$C:$C,0)))</f>
        <v>on/off</v>
      </c>
      <c r="P435" s="237"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37" t="str">
        <f>IF(ISBLANK(INDEX('Policy Characteristics'!K:K,MATCH($C435,'Policy Characteristics'!$C:$C,0))),"",INDEX('Policy Characteristics'!K:K,MATCH($C435,'Policy Characteristics'!$C:$C,0)))</f>
        <v/>
      </c>
      <c r="R435" s="237" t="str">
        <f>IF(ISBLANK(INDEX('Policy Characteristics'!L:L,MATCH($C435,'Policy Characteristics'!$C:$C,0))),"",INDEX('Policy Characteristics'!L:L,MATCH($C435,'Policy Characteristics'!$C:$C,0)))</f>
        <v/>
      </c>
      <c r="S435" s="291" t="s">
        <v>187</v>
      </c>
    </row>
    <row r="436" spans="1:19" s="237" customFormat="1">
      <c r="A436" s="237" t="str">
        <f>IF(ISBLANK(INDEX('Policy Characteristics'!A:A,MATCH($C436,'Policy Characteristics'!$C:$C,0))),"",INDEX('Policy Characteristics'!A:A,MATCH($C436,'Policy Characteristics'!$C:$C,0)))</f>
        <v>Electricity Supply</v>
      </c>
      <c r="B436" s="386" t="str">
        <f>IF(ISBLANK(INDEX('Policy Characteristics'!B:B,MATCH($C436,'Policy Characteristics'!$C:$C,0))),"",INDEX('Policy Characteristics'!B:B,MATCH($C436,'Policy Characteristics'!$C:$C,0)))</f>
        <v>Non BAU Mandated Capacity CCUS Retrofits</v>
      </c>
      <c r="C436" s="237" t="str">
        <f t="shared" si="25"/>
        <v>Boolean Use Non BAU Mandated Capacity Retrofit Schedule</v>
      </c>
      <c r="D436" s="290" t="s">
        <v>78</v>
      </c>
      <c r="E436" s="335"/>
      <c r="F436" s="290" t="s">
        <v>90</v>
      </c>
      <c r="G436" s="335"/>
      <c r="H436" s="17">
        <v>2295</v>
      </c>
      <c r="I436" s="387" t="s">
        <v>44</v>
      </c>
      <c r="J436" s="388" t="str">
        <f>IF(ISBLANK(INDEX('Policy Characteristics'!D:D,MATCH($C436,'Policy Characteristics'!$C:$C,0))),"",INDEX('Policy Characteristics'!D:D,MATCH($C436,'Policy Characteristics'!$C:$C,0)))</f>
        <v>Non BAU Mandated Capacity CCUS Retrofits</v>
      </c>
      <c r="K436" s="237" t="str">
        <f>IF(ISBLANK(INDEX('Policy Characteristics'!E:E,MATCH($C436,'Policy Characteristics'!$C:$C,0))),"",INDEX('Policy Characteristics'!E:E,MATCH($C436,'Policy Characteristics'!$C:$C,0)))</f>
        <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1</v>
      </c>
      <c r="O436" s="237" t="str">
        <f>IF(ISBLANK(INDEX('Policy Characteristics'!I:I,MATCH($C436,'Policy Characteristics'!$C:$C,0))),"",INDEX('Policy Characteristics'!I:I,MATCH($C436,'Policy Characteristics'!$C:$C,0)))</f>
        <v>on/off</v>
      </c>
      <c r="P436" s="237"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37" t="str">
        <f>IF(ISBLANK(INDEX('Policy Characteristics'!K:K,MATCH($C436,'Policy Characteristics'!$C:$C,0))),"",INDEX('Policy Characteristics'!K:K,MATCH($C436,'Policy Characteristics'!$C:$C,0)))</f>
        <v/>
      </c>
      <c r="R436" s="237" t="str">
        <f>IF(ISBLANK(INDEX('Policy Characteristics'!L:L,MATCH($C436,'Policy Characteristics'!$C:$C,0))),"",INDEX('Policy Characteristics'!L:L,MATCH($C436,'Policy Characteristics'!$C:$C,0)))</f>
        <v/>
      </c>
      <c r="S436" s="291" t="s">
        <v>187</v>
      </c>
    </row>
    <row r="437" spans="1:19" s="237" customFormat="1">
      <c r="A437" s="237" t="str">
        <f>IF(ISBLANK(INDEX('Policy Characteristics'!A:A,MATCH($C437,'Policy Characteristics'!$C:$C,0))),"",INDEX('Policy Characteristics'!A:A,MATCH($C437,'Policy Characteristics'!$C:$C,0)))</f>
        <v>Electricity Supply</v>
      </c>
      <c r="B437" s="386" t="str">
        <f>IF(ISBLANK(INDEX('Policy Characteristics'!B:B,MATCH($C437,'Policy Characteristics'!$C:$C,0))),"",INDEX('Policy Characteristics'!B:B,MATCH($C437,'Policy Characteristics'!$C:$C,0)))</f>
        <v>Non BAU Mandated Capacity CCUS Retrofits</v>
      </c>
      <c r="C437" s="237" t="str">
        <f t="shared" si="25"/>
        <v>Boolean Use Non BAU Mandated Capacity Retrofit Schedule</v>
      </c>
      <c r="D437" s="290" t="s">
        <v>79</v>
      </c>
      <c r="E437" s="335"/>
      <c r="F437" s="290" t="s">
        <v>91</v>
      </c>
      <c r="G437" s="335"/>
      <c r="H437" s="17">
        <v>2296</v>
      </c>
      <c r="I437" s="387" t="s">
        <v>44</v>
      </c>
      <c r="J437" s="388" t="str">
        <f>IF(ISBLANK(INDEX('Policy Characteristics'!D:D,MATCH($C437,'Policy Characteristics'!$C:$C,0))),"",INDEX('Policy Characteristics'!D:D,MATCH($C437,'Policy Characteristics'!$C:$C,0)))</f>
        <v>Non BAU Mandated Capacity CCUS Retrofits</v>
      </c>
      <c r="K437" s="237" t="str">
        <f>IF(ISBLANK(INDEX('Policy Characteristics'!E:E,MATCH($C437,'Policy Characteristics'!$C:$C,0))),"",INDEX('Policy Characteristics'!E:E,MATCH($C437,'Policy Characteristics'!$C:$C,0)))</f>
        <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1</v>
      </c>
      <c r="O437" s="237" t="str">
        <f>IF(ISBLANK(INDEX('Policy Characteristics'!I:I,MATCH($C437,'Policy Characteristics'!$C:$C,0))),"",INDEX('Policy Characteristics'!I:I,MATCH($C437,'Policy Characteristics'!$C:$C,0)))</f>
        <v>on/off</v>
      </c>
      <c r="P437" s="237"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37" t="str">
        <f>IF(ISBLANK(INDEX('Policy Characteristics'!K:K,MATCH($C437,'Policy Characteristics'!$C:$C,0))),"",INDEX('Policy Characteristics'!K:K,MATCH($C437,'Policy Characteristics'!$C:$C,0)))</f>
        <v/>
      </c>
      <c r="R437" s="237" t="str">
        <f>IF(ISBLANK(INDEX('Policy Characteristics'!L:L,MATCH($C437,'Policy Characteristics'!$C:$C,0))),"",INDEX('Policy Characteristics'!L:L,MATCH($C437,'Policy Characteristics'!$C:$C,0)))</f>
        <v/>
      </c>
      <c r="S437" s="291" t="s">
        <v>187</v>
      </c>
    </row>
    <row r="438" spans="1:19" s="237" customFormat="1">
      <c r="A438" s="237" t="str">
        <f>IF(ISBLANK(INDEX('Policy Characteristics'!A:A,MATCH($C438,'Policy Characteristics'!$C:$C,0))),"",INDEX('Policy Characteristics'!A:A,MATCH($C438,'Policy Characteristics'!$C:$C,0)))</f>
        <v>Electricity Supply</v>
      </c>
      <c r="B438" s="386" t="str">
        <f>IF(ISBLANK(INDEX('Policy Characteristics'!B:B,MATCH($C438,'Policy Characteristics'!$C:$C,0))),"",INDEX('Policy Characteristics'!B:B,MATCH($C438,'Policy Characteristics'!$C:$C,0)))</f>
        <v>Non BAU Mandated Capacity CCUS Retrofits</v>
      </c>
      <c r="C438" s="237" t="str">
        <f t="shared" si="25"/>
        <v>Boolean Use Non BAU Mandated Capacity Retrofit Schedule</v>
      </c>
      <c r="D438" s="290" t="s">
        <v>80</v>
      </c>
      <c r="E438" s="335"/>
      <c r="F438" s="290" t="s">
        <v>92</v>
      </c>
      <c r="G438" s="335"/>
      <c r="H438" s="17">
        <v>2297</v>
      </c>
      <c r="I438" s="387" t="s">
        <v>44</v>
      </c>
      <c r="J438" s="388" t="str">
        <f>IF(ISBLANK(INDEX('Policy Characteristics'!D:D,MATCH($C438,'Policy Characteristics'!$C:$C,0))),"",INDEX('Policy Characteristics'!D:D,MATCH($C438,'Policy Characteristics'!$C:$C,0)))</f>
        <v>Non BAU Mandated Capacity CCUS Retrofits</v>
      </c>
      <c r="K438" s="237" t="str">
        <f>IF(ISBLANK(INDEX('Policy Characteristics'!E:E,MATCH($C438,'Policy Characteristics'!$C:$C,0))),"",INDEX('Policy Characteristics'!E:E,MATCH($C438,'Policy Characteristics'!$C:$C,0)))</f>
        <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1</v>
      </c>
      <c r="O438" s="237" t="str">
        <f>IF(ISBLANK(INDEX('Policy Characteristics'!I:I,MATCH($C438,'Policy Characteristics'!$C:$C,0))),"",INDEX('Policy Characteristics'!I:I,MATCH($C438,'Policy Characteristics'!$C:$C,0)))</f>
        <v>on/off</v>
      </c>
      <c r="P438" s="237"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37" t="str">
        <f>IF(ISBLANK(INDEX('Policy Characteristics'!K:K,MATCH($C438,'Policy Characteristics'!$C:$C,0))),"",INDEX('Policy Characteristics'!K:K,MATCH($C438,'Policy Characteristics'!$C:$C,0)))</f>
        <v/>
      </c>
      <c r="R438" s="237" t="str">
        <f>IF(ISBLANK(INDEX('Policy Characteristics'!L:L,MATCH($C438,'Policy Characteristics'!$C:$C,0))),"",INDEX('Policy Characteristics'!L:L,MATCH($C438,'Policy Characteristics'!$C:$C,0)))</f>
        <v/>
      </c>
      <c r="S438" s="291" t="s">
        <v>187</v>
      </c>
    </row>
    <row r="439" spans="1:19" s="237" customFormat="1">
      <c r="A439" s="237" t="str">
        <f>IF(ISBLANK(INDEX('Policy Characteristics'!A:A,MATCH($C439,'Policy Characteristics'!$C:$C,0))),"",INDEX('Policy Characteristics'!A:A,MATCH($C439,'Policy Characteristics'!$C:$C,0)))</f>
        <v>Electricity Supply</v>
      </c>
      <c r="B439" s="386" t="str">
        <f>IF(ISBLANK(INDEX('Policy Characteristics'!B:B,MATCH($C439,'Policy Characteristics'!$C:$C,0))),"",INDEX('Policy Characteristics'!B:B,MATCH($C439,'Policy Characteristics'!$C:$C,0)))</f>
        <v>Non BAU Mandated Capacity CCUS Retrofits</v>
      </c>
      <c r="C439" s="237" t="str">
        <f t="shared" si="25"/>
        <v>Boolean Use Non BAU Mandated Capacity Retrofit Schedule</v>
      </c>
      <c r="D439" s="290" t="s">
        <v>2422</v>
      </c>
      <c r="E439" s="335"/>
      <c r="F439" s="290" t="s">
        <v>434</v>
      </c>
      <c r="G439" s="335"/>
      <c r="H439" s="17">
        <v>2298</v>
      </c>
      <c r="I439" s="387" t="s">
        <v>44</v>
      </c>
      <c r="J439" s="388" t="str">
        <f>IF(ISBLANK(INDEX('Policy Characteristics'!D:D,MATCH($C439,'Policy Characteristics'!$C:$C,0))),"",INDEX('Policy Characteristics'!D:D,MATCH($C439,'Policy Characteristics'!$C:$C,0)))</f>
        <v>Non BAU Mandated Capacity CCUS Retrofits</v>
      </c>
      <c r="K439" s="237" t="str">
        <f>IF(ISBLANK(INDEX('Policy Characteristics'!E:E,MATCH($C439,'Policy Characteristics'!$C:$C,0))),"",INDEX('Policy Characteristics'!E:E,MATCH($C439,'Policy Characteristics'!$C:$C,0)))</f>
        <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1</v>
      </c>
      <c r="O439" s="237" t="str">
        <f>IF(ISBLANK(INDEX('Policy Characteristics'!I:I,MATCH($C439,'Policy Characteristics'!$C:$C,0))),"",INDEX('Policy Characteristics'!I:I,MATCH($C439,'Policy Characteristics'!$C:$C,0)))</f>
        <v>on/off</v>
      </c>
      <c r="P439" s="237"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37" t="str">
        <f>IF(ISBLANK(INDEX('Policy Characteristics'!K:K,MATCH($C439,'Policy Characteristics'!$C:$C,0))),"",INDEX('Policy Characteristics'!K:K,MATCH($C439,'Policy Characteristics'!$C:$C,0)))</f>
        <v/>
      </c>
      <c r="R439" s="237" t="str">
        <f>IF(ISBLANK(INDEX('Policy Characteristics'!L:L,MATCH($C439,'Policy Characteristics'!$C:$C,0))),"",INDEX('Policy Characteristics'!L:L,MATCH($C439,'Policy Characteristics'!$C:$C,0)))</f>
        <v/>
      </c>
      <c r="S439" s="291" t="s">
        <v>187</v>
      </c>
    </row>
    <row r="440" spans="1:19" s="237" customFormat="1">
      <c r="A440" s="237" t="str">
        <f>IF(ISBLANK(INDEX('Policy Characteristics'!A:A,MATCH($C440,'Policy Characteristics'!$C:$C,0))),"",INDEX('Policy Characteristics'!A:A,MATCH($C440,'Policy Characteristics'!$C:$C,0)))</f>
        <v>Electricity Supply</v>
      </c>
      <c r="B440" s="386" t="str">
        <f>IF(ISBLANK(INDEX('Policy Characteristics'!B:B,MATCH($C440,'Policy Characteristics'!$C:$C,0))),"",INDEX('Policy Characteristics'!B:B,MATCH($C440,'Policy Characteristics'!$C:$C,0)))</f>
        <v>Non BAU Mandated Capacity CCUS Retrofits</v>
      </c>
      <c r="C440" s="237" t="str">
        <f t="shared" si="25"/>
        <v>Boolean Use Non BAU Mandated Capacity Retrofit Schedule</v>
      </c>
      <c r="D440" s="290" t="s">
        <v>307</v>
      </c>
      <c r="E440" s="335"/>
      <c r="F440" s="290" t="s">
        <v>309</v>
      </c>
      <c r="G440" s="335"/>
      <c r="H440" s="17">
        <v>2299</v>
      </c>
      <c r="I440" s="387" t="s">
        <v>44</v>
      </c>
      <c r="J440" s="388" t="str">
        <f>IF(ISBLANK(INDEX('Policy Characteristics'!D:D,MATCH($C440,'Policy Characteristics'!$C:$C,0))),"",INDEX('Policy Characteristics'!D:D,MATCH($C440,'Policy Characteristics'!$C:$C,0)))</f>
        <v>Non BAU Mandated Capacity CCUS Retrofits</v>
      </c>
      <c r="K440" s="237" t="str">
        <f>IF(ISBLANK(INDEX('Policy Characteristics'!E:E,MATCH($C440,'Policy Characteristics'!$C:$C,0))),"",INDEX('Policy Characteristics'!E:E,MATCH($C440,'Policy Characteristics'!$C:$C,0)))</f>
        <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1</v>
      </c>
      <c r="O440" s="237" t="str">
        <f>IF(ISBLANK(INDEX('Policy Characteristics'!I:I,MATCH($C440,'Policy Characteristics'!$C:$C,0))),"",INDEX('Policy Characteristics'!I:I,MATCH($C440,'Policy Characteristics'!$C:$C,0)))</f>
        <v>on/off</v>
      </c>
      <c r="P440" s="237"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37" t="str">
        <f>IF(ISBLANK(INDEX('Policy Characteristics'!K:K,MATCH($C440,'Policy Characteristics'!$C:$C,0))),"",INDEX('Policy Characteristics'!K:K,MATCH($C440,'Policy Characteristics'!$C:$C,0)))</f>
        <v/>
      </c>
      <c r="R440" s="237" t="str">
        <f>IF(ISBLANK(INDEX('Policy Characteristics'!L:L,MATCH($C440,'Policy Characteristics'!$C:$C,0))),"",INDEX('Policy Characteristics'!L:L,MATCH($C440,'Policy Characteristics'!$C:$C,0)))</f>
        <v/>
      </c>
      <c r="S440" s="291" t="s">
        <v>187</v>
      </c>
    </row>
    <row r="441" spans="1:19" s="237" customFormat="1">
      <c r="A441" s="237" t="str">
        <f>IF(ISBLANK(INDEX('Policy Characteristics'!A:A,MATCH($C441,'Policy Characteristics'!$C:$C,0))),"",INDEX('Policy Characteristics'!A:A,MATCH($C441,'Policy Characteristics'!$C:$C,0)))</f>
        <v>Electricity Supply</v>
      </c>
      <c r="B441" s="386" t="str">
        <f>IF(ISBLANK(INDEX('Policy Characteristics'!B:B,MATCH($C441,'Policy Characteristics'!$C:$C,0))),"",INDEX('Policy Characteristics'!B:B,MATCH($C441,'Policy Characteristics'!$C:$C,0)))</f>
        <v>Non BAU Mandated Capacity CCUS Retrofits</v>
      </c>
      <c r="C441" s="237" t="str">
        <f t="shared" si="25"/>
        <v>Boolean Use Non BAU Mandated Capacity Retrofit Schedule</v>
      </c>
      <c r="D441" s="290" t="s">
        <v>308</v>
      </c>
      <c r="E441" s="335"/>
      <c r="F441" s="290" t="s">
        <v>310</v>
      </c>
      <c r="G441" s="335"/>
      <c r="H441" s="17">
        <v>2300</v>
      </c>
      <c r="I441" s="387" t="s">
        <v>44</v>
      </c>
      <c r="J441" s="388" t="str">
        <f>IF(ISBLANK(INDEX('Policy Characteristics'!D:D,MATCH($C441,'Policy Characteristics'!$C:$C,0))),"",INDEX('Policy Characteristics'!D:D,MATCH($C441,'Policy Characteristics'!$C:$C,0)))</f>
        <v>Non BAU Mandated Capacity CCUS Retrofits</v>
      </c>
      <c r="K441" s="237" t="str">
        <f>IF(ISBLANK(INDEX('Policy Characteristics'!E:E,MATCH($C441,'Policy Characteristics'!$C:$C,0))),"",INDEX('Policy Characteristics'!E:E,MATCH($C441,'Policy Characteristics'!$C:$C,0)))</f>
        <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1</v>
      </c>
      <c r="O441" s="237" t="str">
        <f>IF(ISBLANK(INDEX('Policy Characteristics'!I:I,MATCH($C441,'Policy Characteristics'!$C:$C,0))),"",INDEX('Policy Characteristics'!I:I,MATCH($C441,'Policy Characteristics'!$C:$C,0)))</f>
        <v>on/off</v>
      </c>
      <c r="P441" s="237"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37" t="str">
        <f>IF(ISBLANK(INDEX('Policy Characteristics'!K:K,MATCH($C441,'Policy Characteristics'!$C:$C,0))),"",INDEX('Policy Characteristics'!K:K,MATCH($C441,'Policy Characteristics'!$C:$C,0)))</f>
        <v/>
      </c>
      <c r="R441" s="237" t="str">
        <f>IF(ISBLANK(INDEX('Policy Characteristics'!L:L,MATCH($C441,'Policy Characteristics'!$C:$C,0))),"",INDEX('Policy Characteristics'!L:L,MATCH($C441,'Policy Characteristics'!$C:$C,0)))</f>
        <v/>
      </c>
      <c r="S441" s="291" t="s">
        <v>187</v>
      </c>
    </row>
    <row r="442" spans="1:19" s="237" customFormat="1">
      <c r="A442" s="237" t="str">
        <f>IF(ISBLANK(INDEX('Policy Characteristics'!A:A,MATCH($C442,'Policy Characteristics'!$C:$C,0))),"",INDEX('Policy Characteristics'!A:A,MATCH($C442,'Policy Characteristics'!$C:$C,0)))</f>
        <v>Electricity Supply</v>
      </c>
      <c r="B442" s="386" t="str">
        <f>IF(ISBLANK(INDEX('Policy Characteristics'!B:B,MATCH($C442,'Policy Characteristics'!$C:$C,0))),"",INDEX('Policy Characteristics'!B:B,MATCH($C442,'Policy Characteristics'!$C:$C,0)))</f>
        <v>Non BAU Mandated Capacity CCUS Retrofits</v>
      </c>
      <c r="C442" s="237" t="str">
        <f t="shared" si="25"/>
        <v>Boolean Use Non BAU Mandated Capacity Retrofit Schedule</v>
      </c>
      <c r="D442" s="290" t="s">
        <v>442</v>
      </c>
      <c r="E442" s="335"/>
      <c r="F442" s="290" t="s">
        <v>441</v>
      </c>
      <c r="G442" s="335"/>
      <c r="H442" s="17">
        <v>2301</v>
      </c>
      <c r="I442" s="387" t="s">
        <v>44</v>
      </c>
      <c r="J442" s="388" t="str">
        <f>IF(ISBLANK(INDEX('Policy Characteristics'!D:D,MATCH($C442,'Policy Characteristics'!$C:$C,0))),"",INDEX('Policy Characteristics'!D:D,MATCH($C442,'Policy Characteristics'!$C:$C,0)))</f>
        <v>Non BAU Mandated Capacity CCUS Retrofits</v>
      </c>
      <c r="K442" s="237" t="str">
        <f>IF(ISBLANK(INDEX('Policy Characteristics'!E:E,MATCH($C442,'Policy Characteristics'!$C:$C,0))),"",INDEX('Policy Characteristics'!E:E,MATCH($C442,'Policy Characteristics'!$C:$C,0)))</f>
        <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1</v>
      </c>
      <c r="O442" s="237" t="str">
        <f>IF(ISBLANK(INDEX('Policy Characteristics'!I:I,MATCH($C442,'Policy Characteristics'!$C:$C,0))),"",INDEX('Policy Characteristics'!I:I,MATCH($C442,'Policy Characteristics'!$C:$C,0)))</f>
        <v>on/off</v>
      </c>
      <c r="P442" s="237"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37" t="str">
        <f>IF(ISBLANK(INDEX('Policy Characteristics'!K:K,MATCH($C442,'Policy Characteristics'!$C:$C,0))),"",INDEX('Policy Characteristics'!K:K,MATCH($C442,'Policy Characteristics'!$C:$C,0)))</f>
        <v/>
      </c>
      <c r="R442" s="237" t="str">
        <f>IF(ISBLANK(INDEX('Policy Characteristics'!L:L,MATCH($C442,'Policy Characteristics'!$C:$C,0))),"",INDEX('Policy Characteristics'!L:L,MATCH($C442,'Policy Characteristics'!$C:$C,0)))</f>
        <v/>
      </c>
      <c r="S442" s="291" t="s">
        <v>187</v>
      </c>
    </row>
    <row r="443" spans="1:19" s="237" customFormat="1">
      <c r="A443" s="237" t="str">
        <f>IF(ISBLANK(INDEX('Policy Characteristics'!A:A,MATCH($C443,'Policy Characteristics'!$C:$C,0))),"",INDEX('Policy Characteristics'!A:A,MATCH($C443,'Policy Characteristics'!$C:$C,0)))</f>
        <v>Electricity Supply</v>
      </c>
      <c r="B443" s="386" t="str">
        <f>IF(ISBLANK(INDEX('Policy Characteristics'!B:B,MATCH($C443,'Policy Characteristics'!$C:$C,0))),"",INDEX('Policy Characteristics'!B:B,MATCH($C443,'Policy Characteristics'!$C:$C,0)))</f>
        <v>Non BAU Mandated Capacity CCUS Retrofits</v>
      </c>
      <c r="C443" s="237" t="str">
        <f t="shared" si="25"/>
        <v>Boolean Use Non BAU Mandated Capacity Retrofit Schedule</v>
      </c>
      <c r="D443" s="290" t="s">
        <v>451</v>
      </c>
      <c r="E443" s="335"/>
      <c r="F443" s="290" t="s">
        <v>452</v>
      </c>
      <c r="G443" s="335"/>
      <c r="H443" s="17">
        <v>2302</v>
      </c>
      <c r="I443" s="387" t="s">
        <v>44</v>
      </c>
      <c r="J443" s="388" t="str">
        <f>IF(ISBLANK(INDEX('Policy Characteristics'!D:D,MATCH($C443,'Policy Characteristics'!$C:$C,0))),"",INDEX('Policy Characteristics'!D:D,MATCH($C443,'Policy Characteristics'!$C:$C,0)))</f>
        <v>Non BAU Mandated Capacity CCUS Retrofits</v>
      </c>
      <c r="K443" s="237" t="str">
        <f>IF(ISBLANK(INDEX('Policy Characteristics'!E:E,MATCH($C443,'Policy Characteristics'!$C:$C,0))),"",INDEX('Policy Characteristics'!E:E,MATCH($C443,'Policy Characteristics'!$C:$C,0)))</f>
        <v/>
      </c>
      <c r="L443" s="237">
        <f>IF(ISBLANK(INDEX('Policy Characteristics'!F:F,MATCH($C443,'Policy Characteristics'!$C:$C,0))),"",INDEX('Policy Characteristics'!F:F,MATCH($C443,'Policy Characteristics'!$C:$C,0)))</f>
        <v>0</v>
      </c>
      <c r="M443" s="237">
        <f>IF(ISBLANK(INDEX('Policy Characteristics'!G:G,MATCH($C443,'Policy Characteristics'!$C:$C,0))),"",INDEX('Policy Characteristics'!G:G,MATCH($C443,'Policy Characteristics'!$C:$C,0)))</f>
        <v>1</v>
      </c>
      <c r="N443" s="237">
        <f>IF(ISBLANK(INDEX('Policy Characteristics'!H:H,MATCH($C443,'Policy Characteristics'!$C:$C,0))),"",INDEX('Policy Characteristics'!H:H,MATCH($C443,'Policy Characteristics'!$C:$C,0)))</f>
        <v>1</v>
      </c>
      <c r="O443" s="237" t="str">
        <f>IF(ISBLANK(INDEX('Policy Characteristics'!I:I,MATCH($C443,'Policy Characteristics'!$C:$C,0))),"",INDEX('Policy Characteristics'!I:I,MATCH($C443,'Policy Characteristics'!$C:$C,0)))</f>
        <v>on/off</v>
      </c>
      <c r="P443" s="237"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37" t="str">
        <f>IF(ISBLANK(INDEX('Policy Characteristics'!K:K,MATCH($C443,'Policy Characteristics'!$C:$C,0))),"",INDEX('Policy Characteristics'!K:K,MATCH($C443,'Policy Characteristics'!$C:$C,0)))</f>
        <v/>
      </c>
      <c r="R443" s="237" t="str">
        <f>IF(ISBLANK(INDEX('Policy Characteristics'!L:L,MATCH($C443,'Policy Characteristics'!$C:$C,0))),"",INDEX('Policy Characteristics'!L:L,MATCH($C443,'Policy Characteristics'!$C:$C,0)))</f>
        <v/>
      </c>
      <c r="S443" s="291" t="s">
        <v>187</v>
      </c>
    </row>
    <row r="444" spans="1:19" s="237" customFormat="1">
      <c r="A444" s="237" t="str">
        <f>IF(ISBLANK(INDEX('Policy Characteristics'!A:A,MATCH($C444,'Policy Characteristics'!$C:$C,0))),"",INDEX('Policy Characteristics'!A:A,MATCH($C444,'Policy Characteristics'!$C:$C,0)))</f>
        <v>Electricity Supply</v>
      </c>
      <c r="B444" s="386" t="str">
        <f>IF(ISBLANK(INDEX('Policy Characteristics'!B:B,MATCH($C444,'Policy Characteristics'!$C:$C,0))),"",INDEX('Policy Characteristics'!B:B,MATCH($C444,'Policy Characteristics'!$C:$C,0)))</f>
        <v>Non BAU Mandated Capacity CCUS Retrofits</v>
      </c>
      <c r="C444" s="237" t="str">
        <f t="shared" si="25"/>
        <v>Boolean Use Non BAU Mandated Capacity Retrofit Schedule</v>
      </c>
      <c r="D444" s="290" t="s">
        <v>2741</v>
      </c>
      <c r="E444" s="335"/>
      <c r="F444" s="290" t="s">
        <v>2466</v>
      </c>
      <c r="G444" s="335"/>
      <c r="H444" s="17">
        <v>2303</v>
      </c>
      <c r="I444" s="387" t="s">
        <v>44</v>
      </c>
      <c r="J444" s="388" t="str">
        <f>IF(ISBLANK(INDEX('Policy Characteristics'!D:D,MATCH($C444,'Policy Characteristics'!$C:$C,0))),"",INDEX('Policy Characteristics'!D:D,MATCH($C444,'Policy Characteristics'!$C:$C,0)))</f>
        <v>Non BAU Mandated Capacity CCUS Retrofits</v>
      </c>
      <c r="K444" s="237" t="str">
        <f>IF(ISBLANK(INDEX('Policy Characteristics'!E:E,MATCH($C444,'Policy Characteristics'!$C:$C,0))),"",INDEX('Policy Characteristics'!E:E,MATCH($C444,'Policy Characteristics'!$C:$C,0)))</f>
        <v/>
      </c>
      <c r="L444" s="237">
        <f>IF(ISBLANK(INDEX('Policy Characteristics'!F:F,MATCH($C444,'Policy Characteristics'!$C:$C,0))),"",INDEX('Policy Characteristics'!F:F,MATCH($C444,'Policy Characteristics'!$C:$C,0)))</f>
        <v>0</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1</v>
      </c>
      <c r="O444" s="237" t="str">
        <f>IF(ISBLANK(INDEX('Policy Characteristics'!I:I,MATCH($C444,'Policy Characteristics'!$C:$C,0))),"",INDEX('Policy Characteristics'!I:I,MATCH($C444,'Policy Characteristics'!$C:$C,0)))</f>
        <v>on/off</v>
      </c>
      <c r="P444" s="237"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37" t="str">
        <f>IF(ISBLANK(INDEX('Policy Characteristics'!K:K,MATCH($C444,'Policy Characteristics'!$C:$C,0))),"",INDEX('Policy Characteristics'!K:K,MATCH($C444,'Policy Characteristics'!$C:$C,0)))</f>
        <v/>
      </c>
      <c r="R444" s="237" t="str">
        <f>IF(ISBLANK(INDEX('Policy Characteristics'!L:L,MATCH($C444,'Policy Characteristics'!$C:$C,0))),"",INDEX('Policy Characteristics'!L:L,MATCH($C444,'Policy Characteristics'!$C:$C,0)))</f>
        <v/>
      </c>
      <c r="S444" s="291" t="s">
        <v>187</v>
      </c>
    </row>
    <row r="445" spans="1:19" s="237" customFormat="1">
      <c r="A445" s="237" t="str">
        <f>IF(ISBLANK(INDEX('Policy Characteristics'!A:A,MATCH($C445,'Policy Characteristics'!$C:$C,0))),"",INDEX('Policy Characteristics'!A:A,MATCH($C445,'Policy Characteristics'!$C:$C,0)))</f>
        <v>Electricity Supply</v>
      </c>
      <c r="B445" s="386" t="str">
        <f>IF(ISBLANK(INDEX('Policy Characteristics'!B:B,MATCH($C445,'Policy Characteristics'!$C:$C,0))),"",INDEX('Policy Characteristics'!B:B,MATCH($C445,'Policy Characteristics'!$C:$C,0)))</f>
        <v>Non BAU Mandated Capacity CCUS Retrofits</v>
      </c>
      <c r="C445" s="237" t="str">
        <f t="shared" si="25"/>
        <v>Boolean Use Non BAU Mandated Capacity Retrofit Schedule</v>
      </c>
      <c r="D445" s="290" t="s">
        <v>2742</v>
      </c>
      <c r="E445" s="335"/>
      <c r="F445" s="290" t="s">
        <v>2585</v>
      </c>
      <c r="G445" s="335"/>
      <c r="H445" s="17">
        <v>2304</v>
      </c>
      <c r="I445" s="387" t="s">
        <v>44</v>
      </c>
      <c r="J445" s="388" t="str">
        <f>IF(ISBLANK(INDEX('Policy Characteristics'!D:D,MATCH($C445,'Policy Characteristics'!$C:$C,0))),"",INDEX('Policy Characteristics'!D:D,MATCH($C445,'Policy Characteristics'!$C:$C,0)))</f>
        <v>Non BAU Mandated Capacity CCUS Retrofits</v>
      </c>
      <c r="K445" s="237" t="str">
        <f>IF(ISBLANK(INDEX('Policy Characteristics'!E:E,MATCH($C445,'Policy Characteristics'!$C:$C,0))),"",INDEX('Policy Characteristics'!E:E,MATCH($C445,'Policy Characteristics'!$C:$C,0)))</f>
        <v/>
      </c>
      <c r="L445" s="237">
        <f>IF(ISBLANK(INDEX('Policy Characteristics'!F:F,MATCH($C445,'Policy Characteristics'!$C:$C,0))),"",INDEX('Policy Characteristics'!F:F,MATCH($C445,'Policy Characteristics'!$C:$C,0)))</f>
        <v>0</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1</v>
      </c>
      <c r="O445" s="237" t="str">
        <f>IF(ISBLANK(INDEX('Policy Characteristics'!I:I,MATCH($C445,'Policy Characteristics'!$C:$C,0))),"",INDEX('Policy Characteristics'!I:I,MATCH($C445,'Policy Characteristics'!$C:$C,0)))</f>
        <v>on/off</v>
      </c>
      <c r="P445" s="237"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37" t="str">
        <f>IF(ISBLANK(INDEX('Policy Characteristics'!K:K,MATCH($C445,'Policy Characteristics'!$C:$C,0))),"",INDEX('Policy Characteristics'!K:K,MATCH($C445,'Policy Characteristics'!$C:$C,0)))</f>
        <v/>
      </c>
      <c r="R445" s="237" t="str">
        <f>IF(ISBLANK(INDEX('Policy Characteristics'!L:L,MATCH($C445,'Policy Characteristics'!$C:$C,0))),"",INDEX('Policy Characteristics'!L:L,MATCH($C445,'Policy Characteristics'!$C:$C,0)))</f>
        <v/>
      </c>
      <c r="S445" s="291" t="s">
        <v>187</v>
      </c>
    </row>
    <row r="446" spans="1:19" s="237" customFormat="1">
      <c r="A446" s="237" t="str">
        <f>IF(ISBLANK(INDEX('Policy Characteristics'!A:A,MATCH($C446,'Policy Characteristics'!$C:$C,0))),"",INDEX('Policy Characteristics'!A:A,MATCH($C446,'Policy Characteristics'!$C:$C,0)))</f>
        <v>Electricity Supply</v>
      </c>
      <c r="B446" s="386" t="str">
        <f>IF(ISBLANK(INDEX('Policy Characteristics'!B:B,MATCH($C446,'Policy Characteristics'!$C:$C,0))),"",INDEX('Policy Characteristics'!B:B,MATCH($C446,'Policy Characteristics'!$C:$C,0)))</f>
        <v>Non BAU Mandated Capacity CCUS Retrofits</v>
      </c>
      <c r="C446" s="237" t="str">
        <f t="shared" si="25"/>
        <v>Boolean Use Non BAU Mandated Capacity Retrofit Schedule</v>
      </c>
      <c r="D446" s="290" t="s">
        <v>2743</v>
      </c>
      <c r="E446" s="335"/>
      <c r="F446" s="290" t="s">
        <v>2468</v>
      </c>
      <c r="G446" s="335"/>
      <c r="H446" s="17">
        <v>2305</v>
      </c>
      <c r="I446" s="387" t="s">
        <v>44</v>
      </c>
      <c r="J446" s="388" t="str">
        <f>IF(ISBLANK(INDEX('Policy Characteristics'!D:D,MATCH($C446,'Policy Characteristics'!$C:$C,0))),"",INDEX('Policy Characteristics'!D:D,MATCH($C446,'Policy Characteristics'!$C:$C,0)))</f>
        <v>Non BAU Mandated Capacity CCUS Retrofits</v>
      </c>
      <c r="K446" s="237" t="str">
        <f>IF(ISBLANK(INDEX('Policy Characteristics'!E:E,MATCH($C446,'Policy Characteristics'!$C:$C,0))),"",INDEX('Policy Characteristics'!E:E,MATCH($C446,'Policy Characteristics'!$C:$C,0)))</f>
        <v/>
      </c>
      <c r="L446" s="237">
        <f>IF(ISBLANK(INDEX('Policy Characteristics'!F:F,MATCH($C446,'Policy Characteristics'!$C:$C,0))),"",INDEX('Policy Characteristics'!F:F,MATCH($C446,'Policy Characteristics'!$C:$C,0)))</f>
        <v>0</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1</v>
      </c>
      <c r="O446" s="237" t="str">
        <f>IF(ISBLANK(INDEX('Policy Characteristics'!I:I,MATCH($C446,'Policy Characteristics'!$C:$C,0))),"",INDEX('Policy Characteristics'!I:I,MATCH($C446,'Policy Characteristics'!$C:$C,0)))</f>
        <v>on/off</v>
      </c>
      <c r="P446" s="237"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37" t="str">
        <f>IF(ISBLANK(INDEX('Policy Characteristics'!K:K,MATCH($C446,'Policy Characteristics'!$C:$C,0))),"",INDEX('Policy Characteristics'!K:K,MATCH($C446,'Policy Characteristics'!$C:$C,0)))</f>
        <v/>
      </c>
      <c r="R446" s="237" t="str">
        <f>IF(ISBLANK(INDEX('Policy Characteristics'!L:L,MATCH($C446,'Policy Characteristics'!$C:$C,0))),"",INDEX('Policy Characteristics'!L:L,MATCH($C446,'Policy Characteristics'!$C:$C,0)))</f>
        <v/>
      </c>
      <c r="S446" s="291" t="s">
        <v>187</v>
      </c>
    </row>
    <row r="447" spans="1:19" s="237" customFormat="1">
      <c r="A447" s="237" t="str">
        <f>IF(ISBLANK(INDEX('Policy Characteristics'!A:A,MATCH($C447,'Policy Characteristics'!$C:$C,0))),"",INDEX('Policy Characteristics'!A:A,MATCH($C447,'Policy Characteristics'!$C:$C,0)))</f>
        <v>Electricity Supply</v>
      </c>
      <c r="B447" s="386" t="str">
        <f>IF(ISBLANK(INDEX('Policy Characteristics'!B:B,MATCH($C447,'Policy Characteristics'!$C:$C,0))),"",INDEX('Policy Characteristics'!B:B,MATCH($C447,'Policy Characteristics'!$C:$C,0)))</f>
        <v>Non BAU Mandated Capacity CCUS Retrofits</v>
      </c>
      <c r="C447" s="237" t="str">
        <f t="shared" si="25"/>
        <v>Boolean Use Non BAU Mandated Capacity Retrofit Schedule</v>
      </c>
      <c r="D447" s="290" t="s">
        <v>3460</v>
      </c>
      <c r="E447" s="335"/>
      <c r="F447" s="290" t="s">
        <v>3467</v>
      </c>
      <c r="G447" s="335"/>
      <c r="H447" s="17">
        <v>2306</v>
      </c>
      <c r="I447" s="387" t="s">
        <v>43</v>
      </c>
      <c r="J447" s="388" t="str">
        <f>IF(ISBLANK(INDEX('Policy Characteristics'!D:D,MATCH($C447,'Policy Characteristics'!$C:$C,0))),"",INDEX('Policy Characteristics'!D:D,MATCH($C447,'Policy Characteristics'!$C:$C,0)))</f>
        <v>Non BAU Mandated Capacity CCUS Retrofits</v>
      </c>
      <c r="K447" s="237" t="str">
        <f>IF(ISBLANK(INDEX('Policy Characteristics'!E:E,MATCH($C447,'Policy Characteristics'!$C:$C,0))),"",INDEX('Policy Characteristics'!E:E,MATCH($C447,'Policy Characteristics'!$C:$C,0)))</f>
        <v/>
      </c>
      <c r="L447" s="237">
        <f>IF(ISBLANK(INDEX('Policy Characteristics'!F:F,MATCH($C447,'Policy Characteristics'!$C:$C,0))),"",INDEX('Policy Characteristics'!F:F,MATCH($C447,'Policy Characteristics'!$C:$C,0)))</f>
        <v>0</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1</v>
      </c>
      <c r="O447" s="237" t="str">
        <f>IF(ISBLANK(INDEX('Policy Characteristics'!I:I,MATCH($C447,'Policy Characteristics'!$C:$C,0))),"",INDEX('Policy Characteristics'!I:I,MATCH($C447,'Policy Characteristics'!$C:$C,0)))</f>
        <v>on/off</v>
      </c>
      <c r="P447" s="237"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37" t="str">
        <f>IF(ISBLANK(INDEX('Policy Characteristics'!K:K,MATCH($C447,'Policy Characteristics'!$C:$C,0))),"",INDEX('Policy Characteristics'!K:K,MATCH($C447,'Policy Characteristics'!$C:$C,0)))</f>
        <v/>
      </c>
      <c r="R447" s="237" t="str">
        <f>IF(ISBLANK(INDEX('Policy Characteristics'!L:L,MATCH($C447,'Policy Characteristics'!$C:$C,0))),"",INDEX('Policy Characteristics'!L:L,MATCH($C447,'Policy Characteristics'!$C:$C,0)))</f>
        <v/>
      </c>
      <c r="S447" s="291" t="s">
        <v>3908</v>
      </c>
    </row>
    <row r="448" spans="1:19" s="237" customFormat="1">
      <c r="A448" s="237" t="str">
        <f>IF(ISBLANK(INDEX('Policy Characteristics'!A:A,MATCH($C448,'Policy Characteristics'!$C:$C,0))),"",INDEX('Policy Characteristics'!A:A,MATCH($C448,'Policy Characteristics'!$C:$C,0)))</f>
        <v>Electricity Supply</v>
      </c>
      <c r="B448" s="386" t="str">
        <f>IF(ISBLANK(INDEX('Policy Characteristics'!B:B,MATCH($C448,'Policy Characteristics'!$C:$C,0))),"",INDEX('Policy Characteristics'!B:B,MATCH($C448,'Policy Characteristics'!$C:$C,0)))</f>
        <v>Non BAU Mandated Capacity CCUS Retrofits</v>
      </c>
      <c r="C448" s="237" t="str">
        <f t="shared" si="25"/>
        <v>Boolean Use Non BAU Mandated Capacity Retrofit Schedule</v>
      </c>
      <c r="D448" s="290" t="s">
        <v>3463</v>
      </c>
      <c r="E448" s="335"/>
      <c r="F448" s="290" t="s">
        <v>3468</v>
      </c>
      <c r="G448" s="335"/>
      <c r="H448" s="17">
        <v>2307</v>
      </c>
      <c r="I448" s="387" t="s">
        <v>44</v>
      </c>
      <c r="J448" s="388" t="str">
        <f>IF(ISBLANK(INDEX('Policy Characteristics'!D:D,MATCH($C448,'Policy Characteristics'!$C:$C,0))),"",INDEX('Policy Characteristics'!D:D,MATCH($C448,'Policy Characteristics'!$C:$C,0)))</f>
        <v>Non BAU Mandated Capacity CCUS Retrofits</v>
      </c>
      <c r="K448" s="237" t="str">
        <f>IF(ISBLANK(INDEX('Policy Characteristics'!E:E,MATCH($C448,'Policy Characteristics'!$C:$C,0))),"",INDEX('Policy Characteristics'!E:E,MATCH($C448,'Policy Characteristics'!$C:$C,0)))</f>
        <v/>
      </c>
      <c r="L448" s="237">
        <f>IF(ISBLANK(INDEX('Policy Characteristics'!F:F,MATCH($C448,'Policy Characteristics'!$C:$C,0))),"",INDEX('Policy Characteristics'!F:F,MATCH($C448,'Policy Characteristics'!$C:$C,0)))</f>
        <v>0</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1</v>
      </c>
      <c r="O448" s="237" t="str">
        <f>IF(ISBLANK(INDEX('Policy Characteristics'!I:I,MATCH($C448,'Policy Characteristics'!$C:$C,0))),"",INDEX('Policy Characteristics'!I:I,MATCH($C448,'Policy Characteristics'!$C:$C,0)))</f>
        <v>on/off</v>
      </c>
      <c r="P448" s="237"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37" t="str">
        <f>IF(ISBLANK(INDEX('Policy Characteristics'!K:K,MATCH($C448,'Policy Characteristics'!$C:$C,0))),"",INDEX('Policy Characteristics'!K:K,MATCH($C448,'Policy Characteristics'!$C:$C,0)))</f>
        <v/>
      </c>
      <c r="R448" s="237" t="str">
        <f>IF(ISBLANK(INDEX('Policy Characteristics'!L:L,MATCH($C448,'Policy Characteristics'!$C:$C,0))),"",INDEX('Policy Characteristics'!L:L,MATCH($C448,'Policy Characteristics'!$C:$C,0)))</f>
        <v/>
      </c>
      <c r="S448" s="291" t="s">
        <v>187</v>
      </c>
    </row>
    <row r="449" spans="1:19" s="237" customFormat="1">
      <c r="A449" s="237" t="str">
        <f>IF(ISBLANK(INDEX('Policy Characteristics'!A:A,MATCH($C449,'Policy Characteristics'!$C:$C,0))),"",INDEX('Policy Characteristics'!A:A,MATCH($C449,'Policy Characteristics'!$C:$C,0)))</f>
        <v>Electricity Supply</v>
      </c>
      <c r="B449" s="386" t="str">
        <f>IF(ISBLANK(INDEX('Policy Characteristics'!B:B,MATCH($C449,'Policy Characteristics'!$C:$C,0))),"",INDEX('Policy Characteristics'!B:B,MATCH($C449,'Policy Characteristics'!$C:$C,0)))</f>
        <v>Non BAU Mandated Capacity CCUS Retrofits</v>
      </c>
      <c r="C449" s="237" t="str">
        <f t="shared" si="25"/>
        <v>Boolean Use Non BAU Mandated Capacity Retrofit Schedule</v>
      </c>
      <c r="D449" s="290" t="s">
        <v>3464</v>
      </c>
      <c r="E449" s="335"/>
      <c r="F449" s="290" t="s">
        <v>3469</v>
      </c>
      <c r="G449" s="335"/>
      <c r="H449" s="17">
        <v>2308</v>
      </c>
      <c r="I449" s="387" t="s">
        <v>44</v>
      </c>
      <c r="J449" s="388" t="str">
        <f>IF(ISBLANK(INDEX('Policy Characteristics'!D:D,MATCH($C449,'Policy Characteristics'!$C:$C,0))),"",INDEX('Policy Characteristics'!D:D,MATCH($C449,'Policy Characteristics'!$C:$C,0)))</f>
        <v>Non BAU Mandated Capacity CCUS Retrofits</v>
      </c>
      <c r="K449" s="237" t="str">
        <f>IF(ISBLANK(INDEX('Policy Characteristics'!E:E,MATCH($C449,'Policy Characteristics'!$C:$C,0))),"",INDEX('Policy Characteristics'!E:E,MATCH($C449,'Policy Characteristics'!$C:$C,0)))</f>
        <v/>
      </c>
      <c r="L449" s="237">
        <f>IF(ISBLANK(INDEX('Policy Characteristics'!F:F,MATCH($C449,'Policy Characteristics'!$C:$C,0))),"",INDEX('Policy Characteristics'!F:F,MATCH($C449,'Policy Characteristics'!$C:$C,0)))</f>
        <v>0</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1</v>
      </c>
      <c r="O449" s="237" t="str">
        <f>IF(ISBLANK(INDEX('Policy Characteristics'!I:I,MATCH($C449,'Policy Characteristics'!$C:$C,0))),"",INDEX('Policy Characteristics'!I:I,MATCH($C449,'Policy Characteristics'!$C:$C,0)))</f>
        <v>on/off</v>
      </c>
      <c r="P449" s="237"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37" t="str">
        <f>IF(ISBLANK(INDEX('Policy Characteristics'!K:K,MATCH($C449,'Policy Characteristics'!$C:$C,0))),"",INDEX('Policy Characteristics'!K:K,MATCH($C449,'Policy Characteristics'!$C:$C,0)))</f>
        <v/>
      </c>
      <c r="R449" s="237" t="str">
        <f>IF(ISBLANK(INDEX('Policy Characteristics'!L:L,MATCH($C449,'Policy Characteristics'!$C:$C,0))),"",INDEX('Policy Characteristics'!L:L,MATCH($C449,'Policy Characteristics'!$C:$C,0)))</f>
        <v/>
      </c>
      <c r="S449" s="291" t="s">
        <v>187</v>
      </c>
    </row>
    <row r="450" spans="1:19" s="237" customFormat="1">
      <c r="A450" s="237" t="str">
        <f>IF(ISBLANK(INDEX('Policy Characteristics'!A:A,MATCH($C450,'Policy Characteristics'!$C:$C,0))),"",INDEX('Policy Characteristics'!A:A,MATCH($C450,'Policy Characteristics'!$C:$C,0)))</f>
        <v>Electricity Supply</v>
      </c>
      <c r="B450" s="386" t="str">
        <f>IF(ISBLANK(INDEX('Policy Characteristics'!B:B,MATCH($C450,'Policy Characteristics'!$C:$C,0))),"",INDEX('Policy Characteristics'!B:B,MATCH($C450,'Policy Characteristics'!$C:$C,0)))</f>
        <v>Non BAU Mandated Capacity CCUS Retrofits</v>
      </c>
      <c r="C450" s="237" t="str">
        <f t="shared" si="25"/>
        <v>Boolean Use Non BAU Mandated Capacity Retrofit Schedule</v>
      </c>
      <c r="D450" s="290" t="s">
        <v>3465</v>
      </c>
      <c r="E450" s="335"/>
      <c r="F450" s="290" t="s">
        <v>3470</v>
      </c>
      <c r="G450" s="335"/>
      <c r="H450" s="17">
        <v>2309</v>
      </c>
      <c r="I450" s="387" t="s">
        <v>44</v>
      </c>
      <c r="J450" s="388" t="str">
        <f>IF(ISBLANK(INDEX('Policy Characteristics'!D:D,MATCH($C450,'Policy Characteristics'!$C:$C,0))),"",INDEX('Policy Characteristics'!D:D,MATCH($C450,'Policy Characteristics'!$C:$C,0)))</f>
        <v>Non BAU Mandated Capacity CCUS Retrofits</v>
      </c>
      <c r="K450" s="237" t="str">
        <f>IF(ISBLANK(INDEX('Policy Characteristics'!E:E,MATCH($C450,'Policy Characteristics'!$C:$C,0))),"",INDEX('Policy Characteristics'!E:E,MATCH($C450,'Policy Characteristics'!$C:$C,0)))</f>
        <v/>
      </c>
      <c r="L450" s="237">
        <f>IF(ISBLANK(INDEX('Policy Characteristics'!F:F,MATCH($C450,'Policy Characteristics'!$C:$C,0))),"",INDEX('Policy Characteristics'!F:F,MATCH($C450,'Policy Characteristics'!$C:$C,0)))</f>
        <v>0</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1</v>
      </c>
      <c r="O450" s="237" t="str">
        <f>IF(ISBLANK(INDEX('Policy Characteristics'!I:I,MATCH($C450,'Policy Characteristics'!$C:$C,0))),"",INDEX('Policy Characteristics'!I:I,MATCH($C450,'Policy Characteristics'!$C:$C,0)))</f>
        <v>on/off</v>
      </c>
      <c r="P450" s="237"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37" t="str">
        <f>IF(ISBLANK(INDEX('Policy Characteristics'!K:K,MATCH($C450,'Policy Characteristics'!$C:$C,0))),"",INDEX('Policy Characteristics'!K:K,MATCH($C450,'Policy Characteristics'!$C:$C,0)))</f>
        <v/>
      </c>
      <c r="R450" s="237" t="str">
        <f>IF(ISBLANK(INDEX('Policy Characteristics'!L:L,MATCH($C450,'Policy Characteristics'!$C:$C,0))),"",INDEX('Policy Characteristics'!L:L,MATCH($C450,'Policy Characteristics'!$C:$C,0)))</f>
        <v/>
      </c>
      <c r="S450" s="291" t="s">
        <v>187</v>
      </c>
    </row>
    <row r="451" spans="1:19" s="237" customFormat="1">
      <c r="A451" s="237" t="str">
        <f>IF(ISBLANK(INDEX('Policy Characteristics'!A:A,MATCH($C451,'Policy Characteristics'!$C:$C,0))),"",INDEX('Policy Characteristics'!A:A,MATCH($C451,'Policy Characteristics'!$C:$C,0)))</f>
        <v>Electricity Supply</v>
      </c>
      <c r="B451" s="386" t="str">
        <f>IF(ISBLANK(INDEX('Policy Characteristics'!B:B,MATCH($C451,'Policy Characteristics'!$C:$C,0))),"",INDEX('Policy Characteristics'!B:B,MATCH($C451,'Policy Characteristics'!$C:$C,0)))</f>
        <v>Non BAU Mandated Capacity CCUS Retrofits</v>
      </c>
      <c r="C451" s="237" t="str">
        <f t="shared" si="25"/>
        <v>Boolean Use Non BAU Mandated Capacity Retrofit Schedule</v>
      </c>
      <c r="D451" s="290" t="s">
        <v>3466</v>
      </c>
      <c r="E451" s="335"/>
      <c r="F451" s="290" t="s">
        <v>3471</v>
      </c>
      <c r="G451" s="335"/>
      <c r="H451" s="17">
        <v>2310</v>
      </c>
      <c r="I451" s="387" t="s">
        <v>44</v>
      </c>
      <c r="J451" s="388" t="str">
        <f>IF(ISBLANK(INDEX('Policy Characteristics'!D:D,MATCH($C451,'Policy Characteristics'!$C:$C,0))),"",INDEX('Policy Characteristics'!D:D,MATCH($C451,'Policy Characteristics'!$C:$C,0)))</f>
        <v>Non BAU Mandated Capacity CCUS Retrofits</v>
      </c>
      <c r="K451" s="237" t="str">
        <f>IF(ISBLANK(INDEX('Policy Characteristics'!E:E,MATCH($C451,'Policy Characteristics'!$C:$C,0))),"",INDEX('Policy Characteristics'!E:E,MATCH($C451,'Policy Characteristics'!$C:$C,0)))</f>
        <v/>
      </c>
      <c r="L451" s="237">
        <f>IF(ISBLANK(INDEX('Policy Characteristics'!F:F,MATCH($C451,'Policy Characteristics'!$C:$C,0))),"",INDEX('Policy Characteristics'!F:F,MATCH($C451,'Policy Characteristics'!$C:$C,0)))</f>
        <v>0</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1</v>
      </c>
      <c r="O451" s="237" t="str">
        <f>IF(ISBLANK(INDEX('Policy Characteristics'!I:I,MATCH($C451,'Policy Characteristics'!$C:$C,0))),"",INDEX('Policy Characteristics'!I:I,MATCH($C451,'Policy Characteristics'!$C:$C,0)))</f>
        <v>on/off</v>
      </c>
      <c r="P451" s="237"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37" t="str">
        <f>IF(ISBLANK(INDEX('Policy Characteristics'!K:K,MATCH($C451,'Policy Characteristics'!$C:$C,0))),"",INDEX('Policy Characteristics'!K:K,MATCH($C451,'Policy Characteristics'!$C:$C,0)))</f>
        <v/>
      </c>
      <c r="R451" s="237" t="str">
        <f>IF(ISBLANK(INDEX('Policy Characteristics'!L:L,MATCH($C451,'Policy Characteristics'!$C:$C,0))),"",INDEX('Policy Characteristics'!L:L,MATCH($C451,'Policy Characteristics'!$C:$C,0)))</f>
        <v/>
      </c>
      <c r="S451" s="291" t="s">
        <v>187</v>
      </c>
    </row>
    <row r="452" spans="1:19" s="237" customFormat="1">
      <c r="A452" s="237" t="str">
        <f>IF(ISBLANK(INDEX('Policy Characteristics'!A:A,MATCH($C452,'Policy Characteristics'!$C:$C,0))),"",INDEX('Policy Characteristics'!A:A,MATCH($C452,'Policy Characteristics'!$C:$C,0)))</f>
        <v>Electricity Supply</v>
      </c>
      <c r="B452" s="386" t="str">
        <f>IF(ISBLANK(INDEX('Policy Characteristics'!B:B,MATCH($C452,'Policy Characteristics'!$C:$C,0))),"",INDEX('Policy Characteristics'!B:B,MATCH($C452,'Policy Characteristics'!$C:$C,0)))</f>
        <v>Non BAU Mandated Capacity CCUS Retrofits</v>
      </c>
      <c r="C452" s="237" t="str">
        <f t="shared" si="25"/>
        <v>Boolean Use Non BAU Mandated Capacity Retrofit Schedule</v>
      </c>
      <c r="D452" s="290" t="s">
        <v>3540</v>
      </c>
      <c r="E452" s="335"/>
      <c r="F452" s="290" t="s">
        <v>3538</v>
      </c>
      <c r="G452" s="335"/>
      <c r="H452" s="17">
        <v>2311</v>
      </c>
      <c r="I452" s="387" t="s">
        <v>44</v>
      </c>
      <c r="J452" s="388" t="str">
        <f>IF(ISBLANK(INDEX('Policy Characteristics'!D:D,MATCH($C452,'Policy Characteristics'!$C:$C,0))),"",INDEX('Policy Characteristics'!D:D,MATCH($C452,'Policy Characteristics'!$C:$C,0)))</f>
        <v>Non BAU Mandated Capacity CCUS Retrofits</v>
      </c>
      <c r="K452" s="237" t="str">
        <f>IF(ISBLANK(INDEX('Policy Characteristics'!E:E,MATCH($C452,'Policy Characteristics'!$C:$C,0))),"",INDEX('Policy Characteristics'!E:E,MATCH($C452,'Policy Characteristics'!$C:$C,0)))</f>
        <v/>
      </c>
      <c r="L452" s="237">
        <f>IF(ISBLANK(INDEX('Policy Characteristics'!F:F,MATCH($C452,'Policy Characteristics'!$C:$C,0))),"",INDEX('Policy Characteristics'!F:F,MATCH($C452,'Policy Characteristics'!$C:$C,0)))</f>
        <v>0</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1</v>
      </c>
      <c r="O452" s="237" t="str">
        <f>IF(ISBLANK(INDEX('Policy Characteristics'!I:I,MATCH($C452,'Policy Characteristics'!$C:$C,0))),"",INDEX('Policy Characteristics'!I:I,MATCH($C452,'Policy Characteristics'!$C:$C,0)))</f>
        <v>on/off</v>
      </c>
      <c r="P452" s="237"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37" t="str">
        <f>IF(ISBLANK(INDEX('Policy Characteristics'!K:K,MATCH($C452,'Policy Characteristics'!$C:$C,0))),"",INDEX('Policy Characteristics'!K:K,MATCH($C452,'Policy Characteristics'!$C:$C,0)))</f>
        <v/>
      </c>
      <c r="R452" s="237" t="str">
        <f>IF(ISBLANK(INDEX('Policy Characteristics'!L:L,MATCH($C452,'Policy Characteristics'!$C:$C,0))),"",INDEX('Policy Characteristics'!L:L,MATCH($C452,'Policy Characteristics'!$C:$C,0)))</f>
        <v/>
      </c>
      <c r="S452" s="291" t="s">
        <v>187</v>
      </c>
    </row>
    <row r="453" spans="1:19" s="237" customFormat="1">
      <c r="A453" s="237" t="str">
        <f>IF(ISBLANK(INDEX('Policy Characteristics'!A:A,MATCH($C453,'Policy Characteristics'!$C:$C,0))),"",INDEX('Policy Characteristics'!A:A,MATCH($C453,'Policy Characteristics'!$C:$C,0)))</f>
        <v>Electricity Supply</v>
      </c>
      <c r="B453" s="386" t="str">
        <f>IF(ISBLANK(INDEX('Policy Characteristics'!B:B,MATCH($C453,'Policy Characteristics'!$C:$C,0))),"",INDEX('Policy Characteristics'!B:B,MATCH($C453,'Policy Characteristics'!$C:$C,0)))</f>
        <v>Non BAU Mandated Capacity CCUS Retrofits</v>
      </c>
      <c r="C453" s="237" t="str">
        <f t="shared" si="25"/>
        <v>Boolean Use Non BAU Mandated Capacity Retrofit Schedule</v>
      </c>
      <c r="D453" s="290" t="s">
        <v>3541</v>
      </c>
      <c r="E453" s="335"/>
      <c r="F453" s="290" t="s">
        <v>3539</v>
      </c>
      <c r="G453" s="335"/>
      <c r="H453" s="17">
        <v>2312</v>
      </c>
      <c r="I453" s="387" t="s">
        <v>44</v>
      </c>
      <c r="J453" s="388" t="str">
        <f>IF(ISBLANK(INDEX('Policy Characteristics'!D:D,MATCH($C453,'Policy Characteristics'!$C:$C,0))),"",INDEX('Policy Characteristics'!D:D,MATCH($C453,'Policy Characteristics'!$C:$C,0)))</f>
        <v>Non BAU Mandated Capacity CCUS Retrofits</v>
      </c>
      <c r="K453" s="237" t="str">
        <f>IF(ISBLANK(INDEX('Policy Characteristics'!E:E,MATCH($C453,'Policy Characteristics'!$C:$C,0))),"",INDEX('Policy Characteristics'!E:E,MATCH($C453,'Policy Characteristics'!$C:$C,0)))</f>
        <v/>
      </c>
      <c r="L453" s="237">
        <f>IF(ISBLANK(INDEX('Policy Characteristics'!F:F,MATCH($C453,'Policy Characteristics'!$C:$C,0))),"",INDEX('Policy Characteristics'!F:F,MATCH($C453,'Policy Characteristics'!$C:$C,0)))</f>
        <v>0</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1</v>
      </c>
      <c r="O453" s="237" t="str">
        <f>IF(ISBLANK(INDEX('Policy Characteristics'!I:I,MATCH($C453,'Policy Characteristics'!$C:$C,0))),"",INDEX('Policy Characteristics'!I:I,MATCH($C453,'Policy Characteristics'!$C:$C,0)))</f>
        <v>on/off</v>
      </c>
      <c r="P453" s="237"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291" t="s">
        <v>187</v>
      </c>
    </row>
    <row r="454" spans="1:19" s="291" customFormat="1">
      <c r="A454" s="237" t="str">
        <f>IF(ISBLANK(INDEX('Policy Characteristics'!A:A,MATCH($C454,'Policy Characteristics'!$C:$C,0))),"",INDEX('Policy Characteristics'!A:A,MATCH($C454,'Policy Characteristics'!$C:$C,0)))</f>
        <v>Electricity Supply</v>
      </c>
      <c r="B454" s="386" t="str">
        <f>IF(ISBLANK(INDEX('Policy Characteristics'!B:B,MATCH($C454,'Policy Characteristics'!$C:$C,0))),"",INDEX('Policy Characteristics'!B:B,MATCH($C454,'Policy Characteristics'!$C:$C,0)))</f>
        <v>Change in Expected Power Plant Capacity Factor</v>
      </c>
      <c r="C454" t="s">
        <v>254</v>
      </c>
      <c r="D454" s="335" t="s">
        <v>445</v>
      </c>
      <c r="E454" s="335"/>
      <c r="F454" s="335" t="s">
        <v>444</v>
      </c>
      <c r="G454" s="290"/>
      <c r="H454" s="293">
        <v>652</v>
      </c>
      <c r="I454" s="389" t="s">
        <v>44</v>
      </c>
      <c r="J454" s="388" t="str">
        <f>IF(ISBLANK(INDEX('Policy Characteristics'!D:D,MATCH($C454,'Policy Characteristics'!$C:$C,0))),"",INDEX('Policy Characteristics'!D:D,MATCH($C454,'Policy Characteristics'!$C:$C,0)))</f>
        <v>Reduce Plant Downtime</v>
      </c>
      <c r="K454" s="237" t="str">
        <f>IF(ISBLANK(INDEX('Policy Characteristics'!E:E,MATCH($C454,'Policy Characteristics'!$C:$C,0))),"",INDEX('Policy Characteristics'!E:E,MATCH($C454,'Policy Characteristics'!$C:$C,0)))</f>
        <v>elec reduce plant downtime</v>
      </c>
      <c r="L454" s="238">
        <f>IF(ISBLANK(INDEX('Policy Characteristics'!F:F,MATCH($C454,'Policy Characteristics'!$C:$C,0))),"",INDEX('Policy Characteristics'!F:F,MATCH($C454,'Policy Characteristics'!$C:$C,0)))</f>
        <v>-0.3</v>
      </c>
      <c r="M454" s="238">
        <f>IF(ISBLANK(INDEX('Policy Characteristics'!G:G,MATCH($C454,'Policy Characteristics'!$C:$C,0))),"",INDEX('Policy Characteristics'!G:G,MATCH($C454,'Policy Characteristics'!$C:$C,0)))</f>
        <v>0.6</v>
      </c>
      <c r="N454" s="238">
        <f>IF(ISBLANK(INDEX('Policy Characteristics'!H:H,MATCH($C454,'Policy Characteristics'!$C:$C,0))),"",INDEX('Policy Characteristics'!H:H,MATCH($C454,'Policy Characteristics'!$C:$C,0)))</f>
        <v>0.01</v>
      </c>
      <c r="O454" s="237" t="str">
        <f>IF(ISBLANK(INDEX('Policy Characteristics'!I:I,MATCH($C454,'Policy Characteristics'!$C:$C,0))),"",INDEX('Policy Characteristics'!I:I,MATCH($C454,'Policy Characteristics'!$C:$C,0)))</f>
        <v>% reduction in downtime</v>
      </c>
      <c r="P454" s="237"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7" t="str">
        <f>IF(ISBLANK(INDEX('Policy Characteristics'!K:K,MATCH($C454,'Policy Characteristics'!$C:$C,0))),"",INDEX('Policy Characteristics'!K:K,MATCH($C454,'Policy Characteristics'!$C:$C,0)))</f>
        <v>electricity-sector-main.html#red-downtime</v>
      </c>
      <c r="R454" s="237" t="str">
        <f>IF(ISBLANK(INDEX('Policy Characteristics'!L:L,MATCH($C454,'Policy Characteristics'!$C:$C,0))),"",INDEX('Policy Characteristics'!L:L,MATCH($C454,'Policy Characteristics'!$C:$C,0)))</f>
        <v>reduce-downtime.html</v>
      </c>
      <c r="S454" s="291" t="s">
        <v>187</v>
      </c>
    </row>
    <row r="455" spans="1:19" s="291" customFormat="1">
      <c r="A455" s="237" t="str">
        <f>IF(ISBLANK(INDEX('Policy Characteristics'!A:A,MATCH($C455,'Policy Characteristics'!$C:$C,0))),"",INDEX('Policy Characteristics'!A:A,MATCH($C455,'Policy Characteristics'!$C:$C,0)))</f>
        <v>Electricity Supply</v>
      </c>
      <c r="B455" s="386" t="str">
        <f>IF(ISBLANK(INDEX('Policy Characteristics'!B:B,MATCH($C455,'Policy Characteristics'!$C:$C,0))),"",INDEX('Policy Characteristics'!B:B,MATCH($C455,'Policy Characteristics'!$C:$C,0)))</f>
        <v>Change in Expected Power Plant Capacity Factor</v>
      </c>
      <c r="C455" s="292" t="str">
        <f>$C$454</f>
        <v>Percentage Reduction in Plant Downtime</v>
      </c>
      <c r="D455" s="290" t="s">
        <v>3461</v>
      </c>
      <c r="E455" s="335"/>
      <c r="F455" s="290" t="s">
        <v>3402</v>
      </c>
      <c r="G455" s="290"/>
      <c r="H455" s="293">
        <v>654</v>
      </c>
      <c r="I455" s="389" t="s">
        <v>44</v>
      </c>
      <c r="J455" s="388" t="str">
        <f>IF(ISBLANK(INDEX('Policy Characteristics'!D:D,MATCH($C455,'Policy Characteristics'!$C:$C,0))),"",INDEX('Policy Characteristics'!D:D,MATCH($C455,'Policy Characteristics'!$C:$C,0)))</f>
        <v>Reduce Plant Downtime</v>
      </c>
      <c r="K455" s="237" t="str">
        <f>IF(ISBLANK(INDEX('Policy Characteristics'!E:E,MATCH($C455,'Policy Characteristics'!$C:$C,0))),"",INDEX('Policy Characteristics'!E:E,MATCH($C455,'Policy Characteristics'!$C:$C,0)))</f>
        <v>elec reduce plant downtime</v>
      </c>
      <c r="L455" s="238">
        <f>IF(ISBLANK(INDEX('Policy Characteristics'!F:F,MATCH($C455,'Policy Characteristics'!$C:$C,0))),"",INDEX('Policy Characteristics'!F:F,MATCH($C455,'Policy Characteristics'!$C:$C,0)))</f>
        <v>-0.3</v>
      </c>
      <c r="M455" s="238">
        <f>IF(ISBLANK(INDEX('Policy Characteristics'!G:G,MATCH($C455,'Policy Characteristics'!$C:$C,0))),"",INDEX('Policy Characteristics'!G:G,MATCH($C455,'Policy Characteristics'!$C:$C,0)))</f>
        <v>0.6</v>
      </c>
      <c r="N455" s="238">
        <f>IF(ISBLANK(INDEX('Policy Characteristics'!H:H,MATCH($C455,'Policy Characteristics'!$C:$C,0))),"",INDEX('Policy Characteristics'!H:H,MATCH($C455,'Policy Characteristics'!$C:$C,0)))</f>
        <v>0.01</v>
      </c>
      <c r="O455" s="237" t="str">
        <f>IF(ISBLANK(INDEX('Policy Characteristics'!I:I,MATCH($C455,'Policy Characteristics'!$C:$C,0))),"",INDEX('Policy Characteristics'!I:I,MATCH($C455,'Policy Characteristics'!$C:$C,0)))</f>
        <v>% reduction in downtime</v>
      </c>
      <c r="P455" s="237"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7" t="str">
        <f>IF(ISBLANK(INDEX('Policy Characteristics'!K:K,MATCH($C455,'Policy Characteristics'!$C:$C,0))),"",INDEX('Policy Characteristics'!K:K,MATCH($C455,'Policy Characteristics'!$C:$C,0)))</f>
        <v>electricity-sector-main.html#red-downtime</v>
      </c>
      <c r="R455" s="237" t="str">
        <f>IF(ISBLANK(INDEX('Policy Characteristics'!L:L,MATCH($C455,'Policy Characteristics'!$C:$C,0))),"",INDEX('Policy Characteristics'!L:L,MATCH($C455,'Policy Characteristics'!$C:$C,0)))</f>
        <v>reduce-downtime.html</v>
      </c>
      <c r="S455" s="291" t="s">
        <v>187</v>
      </c>
    </row>
    <row r="456" spans="1:19" s="291" customFormat="1">
      <c r="A456" s="237" t="str">
        <f>IF(ISBLANK(INDEX('Policy Characteristics'!A:A,MATCH($C456,'Policy Characteristics'!$C:$C,0))),"",INDEX('Policy Characteristics'!A:A,MATCH($C456,'Policy Characteristics'!$C:$C,0)))</f>
        <v>Electricity Supply</v>
      </c>
      <c r="B456" s="386" t="str">
        <f>IF(ISBLANK(INDEX('Policy Characteristics'!B:B,MATCH($C456,'Policy Characteristics'!$C:$C,0))),"",INDEX('Policy Characteristics'!B:B,MATCH($C456,'Policy Characteristics'!$C:$C,0)))</f>
        <v>Change in Expected Power Plant Capacity Factor</v>
      </c>
      <c r="C456" s="292" t="str">
        <f t="shared" ref="C456:C477" si="26">$C$454</f>
        <v>Percentage Reduction in Plant Downtime</v>
      </c>
      <c r="D456" s="290" t="s">
        <v>3462</v>
      </c>
      <c r="E456" s="335"/>
      <c r="F456" s="290" t="s">
        <v>3403</v>
      </c>
      <c r="G456" s="290"/>
      <c r="H456" s="293">
        <v>1781</v>
      </c>
      <c r="I456" s="389" t="s">
        <v>43</v>
      </c>
      <c r="J456" s="388" t="str">
        <f>IF(ISBLANK(INDEX('Policy Characteristics'!D:D,MATCH($C456,'Policy Characteristics'!$C:$C,0))),"",INDEX('Policy Characteristics'!D:D,MATCH($C456,'Policy Characteristics'!$C:$C,0)))</f>
        <v>Reduce Plant Downtime</v>
      </c>
      <c r="K456" s="237" t="str">
        <f>IF(ISBLANK(INDEX('Policy Characteristics'!E:E,MATCH($C456,'Policy Characteristics'!$C:$C,0))),"",INDEX('Policy Characteristics'!E:E,MATCH($C456,'Policy Characteristics'!$C:$C,0)))</f>
        <v>elec reduce plant downtime</v>
      </c>
      <c r="L456" s="238">
        <f>IF(ISBLANK(INDEX('Policy Characteristics'!F:F,MATCH($C456,'Policy Characteristics'!$C:$C,0))),"",INDEX('Policy Characteristics'!F:F,MATCH($C456,'Policy Characteristics'!$C:$C,0)))</f>
        <v>-0.3</v>
      </c>
      <c r="M456" s="238">
        <f>IF(ISBLANK(INDEX('Policy Characteristics'!G:G,MATCH($C456,'Policy Characteristics'!$C:$C,0))),"",INDEX('Policy Characteristics'!G:G,MATCH($C456,'Policy Characteristics'!$C:$C,0)))</f>
        <v>0.6</v>
      </c>
      <c r="N456" s="238">
        <f>IF(ISBLANK(INDEX('Policy Characteristics'!H:H,MATCH($C456,'Policy Characteristics'!$C:$C,0))),"",INDEX('Policy Characteristics'!H:H,MATCH($C456,'Policy Characteristics'!$C:$C,0)))</f>
        <v>0.01</v>
      </c>
      <c r="O456" s="237" t="str">
        <f>IF(ISBLANK(INDEX('Policy Characteristics'!I:I,MATCH($C456,'Policy Characteristics'!$C:$C,0))),"",INDEX('Policy Characteristics'!I:I,MATCH($C456,'Policy Characteristics'!$C:$C,0)))</f>
        <v>% reduction in downtime</v>
      </c>
      <c r="P456" s="237"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7" t="str">
        <f>IF(ISBLANK(INDEX('Policy Characteristics'!K:K,MATCH($C456,'Policy Characteristics'!$C:$C,0))),"",INDEX('Policy Characteristics'!K:K,MATCH($C456,'Policy Characteristics'!$C:$C,0)))</f>
        <v>electricity-sector-main.html#red-downtime</v>
      </c>
      <c r="R456" s="237" t="str">
        <f>IF(ISBLANK(INDEX('Policy Characteristics'!L:L,MATCH($C456,'Policy Characteristics'!$C:$C,0))),"",INDEX('Policy Characteristics'!L:L,MATCH($C456,'Policy Characteristics'!$C:$C,0)))</f>
        <v>reduce-downtime.html</v>
      </c>
      <c r="S456" s="291" t="s">
        <v>3909</v>
      </c>
    </row>
    <row r="457" spans="1:19" s="291" customFormat="1">
      <c r="A457" s="237" t="str">
        <f>IF(ISBLANK(INDEX('Policy Characteristics'!A:A,MATCH($C457,'Policy Characteristics'!$C:$C,0))),"",INDEX('Policy Characteristics'!A:A,MATCH($C457,'Policy Characteristics'!$C:$C,0)))</f>
        <v>Electricity Supply</v>
      </c>
      <c r="B457" s="386" t="str">
        <f>IF(ISBLANK(INDEX('Policy Characteristics'!B:B,MATCH($C457,'Policy Characteristics'!$C:$C,0))),"",INDEX('Policy Characteristics'!B:B,MATCH($C457,'Policy Characteristics'!$C:$C,0)))</f>
        <v>Change in Expected Power Plant Capacity Factor</v>
      </c>
      <c r="C457" s="292" t="str">
        <f t="shared" si="26"/>
        <v>Percentage Reduction in Plant Downtime</v>
      </c>
      <c r="D457" s="290" t="s">
        <v>76</v>
      </c>
      <c r="E457" s="335"/>
      <c r="F457" s="290" t="s">
        <v>3472</v>
      </c>
      <c r="G457" s="290"/>
      <c r="H457" s="293">
        <v>657</v>
      </c>
      <c r="I457" s="389" t="s">
        <v>44</v>
      </c>
      <c r="J457" s="388" t="str">
        <f>IF(ISBLANK(INDEX('Policy Characteristics'!D:D,MATCH($C457,'Policy Characteristics'!$C:$C,0))),"",INDEX('Policy Characteristics'!D:D,MATCH($C457,'Policy Characteristics'!$C:$C,0)))</f>
        <v>Reduce Plant Downtime</v>
      </c>
      <c r="K457" s="237" t="str">
        <f>IF(ISBLANK(INDEX('Policy Characteristics'!E:E,MATCH($C457,'Policy Characteristics'!$C:$C,0))),"",INDEX('Policy Characteristics'!E:E,MATCH($C457,'Policy Characteristics'!$C:$C,0)))</f>
        <v>elec reduce plant downtime</v>
      </c>
      <c r="L457" s="238">
        <f>IF(ISBLANK(INDEX('Policy Characteristics'!F:F,MATCH($C457,'Policy Characteristics'!$C:$C,0))),"",INDEX('Policy Characteristics'!F:F,MATCH($C457,'Policy Characteristics'!$C:$C,0)))</f>
        <v>-0.3</v>
      </c>
      <c r="M457" s="238">
        <f>IF(ISBLANK(INDEX('Policy Characteristics'!G:G,MATCH($C457,'Policy Characteristics'!$C:$C,0))),"",INDEX('Policy Characteristics'!G:G,MATCH($C457,'Policy Characteristics'!$C:$C,0)))</f>
        <v>0.6</v>
      </c>
      <c r="N457" s="238">
        <f>IF(ISBLANK(INDEX('Policy Characteristics'!H:H,MATCH($C457,'Policy Characteristics'!$C:$C,0))),"",INDEX('Policy Characteristics'!H:H,MATCH($C457,'Policy Characteristics'!$C:$C,0)))</f>
        <v>0.01</v>
      </c>
      <c r="O457" s="237" t="str">
        <f>IF(ISBLANK(INDEX('Policy Characteristics'!I:I,MATCH($C457,'Policy Characteristics'!$C:$C,0))),"",INDEX('Policy Characteristics'!I:I,MATCH($C457,'Policy Characteristics'!$C:$C,0)))</f>
        <v>% reduction in downtime</v>
      </c>
      <c r="P457" s="237"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7" t="str">
        <f>IF(ISBLANK(INDEX('Policy Characteristics'!K:K,MATCH($C457,'Policy Characteristics'!$C:$C,0))),"",INDEX('Policy Characteristics'!K:K,MATCH($C457,'Policy Characteristics'!$C:$C,0)))</f>
        <v>electricity-sector-main.html#red-downtime</v>
      </c>
      <c r="R457" s="237" t="str">
        <f>IF(ISBLANK(INDEX('Policy Characteristics'!L:L,MATCH($C457,'Policy Characteristics'!$C:$C,0))),"",INDEX('Policy Characteristics'!L:L,MATCH($C457,'Policy Characteristics'!$C:$C,0)))</f>
        <v>reduce-downtime.html</v>
      </c>
      <c r="S457" s="291" t="s">
        <v>187</v>
      </c>
    </row>
    <row r="458" spans="1:19" s="291" customFormat="1">
      <c r="A458" s="237" t="str">
        <f>IF(ISBLANK(INDEX('Policy Characteristics'!A:A,MATCH($C458,'Policy Characteristics'!$C:$C,0))),"",INDEX('Policy Characteristics'!A:A,MATCH($C458,'Policy Characteristics'!$C:$C,0)))</f>
        <v>Electricity Supply</v>
      </c>
      <c r="B458" s="386" t="str">
        <f>IF(ISBLANK(INDEX('Policy Characteristics'!B:B,MATCH($C458,'Policy Characteristics'!$C:$C,0))),"",INDEX('Policy Characteristics'!B:B,MATCH($C458,'Policy Characteristics'!$C:$C,0)))</f>
        <v>Change in Expected Power Plant Capacity Factor</v>
      </c>
      <c r="C458" s="292" t="str">
        <f t="shared" si="26"/>
        <v>Percentage Reduction in Plant Downtime</v>
      </c>
      <c r="D458" s="290" t="s">
        <v>77</v>
      </c>
      <c r="E458" s="335"/>
      <c r="F458" s="290" t="s">
        <v>89</v>
      </c>
      <c r="G458" s="290"/>
      <c r="H458" s="293">
        <v>660</v>
      </c>
      <c r="I458" s="389" t="s">
        <v>44</v>
      </c>
      <c r="J458" s="388" t="str">
        <f>IF(ISBLANK(INDEX('Policy Characteristics'!D:D,MATCH($C458,'Policy Characteristics'!$C:$C,0))),"",INDEX('Policy Characteristics'!D:D,MATCH($C458,'Policy Characteristics'!$C:$C,0)))</f>
        <v>Reduce Plant Downtime</v>
      </c>
      <c r="K458" s="237" t="str">
        <f>IF(ISBLANK(INDEX('Policy Characteristics'!E:E,MATCH($C458,'Policy Characteristics'!$C:$C,0))),"",INDEX('Policy Characteristics'!E:E,MATCH($C458,'Policy Characteristics'!$C:$C,0)))</f>
        <v>elec reduce plant downtime</v>
      </c>
      <c r="L458" s="238">
        <f>IF(ISBLANK(INDEX('Policy Characteristics'!F:F,MATCH($C458,'Policy Characteristics'!$C:$C,0))),"",INDEX('Policy Characteristics'!F:F,MATCH($C458,'Policy Characteristics'!$C:$C,0)))</f>
        <v>-0.3</v>
      </c>
      <c r="M458" s="238">
        <f>IF(ISBLANK(INDEX('Policy Characteristics'!G:G,MATCH($C458,'Policy Characteristics'!$C:$C,0))),"",INDEX('Policy Characteristics'!G:G,MATCH($C458,'Policy Characteristics'!$C:$C,0)))</f>
        <v>0.6</v>
      </c>
      <c r="N458" s="238">
        <f>IF(ISBLANK(INDEX('Policy Characteristics'!H:H,MATCH($C458,'Policy Characteristics'!$C:$C,0))),"",INDEX('Policy Characteristics'!H:H,MATCH($C458,'Policy Characteristics'!$C:$C,0)))</f>
        <v>0.01</v>
      </c>
      <c r="O458" s="237" t="str">
        <f>IF(ISBLANK(INDEX('Policy Characteristics'!I:I,MATCH($C458,'Policy Characteristics'!$C:$C,0))),"",INDEX('Policy Characteristics'!I:I,MATCH($C458,'Policy Characteristics'!$C:$C,0)))</f>
        <v>% reduction in downtime</v>
      </c>
      <c r="P458" s="237"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7" t="str">
        <f>IF(ISBLANK(INDEX('Policy Characteristics'!K:K,MATCH($C458,'Policy Characteristics'!$C:$C,0))),"",INDEX('Policy Characteristics'!K:K,MATCH($C458,'Policy Characteristics'!$C:$C,0)))</f>
        <v>electricity-sector-main.html#red-downtime</v>
      </c>
      <c r="R458" s="237" t="str">
        <f>IF(ISBLANK(INDEX('Policy Characteristics'!L:L,MATCH($C458,'Policy Characteristics'!$C:$C,0))),"",INDEX('Policy Characteristics'!L:L,MATCH($C458,'Policy Characteristics'!$C:$C,0)))</f>
        <v>reduce-downtime.html</v>
      </c>
      <c r="S458" s="291" t="s">
        <v>187</v>
      </c>
    </row>
    <row r="459" spans="1:19" s="291" customFormat="1">
      <c r="A459" s="237" t="str">
        <f>IF(ISBLANK(INDEX('Policy Characteristics'!A:A,MATCH($C459,'Policy Characteristics'!$C:$C,0))),"",INDEX('Policy Characteristics'!A:A,MATCH($C459,'Policy Characteristics'!$C:$C,0)))</f>
        <v>Electricity Supply</v>
      </c>
      <c r="B459" s="386" t="str">
        <f>IF(ISBLANK(INDEX('Policy Characteristics'!B:B,MATCH($C459,'Policy Characteristics'!$C:$C,0))),"",INDEX('Policy Characteristics'!B:B,MATCH($C459,'Policy Characteristics'!$C:$C,0)))</f>
        <v>Change in Expected Power Plant Capacity Factor</v>
      </c>
      <c r="C459" s="292" t="str">
        <f t="shared" si="26"/>
        <v>Percentage Reduction in Plant Downtime</v>
      </c>
      <c r="D459" s="290" t="s">
        <v>446</v>
      </c>
      <c r="E459" s="335"/>
      <c r="F459" s="290" t="s">
        <v>449</v>
      </c>
      <c r="G459" s="290"/>
      <c r="H459" s="293">
        <v>143</v>
      </c>
      <c r="I459" s="389" t="s">
        <v>44</v>
      </c>
      <c r="J459" s="388" t="str">
        <f>IF(ISBLANK(INDEX('Policy Characteristics'!D:D,MATCH($C459,'Policy Characteristics'!$C:$C,0))),"",INDEX('Policy Characteristics'!D:D,MATCH($C459,'Policy Characteristics'!$C:$C,0)))</f>
        <v>Reduce Plant Downtime</v>
      </c>
      <c r="K459" s="237" t="str">
        <f>IF(ISBLANK(INDEX('Policy Characteristics'!E:E,MATCH($C459,'Policy Characteristics'!$C:$C,0))),"",INDEX('Policy Characteristics'!E:E,MATCH($C459,'Policy Characteristics'!$C:$C,0)))</f>
        <v>elec reduce plant downtime</v>
      </c>
      <c r="L459" s="238">
        <f>IF(ISBLANK(INDEX('Policy Characteristics'!F:F,MATCH($C459,'Policy Characteristics'!$C:$C,0))),"",INDEX('Policy Characteristics'!F:F,MATCH($C459,'Policy Characteristics'!$C:$C,0)))</f>
        <v>-0.3</v>
      </c>
      <c r="M459" s="238">
        <f>IF(ISBLANK(INDEX('Policy Characteristics'!G:G,MATCH($C459,'Policy Characteristics'!$C:$C,0))),"",INDEX('Policy Characteristics'!G:G,MATCH($C459,'Policy Characteristics'!$C:$C,0)))</f>
        <v>0.6</v>
      </c>
      <c r="N459" s="238">
        <f>IF(ISBLANK(INDEX('Policy Characteristics'!H:H,MATCH($C459,'Policy Characteristics'!$C:$C,0))),"",INDEX('Policy Characteristics'!H:H,MATCH($C459,'Policy Characteristics'!$C:$C,0)))</f>
        <v>0.01</v>
      </c>
      <c r="O459" s="237" t="str">
        <f>IF(ISBLANK(INDEX('Policy Characteristics'!I:I,MATCH($C459,'Policy Characteristics'!$C:$C,0))),"",INDEX('Policy Characteristics'!I:I,MATCH($C459,'Policy Characteristics'!$C:$C,0)))</f>
        <v>% reduction in downtime</v>
      </c>
      <c r="P459" s="237"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7" t="str">
        <f>IF(ISBLANK(INDEX('Policy Characteristics'!K:K,MATCH($C459,'Policy Characteristics'!$C:$C,0))),"",INDEX('Policy Characteristics'!K:K,MATCH($C459,'Policy Characteristics'!$C:$C,0)))</f>
        <v>electricity-sector-main.html#red-downtime</v>
      </c>
      <c r="R459" s="237" t="str">
        <f>IF(ISBLANK(INDEX('Policy Characteristics'!L:L,MATCH($C459,'Policy Characteristics'!$C:$C,0))),"",INDEX('Policy Characteristics'!L:L,MATCH($C459,'Policy Characteristics'!$C:$C,0)))</f>
        <v>reduce-downtime.html</v>
      </c>
      <c r="S459" s="291" t="s">
        <v>187</v>
      </c>
    </row>
    <row r="460" spans="1:19" s="291" customFormat="1">
      <c r="A460" s="237" t="str">
        <f>IF(ISBLANK(INDEX('Policy Characteristics'!A:A,MATCH($C460,'Policy Characteristics'!$C:$C,0))),"",INDEX('Policy Characteristics'!A:A,MATCH($C460,'Policy Characteristics'!$C:$C,0)))</f>
        <v>Electricity Supply</v>
      </c>
      <c r="B460" s="386" t="str">
        <f>IF(ISBLANK(INDEX('Policy Characteristics'!B:B,MATCH($C460,'Policy Characteristics'!$C:$C,0))),"",INDEX('Policy Characteristics'!B:B,MATCH($C460,'Policy Characteristics'!$C:$C,0)))</f>
        <v>Change in Expected Power Plant Capacity Factor</v>
      </c>
      <c r="C460" s="292" t="str">
        <f t="shared" si="26"/>
        <v>Percentage Reduction in Plant Downtime</v>
      </c>
      <c r="D460" s="290" t="s">
        <v>78</v>
      </c>
      <c r="E460" s="335"/>
      <c r="F460" s="290" t="s">
        <v>90</v>
      </c>
      <c r="G460" s="290"/>
      <c r="H460" s="293">
        <v>144</v>
      </c>
      <c r="I460" s="389" t="s">
        <v>44</v>
      </c>
      <c r="J460" s="388" t="str">
        <f>IF(ISBLANK(INDEX('Policy Characteristics'!D:D,MATCH($C460,'Policy Characteristics'!$C:$C,0))),"",INDEX('Policy Characteristics'!D:D,MATCH($C460,'Policy Characteristics'!$C:$C,0)))</f>
        <v>Reduce Plant Downtime</v>
      </c>
      <c r="K460" s="237" t="str">
        <f>IF(ISBLANK(INDEX('Policy Characteristics'!E:E,MATCH($C460,'Policy Characteristics'!$C:$C,0))),"",INDEX('Policy Characteristics'!E:E,MATCH($C460,'Policy Characteristics'!$C:$C,0)))</f>
        <v>elec reduce plant downtime</v>
      </c>
      <c r="L460" s="238">
        <f>IF(ISBLANK(INDEX('Policy Characteristics'!F:F,MATCH($C460,'Policy Characteristics'!$C:$C,0))),"",INDEX('Policy Characteristics'!F:F,MATCH($C460,'Policy Characteristics'!$C:$C,0)))</f>
        <v>-0.3</v>
      </c>
      <c r="M460" s="238">
        <f>IF(ISBLANK(INDEX('Policy Characteristics'!G:G,MATCH($C460,'Policy Characteristics'!$C:$C,0))),"",INDEX('Policy Characteristics'!G:G,MATCH($C460,'Policy Characteristics'!$C:$C,0)))</f>
        <v>0.6</v>
      </c>
      <c r="N460" s="238">
        <f>IF(ISBLANK(INDEX('Policy Characteristics'!H:H,MATCH($C460,'Policy Characteristics'!$C:$C,0))),"",INDEX('Policy Characteristics'!H:H,MATCH($C460,'Policy Characteristics'!$C:$C,0)))</f>
        <v>0.01</v>
      </c>
      <c r="O460" s="237" t="str">
        <f>IF(ISBLANK(INDEX('Policy Characteristics'!I:I,MATCH($C460,'Policy Characteristics'!$C:$C,0))),"",INDEX('Policy Characteristics'!I:I,MATCH($C460,'Policy Characteristics'!$C:$C,0)))</f>
        <v>% reduction in downtime</v>
      </c>
      <c r="P460" s="237"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7" t="str">
        <f>IF(ISBLANK(INDEX('Policy Characteristics'!K:K,MATCH($C460,'Policy Characteristics'!$C:$C,0))),"",INDEX('Policy Characteristics'!K:K,MATCH($C460,'Policy Characteristics'!$C:$C,0)))</f>
        <v>electricity-sector-main.html#red-downtime</v>
      </c>
      <c r="R460" s="237" t="str">
        <f>IF(ISBLANK(INDEX('Policy Characteristics'!L:L,MATCH($C460,'Policy Characteristics'!$C:$C,0))),"",INDEX('Policy Characteristics'!L:L,MATCH($C460,'Policy Characteristics'!$C:$C,0)))</f>
        <v>reduce-downtime.html</v>
      </c>
      <c r="S460" s="291" t="s">
        <v>187</v>
      </c>
    </row>
    <row r="461" spans="1:19" s="291" customFormat="1">
      <c r="A461" s="237" t="str">
        <f>IF(ISBLANK(INDEX('Policy Characteristics'!A:A,MATCH($C461,'Policy Characteristics'!$C:$C,0))),"",INDEX('Policy Characteristics'!A:A,MATCH($C461,'Policy Characteristics'!$C:$C,0)))</f>
        <v>Electricity Supply</v>
      </c>
      <c r="B461" s="386" t="str">
        <f>IF(ISBLANK(INDEX('Policy Characteristics'!B:B,MATCH($C461,'Policy Characteristics'!$C:$C,0))),"",INDEX('Policy Characteristics'!B:B,MATCH($C461,'Policy Characteristics'!$C:$C,0)))</f>
        <v>Change in Expected Power Plant Capacity Factor</v>
      </c>
      <c r="C461" s="292" t="str">
        <f t="shared" si="26"/>
        <v>Percentage Reduction in Plant Downtime</v>
      </c>
      <c r="D461" s="290" t="s">
        <v>79</v>
      </c>
      <c r="E461" s="335"/>
      <c r="F461" s="290" t="s">
        <v>91</v>
      </c>
      <c r="G461" s="290"/>
      <c r="H461" s="293">
        <v>667</v>
      </c>
      <c r="I461" s="389" t="s">
        <v>44</v>
      </c>
      <c r="J461" s="388" t="str">
        <f>IF(ISBLANK(INDEX('Policy Characteristics'!D:D,MATCH($C461,'Policy Characteristics'!$C:$C,0))),"",INDEX('Policy Characteristics'!D:D,MATCH($C461,'Policy Characteristics'!$C:$C,0)))</f>
        <v>Reduce Plant Downtime</v>
      </c>
      <c r="K461" s="237" t="str">
        <f>IF(ISBLANK(INDEX('Policy Characteristics'!E:E,MATCH($C461,'Policy Characteristics'!$C:$C,0))),"",INDEX('Policy Characteristics'!E:E,MATCH($C461,'Policy Characteristics'!$C:$C,0)))</f>
        <v>elec reduce plant downtime</v>
      </c>
      <c r="L461" s="238">
        <f>IF(ISBLANK(INDEX('Policy Characteristics'!F:F,MATCH($C461,'Policy Characteristics'!$C:$C,0))),"",INDEX('Policy Characteristics'!F:F,MATCH($C461,'Policy Characteristics'!$C:$C,0)))</f>
        <v>-0.3</v>
      </c>
      <c r="M461" s="238">
        <f>IF(ISBLANK(INDEX('Policy Characteristics'!G:G,MATCH($C461,'Policy Characteristics'!$C:$C,0))),"",INDEX('Policy Characteristics'!G:G,MATCH($C461,'Policy Characteristics'!$C:$C,0)))</f>
        <v>0.6</v>
      </c>
      <c r="N461" s="238">
        <f>IF(ISBLANK(INDEX('Policy Characteristics'!H:H,MATCH($C461,'Policy Characteristics'!$C:$C,0))),"",INDEX('Policy Characteristics'!H:H,MATCH($C461,'Policy Characteristics'!$C:$C,0)))</f>
        <v>0.01</v>
      </c>
      <c r="O461" s="237" t="str">
        <f>IF(ISBLANK(INDEX('Policy Characteristics'!I:I,MATCH($C461,'Policy Characteristics'!$C:$C,0))),"",INDEX('Policy Characteristics'!I:I,MATCH($C461,'Policy Characteristics'!$C:$C,0)))</f>
        <v>% reduction in downtime</v>
      </c>
      <c r="P461" s="237"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7" t="str">
        <f>IF(ISBLANK(INDEX('Policy Characteristics'!K:K,MATCH($C461,'Policy Characteristics'!$C:$C,0))),"",INDEX('Policy Characteristics'!K:K,MATCH($C461,'Policy Characteristics'!$C:$C,0)))</f>
        <v>electricity-sector-main.html#red-downtime</v>
      </c>
      <c r="R461" s="237" t="str">
        <f>IF(ISBLANK(INDEX('Policy Characteristics'!L:L,MATCH($C461,'Policy Characteristics'!$C:$C,0))),"",INDEX('Policy Characteristics'!L:L,MATCH($C461,'Policy Characteristics'!$C:$C,0)))</f>
        <v>reduce-downtime.html</v>
      </c>
      <c r="S461" s="291" t="s">
        <v>187</v>
      </c>
    </row>
    <row r="462" spans="1:19" s="291" customFormat="1">
      <c r="A462" s="237" t="str">
        <f>IF(ISBLANK(INDEX('Policy Characteristics'!A:A,MATCH($C462,'Policy Characteristics'!$C:$C,0))),"",INDEX('Policy Characteristics'!A:A,MATCH($C462,'Policy Characteristics'!$C:$C,0)))</f>
        <v>Electricity Supply</v>
      </c>
      <c r="B462" s="386" t="str">
        <f>IF(ISBLANK(INDEX('Policy Characteristics'!B:B,MATCH($C462,'Policy Characteristics'!$C:$C,0))),"",INDEX('Policy Characteristics'!B:B,MATCH($C462,'Policy Characteristics'!$C:$C,0)))</f>
        <v>Change in Expected Power Plant Capacity Factor</v>
      </c>
      <c r="C462" s="292" t="str">
        <f t="shared" si="26"/>
        <v>Percentage Reduction in Plant Downtime</v>
      </c>
      <c r="D462" s="290" t="s">
        <v>80</v>
      </c>
      <c r="E462" s="335"/>
      <c r="F462" s="290" t="s">
        <v>92</v>
      </c>
      <c r="G462" s="290"/>
      <c r="H462" s="293">
        <v>670</v>
      </c>
      <c r="I462" s="389" t="s">
        <v>44</v>
      </c>
      <c r="J462" s="388" t="str">
        <f>IF(ISBLANK(INDEX('Policy Characteristics'!D:D,MATCH($C462,'Policy Characteristics'!$C:$C,0))),"",INDEX('Policy Characteristics'!D:D,MATCH($C462,'Policy Characteristics'!$C:$C,0)))</f>
        <v>Reduce Plant Downtime</v>
      </c>
      <c r="K462" s="237" t="str">
        <f>IF(ISBLANK(INDEX('Policy Characteristics'!E:E,MATCH($C462,'Policy Characteristics'!$C:$C,0))),"",INDEX('Policy Characteristics'!E:E,MATCH($C462,'Policy Characteristics'!$C:$C,0)))</f>
        <v>elec reduce plant downtime</v>
      </c>
      <c r="L462" s="238">
        <f>IF(ISBLANK(INDEX('Policy Characteristics'!F:F,MATCH($C462,'Policy Characteristics'!$C:$C,0))),"",INDEX('Policy Characteristics'!F:F,MATCH($C462,'Policy Characteristics'!$C:$C,0)))</f>
        <v>-0.3</v>
      </c>
      <c r="M462" s="238">
        <f>IF(ISBLANK(INDEX('Policy Characteristics'!G:G,MATCH($C462,'Policy Characteristics'!$C:$C,0))),"",INDEX('Policy Characteristics'!G:G,MATCH($C462,'Policy Characteristics'!$C:$C,0)))</f>
        <v>0.6</v>
      </c>
      <c r="N462" s="238">
        <f>IF(ISBLANK(INDEX('Policy Characteristics'!H:H,MATCH($C462,'Policy Characteristics'!$C:$C,0))),"",INDEX('Policy Characteristics'!H:H,MATCH($C462,'Policy Characteristics'!$C:$C,0)))</f>
        <v>0.01</v>
      </c>
      <c r="O462" s="237" t="str">
        <f>IF(ISBLANK(INDEX('Policy Characteristics'!I:I,MATCH($C462,'Policy Characteristics'!$C:$C,0))),"",INDEX('Policy Characteristics'!I:I,MATCH($C462,'Policy Characteristics'!$C:$C,0)))</f>
        <v>% reduction in downtime</v>
      </c>
      <c r="P462" s="237"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7" t="str">
        <f>IF(ISBLANK(INDEX('Policy Characteristics'!K:K,MATCH($C462,'Policy Characteristics'!$C:$C,0))),"",INDEX('Policy Characteristics'!K:K,MATCH($C462,'Policy Characteristics'!$C:$C,0)))</f>
        <v>electricity-sector-main.html#red-downtime</v>
      </c>
      <c r="R462" s="237" t="str">
        <f>IF(ISBLANK(INDEX('Policy Characteristics'!L:L,MATCH($C462,'Policy Characteristics'!$C:$C,0))),"",INDEX('Policy Characteristics'!L:L,MATCH($C462,'Policy Characteristics'!$C:$C,0)))</f>
        <v>reduce-downtime.html</v>
      </c>
      <c r="S462" s="291" t="s">
        <v>187</v>
      </c>
    </row>
    <row r="463" spans="1:19" s="291" customFormat="1">
      <c r="A463" s="237" t="str">
        <f>IF(ISBLANK(INDEX('Policy Characteristics'!A:A,MATCH($C463,'Policy Characteristics'!$C:$C,0))),"",INDEX('Policy Characteristics'!A:A,MATCH($C463,'Policy Characteristics'!$C:$C,0)))</f>
        <v>Electricity Supply</v>
      </c>
      <c r="B463" s="386" t="str">
        <f>IF(ISBLANK(INDEX('Policy Characteristics'!B:B,MATCH($C463,'Policy Characteristics'!$C:$C,0))),"",INDEX('Policy Characteristics'!B:B,MATCH($C463,'Policy Characteristics'!$C:$C,0)))</f>
        <v>Change in Expected Power Plant Capacity Factor</v>
      </c>
      <c r="C463" s="292" t="str">
        <f t="shared" si="26"/>
        <v>Percentage Reduction in Plant Downtime</v>
      </c>
      <c r="D463" s="290" t="s">
        <v>2422</v>
      </c>
      <c r="E463" s="335"/>
      <c r="F463" s="290" t="s">
        <v>434</v>
      </c>
      <c r="G463" s="290"/>
      <c r="H463" s="293">
        <v>673</v>
      </c>
      <c r="I463" s="389" t="s">
        <v>44</v>
      </c>
      <c r="J463" s="388" t="str">
        <f>IF(ISBLANK(INDEX('Policy Characteristics'!D:D,MATCH($C463,'Policy Characteristics'!$C:$C,0))),"",INDEX('Policy Characteristics'!D:D,MATCH($C463,'Policy Characteristics'!$C:$C,0)))</f>
        <v>Reduce Plant Downtime</v>
      </c>
      <c r="K463" s="237" t="str">
        <f>IF(ISBLANK(INDEX('Policy Characteristics'!E:E,MATCH($C463,'Policy Characteristics'!$C:$C,0))),"",INDEX('Policy Characteristics'!E:E,MATCH($C463,'Policy Characteristics'!$C:$C,0)))</f>
        <v>elec reduce plant downtime</v>
      </c>
      <c r="L463" s="238">
        <f>IF(ISBLANK(INDEX('Policy Characteristics'!F:F,MATCH($C463,'Policy Characteristics'!$C:$C,0))),"",INDEX('Policy Characteristics'!F:F,MATCH($C463,'Policy Characteristics'!$C:$C,0)))</f>
        <v>-0.3</v>
      </c>
      <c r="M463" s="238">
        <f>IF(ISBLANK(INDEX('Policy Characteristics'!G:G,MATCH($C463,'Policy Characteristics'!$C:$C,0))),"",INDEX('Policy Characteristics'!G:G,MATCH($C463,'Policy Characteristics'!$C:$C,0)))</f>
        <v>0.6</v>
      </c>
      <c r="N463" s="238">
        <f>IF(ISBLANK(INDEX('Policy Characteristics'!H:H,MATCH($C463,'Policy Characteristics'!$C:$C,0))),"",INDEX('Policy Characteristics'!H:H,MATCH($C463,'Policy Characteristics'!$C:$C,0)))</f>
        <v>0.01</v>
      </c>
      <c r="O463" s="237" t="str">
        <f>IF(ISBLANK(INDEX('Policy Characteristics'!I:I,MATCH($C463,'Policy Characteristics'!$C:$C,0))),"",INDEX('Policy Characteristics'!I:I,MATCH($C463,'Policy Characteristics'!$C:$C,0)))</f>
        <v>% reduction in downtime</v>
      </c>
      <c r="P463" s="237"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7" t="str">
        <f>IF(ISBLANK(INDEX('Policy Characteristics'!K:K,MATCH($C463,'Policy Characteristics'!$C:$C,0))),"",INDEX('Policy Characteristics'!K:K,MATCH($C463,'Policy Characteristics'!$C:$C,0)))</f>
        <v>electricity-sector-main.html#red-downtime</v>
      </c>
      <c r="R463" s="237" t="str">
        <f>IF(ISBLANK(INDEX('Policy Characteristics'!L:L,MATCH($C463,'Policy Characteristics'!$C:$C,0))),"",INDEX('Policy Characteristics'!L:L,MATCH($C463,'Policy Characteristics'!$C:$C,0)))</f>
        <v>reduce-downtime.html</v>
      </c>
      <c r="S463" s="291" t="s">
        <v>187</v>
      </c>
    </row>
    <row r="464" spans="1:19" s="291" customFormat="1">
      <c r="A464" s="237" t="str">
        <f>IF(ISBLANK(INDEX('Policy Characteristics'!A:A,MATCH($C464,'Policy Characteristics'!$C:$C,0))),"",INDEX('Policy Characteristics'!A:A,MATCH($C464,'Policy Characteristics'!$C:$C,0)))</f>
        <v>Electricity Supply</v>
      </c>
      <c r="B464" s="386" t="str">
        <f>IF(ISBLANK(INDEX('Policy Characteristics'!B:B,MATCH($C464,'Policy Characteristics'!$C:$C,0))),"",INDEX('Policy Characteristics'!B:B,MATCH($C464,'Policy Characteristics'!$C:$C,0)))</f>
        <v>Change in Expected Power Plant Capacity Factor</v>
      </c>
      <c r="C464" s="292" t="str">
        <f t="shared" si="26"/>
        <v>Percentage Reduction in Plant Downtime</v>
      </c>
      <c r="D464" s="290" t="s">
        <v>307</v>
      </c>
      <c r="E464" s="335"/>
      <c r="F464" s="290" t="s">
        <v>309</v>
      </c>
      <c r="G464" s="290"/>
      <c r="H464" s="293">
        <v>676</v>
      </c>
      <c r="I464" s="389" t="s">
        <v>44</v>
      </c>
      <c r="J464" s="388" t="str">
        <f>IF(ISBLANK(INDEX('Policy Characteristics'!D:D,MATCH($C464,'Policy Characteristics'!$C:$C,0))),"",INDEX('Policy Characteristics'!D:D,MATCH($C464,'Policy Characteristics'!$C:$C,0)))</f>
        <v>Reduce Plant Downtime</v>
      </c>
      <c r="K464" s="237" t="str">
        <f>IF(ISBLANK(INDEX('Policy Characteristics'!E:E,MATCH($C464,'Policy Characteristics'!$C:$C,0))),"",INDEX('Policy Characteristics'!E:E,MATCH($C464,'Policy Characteristics'!$C:$C,0)))</f>
        <v>elec reduce plant downtime</v>
      </c>
      <c r="L464" s="238">
        <f>IF(ISBLANK(INDEX('Policy Characteristics'!F:F,MATCH($C464,'Policy Characteristics'!$C:$C,0))),"",INDEX('Policy Characteristics'!F:F,MATCH($C464,'Policy Characteristics'!$C:$C,0)))</f>
        <v>-0.3</v>
      </c>
      <c r="M464" s="238">
        <f>IF(ISBLANK(INDEX('Policy Characteristics'!G:G,MATCH($C464,'Policy Characteristics'!$C:$C,0))),"",INDEX('Policy Characteristics'!G:G,MATCH($C464,'Policy Characteristics'!$C:$C,0)))</f>
        <v>0.6</v>
      </c>
      <c r="N464" s="238">
        <f>IF(ISBLANK(INDEX('Policy Characteristics'!H:H,MATCH($C464,'Policy Characteristics'!$C:$C,0))),"",INDEX('Policy Characteristics'!H:H,MATCH($C464,'Policy Characteristics'!$C:$C,0)))</f>
        <v>0.01</v>
      </c>
      <c r="O464" s="237" t="str">
        <f>IF(ISBLANK(INDEX('Policy Characteristics'!I:I,MATCH($C464,'Policy Characteristics'!$C:$C,0))),"",INDEX('Policy Characteristics'!I:I,MATCH($C464,'Policy Characteristics'!$C:$C,0)))</f>
        <v>% reduction in downtime</v>
      </c>
      <c r="P464" s="237"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7" t="str">
        <f>IF(ISBLANK(INDEX('Policy Characteristics'!K:K,MATCH($C464,'Policy Characteristics'!$C:$C,0))),"",INDEX('Policy Characteristics'!K:K,MATCH($C464,'Policy Characteristics'!$C:$C,0)))</f>
        <v>electricity-sector-main.html#red-downtime</v>
      </c>
      <c r="R464" s="237" t="str">
        <f>IF(ISBLANK(INDEX('Policy Characteristics'!L:L,MATCH($C464,'Policy Characteristics'!$C:$C,0))),"",INDEX('Policy Characteristics'!L:L,MATCH($C464,'Policy Characteristics'!$C:$C,0)))</f>
        <v>reduce-downtime.html</v>
      </c>
      <c r="S464" s="291" t="s">
        <v>187</v>
      </c>
    </row>
    <row r="465" spans="1:19" s="291" customFormat="1">
      <c r="A465" s="237" t="str">
        <f>IF(ISBLANK(INDEX('Policy Characteristics'!A:A,MATCH($C465,'Policy Characteristics'!$C:$C,0))),"",INDEX('Policy Characteristics'!A:A,MATCH($C465,'Policy Characteristics'!$C:$C,0)))</f>
        <v>Electricity Supply</v>
      </c>
      <c r="B465" s="386" t="str">
        <f>IF(ISBLANK(INDEX('Policy Characteristics'!B:B,MATCH($C465,'Policy Characteristics'!$C:$C,0))),"",INDEX('Policy Characteristics'!B:B,MATCH($C465,'Policy Characteristics'!$C:$C,0)))</f>
        <v>Change in Expected Power Plant Capacity Factor</v>
      </c>
      <c r="C465" s="292" t="str">
        <f t="shared" si="26"/>
        <v>Percentage Reduction in Plant Downtime</v>
      </c>
      <c r="D465" s="290" t="s">
        <v>308</v>
      </c>
      <c r="E465" s="335"/>
      <c r="F465" s="290" t="s">
        <v>310</v>
      </c>
      <c r="G465" s="290"/>
      <c r="H465" s="293">
        <v>679</v>
      </c>
      <c r="I465" s="389" t="s">
        <v>44</v>
      </c>
      <c r="J465" s="388" t="str">
        <f>IF(ISBLANK(INDEX('Policy Characteristics'!D:D,MATCH($C465,'Policy Characteristics'!$C:$C,0))),"",INDEX('Policy Characteristics'!D:D,MATCH($C465,'Policy Characteristics'!$C:$C,0)))</f>
        <v>Reduce Plant Downtime</v>
      </c>
      <c r="K465" s="237" t="str">
        <f>IF(ISBLANK(INDEX('Policy Characteristics'!E:E,MATCH($C465,'Policy Characteristics'!$C:$C,0))),"",INDEX('Policy Characteristics'!E:E,MATCH($C465,'Policy Characteristics'!$C:$C,0)))</f>
        <v>elec reduce plant downtime</v>
      </c>
      <c r="L465" s="238">
        <f>IF(ISBLANK(INDEX('Policy Characteristics'!F:F,MATCH($C465,'Policy Characteristics'!$C:$C,0))),"",INDEX('Policy Characteristics'!F:F,MATCH($C465,'Policy Characteristics'!$C:$C,0)))</f>
        <v>-0.3</v>
      </c>
      <c r="M465" s="238">
        <f>IF(ISBLANK(INDEX('Policy Characteristics'!G:G,MATCH($C465,'Policy Characteristics'!$C:$C,0))),"",INDEX('Policy Characteristics'!G:G,MATCH($C465,'Policy Characteristics'!$C:$C,0)))</f>
        <v>0.6</v>
      </c>
      <c r="N465" s="238">
        <f>IF(ISBLANK(INDEX('Policy Characteristics'!H:H,MATCH($C465,'Policy Characteristics'!$C:$C,0))),"",INDEX('Policy Characteristics'!H:H,MATCH($C465,'Policy Characteristics'!$C:$C,0)))</f>
        <v>0.01</v>
      </c>
      <c r="O465" s="237" t="str">
        <f>IF(ISBLANK(INDEX('Policy Characteristics'!I:I,MATCH($C465,'Policy Characteristics'!$C:$C,0))),"",INDEX('Policy Characteristics'!I:I,MATCH($C465,'Policy Characteristics'!$C:$C,0)))</f>
        <v>% reduction in downtime</v>
      </c>
      <c r="P465" s="237"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7" t="str">
        <f>IF(ISBLANK(INDEX('Policy Characteristics'!K:K,MATCH($C465,'Policy Characteristics'!$C:$C,0))),"",INDEX('Policy Characteristics'!K:K,MATCH($C465,'Policy Characteristics'!$C:$C,0)))</f>
        <v>electricity-sector-main.html#red-downtime</v>
      </c>
      <c r="R465" s="237" t="str">
        <f>IF(ISBLANK(INDEX('Policy Characteristics'!L:L,MATCH($C465,'Policy Characteristics'!$C:$C,0))),"",INDEX('Policy Characteristics'!L:L,MATCH($C465,'Policy Characteristics'!$C:$C,0)))</f>
        <v>reduce-downtime.html</v>
      </c>
      <c r="S465" s="291" t="s">
        <v>187</v>
      </c>
    </row>
    <row r="466" spans="1:19" s="291" customFormat="1">
      <c r="A466" s="237" t="str">
        <f>IF(ISBLANK(INDEX('Policy Characteristics'!A:A,MATCH($C466,'Policy Characteristics'!$C:$C,0))),"",INDEX('Policy Characteristics'!A:A,MATCH($C466,'Policy Characteristics'!$C:$C,0)))</f>
        <v>Electricity Supply</v>
      </c>
      <c r="B466" s="386" t="str">
        <f>IF(ISBLANK(INDEX('Policy Characteristics'!B:B,MATCH($C466,'Policy Characteristics'!$C:$C,0))),"",INDEX('Policy Characteristics'!B:B,MATCH($C466,'Policy Characteristics'!$C:$C,0)))</f>
        <v>Change in Expected Power Plant Capacity Factor</v>
      </c>
      <c r="C466" s="292" t="str">
        <f t="shared" si="26"/>
        <v>Percentage Reduction in Plant Downtime</v>
      </c>
      <c r="D466" s="290" t="s">
        <v>442</v>
      </c>
      <c r="E466" s="335"/>
      <c r="F466" s="290" t="s">
        <v>441</v>
      </c>
      <c r="G466" s="290"/>
      <c r="H466" s="293">
        <v>182</v>
      </c>
      <c r="I466" s="389" t="s">
        <v>44</v>
      </c>
      <c r="J466" s="388" t="str">
        <f>IF(ISBLANK(INDEX('Policy Characteristics'!D:D,MATCH($C466,'Policy Characteristics'!$C:$C,0))),"",INDEX('Policy Characteristics'!D:D,MATCH($C466,'Policy Characteristics'!$C:$C,0)))</f>
        <v>Reduce Plant Downtime</v>
      </c>
      <c r="K466" s="237" t="str">
        <f>IF(ISBLANK(INDEX('Policy Characteristics'!E:E,MATCH($C466,'Policy Characteristics'!$C:$C,0))),"",INDEX('Policy Characteristics'!E:E,MATCH($C466,'Policy Characteristics'!$C:$C,0)))</f>
        <v>elec reduce plant downtime</v>
      </c>
      <c r="L466" s="238">
        <f>IF(ISBLANK(INDEX('Policy Characteristics'!F:F,MATCH($C466,'Policy Characteristics'!$C:$C,0))),"",INDEX('Policy Characteristics'!F:F,MATCH($C466,'Policy Characteristics'!$C:$C,0)))</f>
        <v>-0.3</v>
      </c>
      <c r="M466" s="238">
        <f>IF(ISBLANK(INDEX('Policy Characteristics'!G:G,MATCH($C466,'Policy Characteristics'!$C:$C,0))),"",INDEX('Policy Characteristics'!G:G,MATCH($C466,'Policy Characteristics'!$C:$C,0)))</f>
        <v>0.6</v>
      </c>
      <c r="N466" s="238">
        <f>IF(ISBLANK(INDEX('Policy Characteristics'!H:H,MATCH($C466,'Policy Characteristics'!$C:$C,0))),"",INDEX('Policy Characteristics'!H:H,MATCH($C466,'Policy Characteristics'!$C:$C,0)))</f>
        <v>0.01</v>
      </c>
      <c r="O466" s="237" t="str">
        <f>IF(ISBLANK(INDEX('Policy Characteristics'!I:I,MATCH($C466,'Policy Characteristics'!$C:$C,0))),"",INDEX('Policy Characteristics'!I:I,MATCH($C466,'Policy Characteristics'!$C:$C,0)))</f>
        <v>% reduction in downtime</v>
      </c>
      <c r="P466" s="237"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7" t="str">
        <f>IF(ISBLANK(INDEX('Policy Characteristics'!K:K,MATCH($C466,'Policy Characteristics'!$C:$C,0))),"",INDEX('Policy Characteristics'!K:K,MATCH($C466,'Policy Characteristics'!$C:$C,0)))</f>
        <v>electricity-sector-main.html#red-downtime</v>
      </c>
      <c r="R466" s="237" t="str">
        <f>IF(ISBLANK(INDEX('Policy Characteristics'!L:L,MATCH($C466,'Policy Characteristics'!$C:$C,0))),"",INDEX('Policy Characteristics'!L:L,MATCH($C466,'Policy Characteristics'!$C:$C,0)))</f>
        <v>reduce-downtime.html</v>
      </c>
      <c r="S466" s="291" t="s">
        <v>187</v>
      </c>
    </row>
    <row r="467" spans="1:19" s="291" customFormat="1">
      <c r="A467" s="237" t="str">
        <f>IF(ISBLANK(INDEX('Policy Characteristics'!A:A,MATCH($C467,'Policy Characteristics'!$C:$C,0))),"",INDEX('Policy Characteristics'!A:A,MATCH($C467,'Policy Characteristics'!$C:$C,0)))</f>
        <v>Electricity Supply</v>
      </c>
      <c r="B467" s="386" t="str">
        <f>IF(ISBLANK(INDEX('Policy Characteristics'!B:B,MATCH($C467,'Policy Characteristics'!$C:$C,0))),"",INDEX('Policy Characteristics'!B:B,MATCH($C467,'Policy Characteristics'!$C:$C,0)))</f>
        <v>Change in Expected Power Plant Capacity Factor</v>
      </c>
      <c r="C467" s="292" t="str">
        <f t="shared" si="26"/>
        <v>Percentage Reduction in Plant Downtime</v>
      </c>
      <c r="D467" s="290" t="s">
        <v>451</v>
      </c>
      <c r="E467" s="335"/>
      <c r="F467" s="290" t="s">
        <v>452</v>
      </c>
      <c r="H467" s="293">
        <v>684</v>
      </c>
      <c r="I467" s="389" t="s">
        <v>44</v>
      </c>
      <c r="J467" s="388" t="str">
        <f>IF(ISBLANK(INDEX('Policy Characteristics'!D:D,MATCH($C467,'Policy Characteristics'!$C:$C,0))),"",INDEX('Policy Characteristics'!D:D,MATCH($C467,'Policy Characteristics'!$C:$C,0)))</f>
        <v>Reduce Plant Downtime</v>
      </c>
      <c r="K467" s="237" t="str">
        <f>IF(ISBLANK(INDEX('Policy Characteristics'!E:E,MATCH($C467,'Policy Characteristics'!$C:$C,0))),"",INDEX('Policy Characteristics'!E:E,MATCH($C467,'Policy Characteristics'!$C:$C,0)))</f>
        <v>elec reduce plant downtime</v>
      </c>
      <c r="L467" s="238">
        <f>IF(ISBLANK(INDEX('Policy Characteristics'!F:F,MATCH($C467,'Policy Characteristics'!$C:$C,0))),"",INDEX('Policy Characteristics'!F:F,MATCH($C467,'Policy Characteristics'!$C:$C,0)))</f>
        <v>-0.3</v>
      </c>
      <c r="M467" s="238">
        <f>IF(ISBLANK(INDEX('Policy Characteristics'!G:G,MATCH($C467,'Policy Characteristics'!$C:$C,0))),"",INDEX('Policy Characteristics'!G:G,MATCH($C467,'Policy Characteristics'!$C:$C,0)))</f>
        <v>0.6</v>
      </c>
      <c r="N467" s="238">
        <f>IF(ISBLANK(INDEX('Policy Characteristics'!H:H,MATCH($C467,'Policy Characteristics'!$C:$C,0))),"",INDEX('Policy Characteristics'!H:H,MATCH($C467,'Policy Characteristics'!$C:$C,0)))</f>
        <v>0.01</v>
      </c>
      <c r="O467" s="237" t="str">
        <f>IF(ISBLANK(INDEX('Policy Characteristics'!I:I,MATCH($C467,'Policy Characteristics'!$C:$C,0))),"",INDEX('Policy Characteristics'!I:I,MATCH($C467,'Policy Characteristics'!$C:$C,0)))</f>
        <v>% reduction in downtime</v>
      </c>
      <c r="P467" s="237"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7" t="str">
        <f>IF(ISBLANK(INDEX('Policy Characteristics'!K:K,MATCH($C467,'Policy Characteristics'!$C:$C,0))),"",INDEX('Policy Characteristics'!K:K,MATCH($C467,'Policy Characteristics'!$C:$C,0)))</f>
        <v>electricity-sector-main.html#red-downtime</v>
      </c>
      <c r="R467" s="237" t="str">
        <f>IF(ISBLANK(INDEX('Policy Characteristics'!L:L,MATCH($C467,'Policy Characteristics'!$C:$C,0))),"",INDEX('Policy Characteristics'!L:L,MATCH($C467,'Policy Characteristics'!$C:$C,0)))</f>
        <v>reduce-downtime.html</v>
      </c>
      <c r="S467" s="291" t="s">
        <v>187</v>
      </c>
    </row>
    <row r="468" spans="1:19" s="291" customFormat="1">
      <c r="A468" s="237" t="str">
        <f>IF(ISBLANK(INDEX('Policy Characteristics'!A:A,MATCH($C468,'Policy Characteristics'!$C:$C,0))),"",INDEX('Policy Characteristics'!A:A,MATCH($C468,'Policy Characteristics'!$C:$C,0)))</f>
        <v>Electricity Supply</v>
      </c>
      <c r="B468" s="386" t="str">
        <f>IF(ISBLANK(INDEX('Policy Characteristics'!B:B,MATCH($C468,'Policy Characteristics'!$C:$C,0))),"",INDEX('Policy Characteristics'!B:B,MATCH($C468,'Policy Characteristics'!$C:$C,0)))</f>
        <v>Change in Expected Power Plant Capacity Factor</v>
      </c>
      <c r="C468" s="292" t="str">
        <f t="shared" si="26"/>
        <v>Percentage Reduction in Plant Downtime</v>
      </c>
      <c r="D468" s="290" t="s">
        <v>2741</v>
      </c>
      <c r="E468" s="335"/>
      <c r="F468" s="290" t="s">
        <v>2466</v>
      </c>
      <c r="G468" s="290"/>
      <c r="H468" s="293">
        <v>687</v>
      </c>
      <c r="I468" s="389" t="s">
        <v>44</v>
      </c>
      <c r="J468" s="388" t="str">
        <f>IF(ISBLANK(INDEX('Policy Characteristics'!D:D,MATCH($C468,'Policy Characteristics'!$C:$C,0))),"",INDEX('Policy Characteristics'!D:D,MATCH($C468,'Policy Characteristics'!$C:$C,0)))</f>
        <v>Reduce Plant Downtime</v>
      </c>
      <c r="K468" s="237" t="str">
        <f>IF(ISBLANK(INDEX('Policy Characteristics'!E:E,MATCH($C468,'Policy Characteristics'!$C:$C,0))),"",INDEX('Policy Characteristics'!E:E,MATCH($C468,'Policy Characteristics'!$C:$C,0)))</f>
        <v>elec reduce plant downtime</v>
      </c>
      <c r="L468" s="238">
        <f>IF(ISBLANK(INDEX('Policy Characteristics'!F:F,MATCH($C468,'Policy Characteristics'!$C:$C,0))),"",INDEX('Policy Characteristics'!F:F,MATCH($C468,'Policy Characteristics'!$C:$C,0)))</f>
        <v>-0.3</v>
      </c>
      <c r="M468" s="238">
        <f>IF(ISBLANK(INDEX('Policy Characteristics'!G:G,MATCH($C468,'Policy Characteristics'!$C:$C,0))),"",INDEX('Policy Characteristics'!G:G,MATCH($C468,'Policy Characteristics'!$C:$C,0)))</f>
        <v>0.6</v>
      </c>
      <c r="N468" s="238">
        <f>IF(ISBLANK(INDEX('Policy Characteristics'!H:H,MATCH($C468,'Policy Characteristics'!$C:$C,0))),"",INDEX('Policy Characteristics'!H:H,MATCH($C468,'Policy Characteristics'!$C:$C,0)))</f>
        <v>0.01</v>
      </c>
      <c r="O468" s="237" t="str">
        <f>IF(ISBLANK(INDEX('Policy Characteristics'!I:I,MATCH($C468,'Policy Characteristics'!$C:$C,0))),"",INDEX('Policy Characteristics'!I:I,MATCH($C468,'Policy Characteristics'!$C:$C,0)))</f>
        <v>% reduction in downtime</v>
      </c>
      <c r="P468" s="237"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7" t="str">
        <f>IF(ISBLANK(INDEX('Policy Characteristics'!K:K,MATCH($C468,'Policy Characteristics'!$C:$C,0))),"",INDEX('Policy Characteristics'!K:K,MATCH($C468,'Policy Characteristics'!$C:$C,0)))</f>
        <v>electricity-sector-main.html#red-downtime</v>
      </c>
      <c r="R468" s="237" t="str">
        <f>IF(ISBLANK(INDEX('Policy Characteristics'!L:L,MATCH($C468,'Policy Characteristics'!$C:$C,0))),"",INDEX('Policy Characteristics'!L:L,MATCH($C468,'Policy Characteristics'!$C:$C,0)))</f>
        <v>reduce-downtime.html</v>
      </c>
      <c r="S468" s="291" t="s">
        <v>187</v>
      </c>
    </row>
    <row r="469" spans="1:19" s="291" customFormat="1">
      <c r="A469" s="237" t="str">
        <f>IF(ISBLANK(INDEX('Policy Characteristics'!A:A,MATCH($C469,'Policy Characteristics'!$C:$C,0))),"",INDEX('Policy Characteristics'!A:A,MATCH($C469,'Policy Characteristics'!$C:$C,0)))</f>
        <v>Electricity Supply</v>
      </c>
      <c r="B469" s="386" t="str">
        <f>IF(ISBLANK(INDEX('Policy Characteristics'!B:B,MATCH($C469,'Policy Characteristics'!$C:$C,0))),"",INDEX('Policy Characteristics'!B:B,MATCH($C469,'Policy Characteristics'!$C:$C,0)))</f>
        <v>Change in Expected Power Plant Capacity Factor</v>
      </c>
      <c r="C469" s="292" t="str">
        <f t="shared" si="26"/>
        <v>Percentage Reduction in Plant Downtime</v>
      </c>
      <c r="D469" s="290" t="s">
        <v>2742</v>
      </c>
      <c r="E469" s="335"/>
      <c r="F469" s="290" t="s">
        <v>2585</v>
      </c>
      <c r="G469" s="290"/>
      <c r="H469" s="293">
        <v>690</v>
      </c>
      <c r="I469" s="389" t="s">
        <v>44</v>
      </c>
      <c r="J469" s="388" t="str">
        <f>IF(ISBLANK(INDEX('Policy Characteristics'!D:D,MATCH($C469,'Policy Characteristics'!$C:$C,0))),"",INDEX('Policy Characteristics'!D:D,MATCH($C469,'Policy Characteristics'!$C:$C,0)))</f>
        <v>Reduce Plant Downtime</v>
      </c>
      <c r="K469" s="237" t="str">
        <f>IF(ISBLANK(INDEX('Policy Characteristics'!E:E,MATCH($C469,'Policy Characteristics'!$C:$C,0))),"",INDEX('Policy Characteristics'!E:E,MATCH($C469,'Policy Characteristics'!$C:$C,0)))</f>
        <v>elec reduce plant downtime</v>
      </c>
      <c r="L469" s="238">
        <f>IF(ISBLANK(INDEX('Policy Characteristics'!F:F,MATCH($C469,'Policy Characteristics'!$C:$C,0))),"",INDEX('Policy Characteristics'!F:F,MATCH($C469,'Policy Characteristics'!$C:$C,0)))</f>
        <v>-0.3</v>
      </c>
      <c r="M469" s="238">
        <f>IF(ISBLANK(INDEX('Policy Characteristics'!G:G,MATCH($C469,'Policy Characteristics'!$C:$C,0))),"",INDEX('Policy Characteristics'!G:G,MATCH($C469,'Policy Characteristics'!$C:$C,0)))</f>
        <v>0.6</v>
      </c>
      <c r="N469" s="238">
        <f>IF(ISBLANK(INDEX('Policy Characteristics'!H:H,MATCH($C469,'Policy Characteristics'!$C:$C,0))),"",INDEX('Policy Characteristics'!H:H,MATCH($C469,'Policy Characteristics'!$C:$C,0)))</f>
        <v>0.01</v>
      </c>
      <c r="O469" s="237" t="str">
        <f>IF(ISBLANK(INDEX('Policy Characteristics'!I:I,MATCH($C469,'Policy Characteristics'!$C:$C,0))),"",INDEX('Policy Characteristics'!I:I,MATCH($C469,'Policy Characteristics'!$C:$C,0)))</f>
        <v>% reduction in downtime</v>
      </c>
      <c r="P469" s="237"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7" t="str">
        <f>IF(ISBLANK(INDEX('Policy Characteristics'!K:K,MATCH($C469,'Policy Characteristics'!$C:$C,0))),"",INDEX('Policy Characteristics'!K:K,MATCH($C469,'Policy Characteristics'!$C:$C,0)))</f>
        <v>electricity-sector-main.html#red-downtime</v>
      </c>
      <c r="R469" s="237" t="str">
        <f>IF(ISBLANK(INDEX('Policy Characteristics'!L:L,MATCH($C469,'Policy Characteristics'!$C:$C,0))),"",INDEX('Policy Characteristics'!L:L,MATCH($C469,'Policy Characteristics'!$C:$C,0)))</f>
        <v>reduce-downtime.html</v>
      </c>
      <c r="S469" s="291" t="s">
        <v>187</v>
      </c>
    </row>
    <row r="470" spans="1:19" s="291" customFormat="1">
      <c r="A470" s="237" t="str">
        <f>IF(ISBLANK(INDEX('Policy Characteristics'!A:A,MATCH($C470,'Policy Characteristics'!$C:$C,0))),"",INDEX('Policy Characteristics'!A:A,MATCH($C470,'Policy Characteristics'!$C:$C,0)))</f>
        <v>Electricity Supply</v>
      </c>
      <c r="B470" s="386" t="str">
        <f>IF(ISBLANK(INDEX('Policy Characteristics'!B:B,MATCH($C470,'Policy Characteristics'!$C:$C,0))),"",INDEX('Policy Characteristics'!B:B,MATCH($C470,'Policy Characteristics'!$C:$C,0)))</f>
        <v>Change in Expected Power Plant Capacity Factor</v>
      </c>
      <c r="C470" s="292" t="str">
        <f t="shared" si="26"/>
        <v>Percentage Reduction in Plant Downtime</v>
      </c>
      <c r="D470" s="290" t="s">
        <v>2743</v>
      </c>
      <c r="E470" s="335"/>
      <c r="F470" s="290" t="s">
        <v>2468</v>
      </c>
      <c r="G470" s="290"/>
      <c r="H470" s="293">
        <v>1782</v>
      </c>
      <c r="I470" s="389" t="s">
        <v>44</v>
      </c>
      <c r="J470" s="388" t="str">
        <f>IF(ISBLANK(INDEX('Policy Characteristics'!D:D,MATCH($C470,'Policy Characteristics'!$C:$C,0))),"",INDEX('Policy Characteristics'!D:D,MATCH($C470,'Policy Characteristics'!$C:$C,0)))</f>
        <v>Reduce Plant Downtime</v>
      </c>
      <c r="K470" s="237" t="str">
        <f>IF(ISBLANK(INDEX('Policy Characteristics'!E:E,MATCH($C470,'Policy Characteristics'!$C:$C,0))),"",INDEX('Policy Characteristics'!E:E,MATCH($C470,'Policy Characteristics'!$C:$C,0)))</f>
        <v>elec reduce plant downtime</v>
      </c>
      <c r="L470" s="238">
        <f>IF(ISBLANK(INDEX('Policy Characteristics'!F:F,MATCH($C470,'Policy Characteristics'!$C:$C,0))),"",INDEX('Policy Characteristics'!F:F,MATCH($C470,'Policy Characteristics'!$C:$C,0)))</f>
        <v>-0.3</v>
      </c>
      <c r="M470" s="238">
        <f>IF(ISBLANK(INDEX('Policy Characteristics'!G:G,MATCH($C470,'Policy Characteristics'!$C:$C,0))),"",INDEX('Policy Characteristics'!G:G,MATCH($C470,'Policy Characteristics'!$C:$C,0)))</f>
        <v>0.6</v>
      </c>
      <c r="N470" s="238">
        <f>IF(ISBLANK(INDEX('Policy Characteristics'!H:H,MATCH($C470,'Policy Characteristics'!$C:$C,0))),"",INDEX('Policy Characteristics'!H:H,MATCH($C470,'Policy Characteristics'!$C:$C,0)))</f>
        <v>0.01</v>
      </c>
      <c r="O470" s="237" t="str">
        <f>IF(ISBLANK(INDEX('Policy Characteristics'!I:I,MATCH($C470,'Policy Characteristics'!$C:$C,0))),"",INDEX('Policy Characteristics'!I:I,MATCH($C470,'Policy Characteristics'!$C:$C,0)))</f>
        <v>% reduction in downtime</v>
      </c>
      <c r="P470" s="237"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7" t="str">
        <f>IF(ISBLANK(INDEX('Policy Characteristics'!K:K,MATCH($C470,'Policy Characteristics'!$C:$C,0))),"",INDEX('Policy Characteristics'!K:K,MATCH($C470,'Policy Characteristics'!$C:$C,0)))</f>
        <v>electricity-sector-main.html#red-downtime</v>
      </c>
      <c r="R470" s="237" t="str">
        <f>IF(ISBLANK(INDEX('Policy Characteristics'!L:L,MATCH($C470,'Policy Characteristics'!$C:$C,0))),"",INDEX('Policy Characteristics'!L:L,MATCH($C470,'Policy Characteristics'!$C:$C,0)))</f>
        <v>reduce-downtime.html</v>
      </c>
      <c r="S470" s="291" t="s">
        <v>187</v>
      </c>
    </row>
    <row r="471" spans="1:19" s="291" customFormat="1">
      <c r="A471" s="237" t="str">
        <f>IF(ISBLANK(INDEX('Policy Characteristics'!A:A,MATCH($C471,'Policy Characteristics'!$C:$C,0))),"",INDEX('Policy Characteristics'!A:A,MATCH($C471,'Policy Characteristics'!$C:$C,0)))</f>
        <v>Electricity Supply</v>
      </c>
      <c r="B471" s="386" t="str">
        <f>IF(ISBLANK(INDEX('Policy Characteristics'!B:B,MATCH($C471,'Policy Characteristics'!$C:$C,0))),"",INDEX('Policy Characteristics'!B:B,MATCH($C471,'Policy Characteristics'!$C:$C,0)))</f>
        <v>Change in Expected Power Plant Capacity Factor</v>
      </c>
      <c r="C471" s="292" t="str">
        <f t="shared" si="26"/>
        <v>Percentage Reduction in Plant Downtime</v>
      </c>
      <c r="D471" s="290" t="s">
        <v>3460</v>
      </c>
      <c r="E471" s="335"/>
      <c r="F471" s="290" t="s">
        <v>3467</v>
      </c>
      <c r="G471" s="290"/>
      <c r="H471" s="293">
        <v>1783</v>
      </c>
      <c r="I471" s="389" t="s">
        <v>44</v>
      </c>
      <c r="J471" s="388" t="str">
        <f>IF(ISBLANK(INDEX('Policy Characteristics'!D:D,MATCH($C471,'Policy Characteristics'!$C:$C,0))),"",INDEX('Policy Characteristics'!D:D,MATCH($C471,'Policy Characteristics'!$C:$C,0)))</f>
        <v>Reduce Plant Downtime</v>
      </c>
      <c r="K471" s="237" t="str">
        <f>IF(ISBLANK(INDEX('Policy Characteristics'!E:E,MATCH($C471,'Policy Characteristics'!$C:$C,0))),"",INDEX('Policy Characteristics'!E:E,MATCH($C471,'Policy Characteristics'!$C:$C,0)))</f>
        <v>elec reduce plant downtime</v>
      </c>
      <c r="L471" s="238">
        <f>IF(ISBLANK(INDEX('Policy Characteristics'!F:F,MATCH($C471,'Policy Characteristics'!$C:$C,0))),"",INDEX('Policy Characteristics'!F:F,MATCH($C471,'Policy Characteristics'!$C:$C,0)))</f>
        <v>-0.3</v>
      </c>
      <c r="M471" s="238">
        <f>IF(ISBLANK(INDEX('Policy Characteristics'!G:G,MATCH($C471,'Policy Characteristics'!$C:$C,0))),"",INDEX('Policy Characteristics'!G:G,MATCH($C471,'Policy Characteristics'!$C:$C,0)))</f>
        <v>0.6</v>
      </c>
      <c r="N471" s="238">
        <f>IF(ISBLANK(INDEX('Policy Characteristics'!H:H,MATCH($C471,'Policy Characteristics'!$C:$C,0))),"",INDEX('Policy Characteristics'!H:H,MATCH($C471,'Policy Characteristics'!$C:$C,0)))</f>
        <v>0.01</v>
      </c>
      <c r="O471" s="237" t="str">
        <f>IF(ISBLANK(INDEX('Policy Characteristics'!I:I,MATCH($C471,'Policy Characteristics'!$C:$C,0))),"",INDEX('Policy Characteristics'!I:I,MATCH($C471,'Policy Characteristics'!$C:$C,0)))</f>
        <v>% reduction in downtime</v>
      </c>
      <c r="P471" s="237"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7" t="str">
        <f>IF(ISBLANK(INDEX('Policy Characteristics'!K:K,MATCH($C471,'Policy Characteristics'!$C:$C,0))),"",INDEX('Policy Characteristics'!K:K,MATCH($C471,'Policy Characteristics'!$C:$C,0)))</f>
        <v>electricity-sector-main.html#red-downtime</v>
      </c>
      <c r="R471" s="237" t="str">
        <f>IF(ISBLANK(INDEX('Policy Characteristics'!L:L,MATCH($C471,'Policy Characteristics'!$C:$C,0))),"",INDEX('Policy Characteristics'!L:L,MATCH($C471,'Policy Characteristics'!$C:$C,0)))</f>
        <v>reduce-downtime.html</v>
      </c>
      <c r="S471" s="291" t="s">
        <v>187</v>
      </c>
    </row>
    <row r="472" spans="1:19" s="291" customFormat="1">
      <c r="A472" s="237" t="str">
        <f>IF(ISBLANK(INDEX('Policy Characteristics'!A:A,MATCH($C472,'Policy Characteristics'!$C:$C,0))),"",INDEX('Policy Characteristics'!A:A,MATCH($C472,'Policy Characteristics'!$C:$C,0)))</f>
        <v>Electricity Supply</v>
      </c>
      <c r="B472" s="386" t="str">
        <f>IF(ISBLANK(INDEX('Policy Characteristics'!B:B,MATCH($C472,'Policy Characteristics'!$C:$C,0))),"",INDEX('Policy Characteristics'!B:B,MATCH($C472,'Policy Characteristics'!$C:$C,0)))</f>
        <v>Change in Expected Power Plant Capacity Factor</v>
      </c>
      <c r="C472" s="292" t="str">
        <f t="shared" si="26"/>
        <v>Percentage Reduction in Plant Downtime</v>
      </c>
      <c r="D472" s="290" t="s">
        <v>3463</v>
      </c>
      <c r="E472" s="335"/>
      <c r="F472" s="290" t="s">
        <v>3468</v>
      </c>
      <c r="G472" s="290"/>
      <c r="H472" s="293">
        <v>1784</v>
      </c>
      <c r="I472" s="389" t="s">
        <v>44</v>
      </c>
      <c r="J472" s="388" t="str">
        <f>IF(ISBLANK(INDEX('Policy Characteristics'!D:D,MATCH($C472,'Policy Characteristics'!$C:$C,0))),"",INDEX('Policy Characteristics'!D:D,MATCH($C472,'Policy Characteristics'!$C:$C,0)))</f>
        <v>Reduce Plant Downtime</v>
      </c>
      <c r="K472" s="237" t="str">
        <f>IF(ISBLANK(INDEX('Policy Characteristics'!E:E,MATCH($C472,'Policy Characteristics'!$C:$C,0))),"",INDEX('Policy Characteristics'!E:E,MATCH($C472,'Policy Characteristics'!$C:$C,0)))</f>
        <v>elec reduce plant downtime</v>
      </c>
      <c r="L472" s="238">
        <f>IF(ISBLANK(INDEX('Policy Characteristics'!F:F,MATCH($C472,'Policy Characteristics'!$C:$C,0))),"",INDEX('Policy Characteristics'!F:F,MATCH($C472,'Policy Characteristics'!$C:$C,0)))</f>
        <v>-0.3</v>
      </c>
      <c r="M472" s="238">
        <f>IF(ISBLANK(INDEX('Policy Characteristics'!G:G,MATCH($C472,'Policy Characteristics'!$C:$C,0))),"",INDEX('Policy Characteristics'!G:G,MATCH($C472,'Policy Characteristics'!$C:$C,0)))</f>
        <v>0.6</v>
      </c>
      <c r="N472" s="238">
        <f>IF(ISBLANK(INDEX('Policy Characteristics'!H:H,MATCH($C472,'Policy Characteristics'!$C:$C,0))),"",INDEX('Policy Characteristics'!H:H,MATCH($C472,'Policy Characteristics'!$C:$C,0)))</f>
        <v>0.01</v>
      </c>
      <c r="O472" s="237" t="str">
        <f>IF(ISBLANK(INDEX('Policy Characteristics'!I:I,MATCH($C472,'Policy Characteristics'!$C:$C,0))),"",INDEX('Policy Characteristics'!I:I,MATCH($C472,'Policy Characteristics'!$C:$C,0)))</f>
        <v>% reduction in downtime</v>
      </c>
      <c r="P472" s="237"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7" t="str">
        <f>IF(ISBLANK(INDEX('Policy Characteristics'!K:K,MATCH($C472,'Policy Characteristics'!$C:$C,0))),"",INDEX('Policy Characteristics'!K:K,MATCH($C472,'Policy Characteristics'!$C:$C,0)))</f>
        <v>electricity-sector-main.html#red-downtime</v>
      </c>
      <c r="R472" s="237" t="str">
        <f>IF(ISBLANK(INDEX('Policy Characteristics'!L:L,MATCH($C472,'Policy Characteristics'!$C:$C,0))),"",INDEX('Policy Characteristics'!L:L,MATCH($C472,'Policy Characteristics'!$C:$C,0)))</f>
        <v>reduce-downtime.html</v>
      </c>
      <c r="S472" s="291" t="s">
        <v>187</v>
      </c>
    </row>
    <row r="473" spans="1:19" s="291" customFormat="1">
      <c r="A473" s="237" t="str">
        <f>IF(ISBLANK(INDEX('Policy Characteristics'!A:A,MATCH($C473,'Policy Characteristics'!$C:$C,0))),"",INDEX('Policy Characteristics'!A:A,MATCH($C473,'Policy Characteristics'!$C:$C,0)))</f>
        <v>Electricity Supply</v>
      </c>
      <c r="B473" s="386" t="str">
        <f>IF(ISBLANK(INDEX('Policy Characteristics'!B:B,MATCH($C473,'Policy Characteristics'!$C:$C,0))),"",INDEX('Policy Characteristics'!B:B,MATCH($C473,'Policy Characteristics'!$C:$C,0)))</f>
        <v>Change in Expected Power Plant Capacity Factor</v>
      </c>
      <c r="C473" s="292" t="str">
        <f t="shared" si="26"/>
        <v>Percentage Reduction in Plant Downtime</v>
      </c>
      <c r="D473" s="290" t="s">
        <v>3464</v>
      </c>
      <c r="E473" s="335"/>
      <c r="F473" s="290" t="s">
        <v>3469</v>
      </c>
      <c r="G473" s="290"/>
      <c r="H473" s="293">
        <v>1785</v>
      </c>
      <c r="I473" s="389" t="s">
        <v>44</v>
      </c>
      <c r="J473" s="388" t="str">
        <f>IF(ISBLANK(INDEX('Policy Characteristics'!D:D,MATCH($C473,'Policy Characteristics'!$C:$C,0))),"",INDEX('Policy Characteristics'!D:D,MATCH($C473,'Policy Characteristics'!$C:$C,0)))</f>
        <v>Reduce Plant Downtime</v>
      </c>
      <c r="K473" s="237" t="str">
        <f>IF(ISBLANK(INDEX('Policy Characteristics'!E:E,MATCH($C473,'Policy Characteristics'!$C:$C,0))),"",INDEX('Policy Characteristics'!E:E,MATCH($C473,'Policy Characteristics'!$C:$C,0)))</f>
        <v>elec reduce plant downtime</v>
      </c>
      <c r="L473" s="238">
        <f>IF(ISBLANK(INDEX('Policy Characteristics'!F:F,MATCH($C473,'Policy Characteristics'!$C:$C,0))),"",INDEX('Policy Characteristics'!F:F,MATCH($C473,'Policy Characteristics'!$C:$C,0)))</f>
        <v>-0.3</v>
      </c>
      <c r="M473" s="238">
        <f>IF(ISBLANK(INDEX('Policy Characteristics'!G:G,MATCH($C473,'Policy Characteristics'!$C:$C,0))),"",INDEX('Policy Characteristics'!G:G,MATCH($C473,'Policy Characteristics'!$C:$C,0)))</f>
        <v>0.6</v>
      </c>
      <c r="N473" s="238">
        <f>IF(ISBLANK(INDEX('Policy Characteristics'!H:H,MATCH($C473,'Policy Characteristics'!$C:$C,0))),"",INDEX('Policy Characteristics'!H:H,MATCH($C473,'Policy Characteristics'!$C:$C,0)))</f>
        <v>0.01</v>
      </c>
      <c r="O473" s="237" t="str">
        <f>IF(ISBLANK(INDEX('Policy Characteristics'!I:I,MATCH($C473,'Policy Characteristics'!$C:$C,0))),"",INDEX('Policy Characteristics'!I:I,MATCH($C473,'Policy Characteristics'!$C:$C,0)))</f>
        <v>% reduction in downtime</v>
      </c>
      <c r="P473" s="237"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7" t="str">
        <f>IF(ISBLANK(INDEX('Policy Characteristics'!K:K,MATCH($C473,'Policy Characteristics'!$C:$C,0))),"",INDEX('Policy Characteristics'!K:K,MATCH($C473,'Policy Characteristics'!$C:$C,0)))</f>
        <v>electricity-sector-main.html#red-downtime</v>
      </c>
      <c r="R473" s="237" t="str">
        <f>IF(ISBLANK(INDEX('Policy Characteristics'!L:L,MATCH($C473,'Policy Characteristics'!$C:$C,0))),"",INDEX('Policy Characteristics'!L:L,MATCH($C473,'Policy Characteristics'!$C:$C,0)))</f>
        <v>reduce-downtime.html</v>
      </c>
      <c r="S473" s="291" t="s">
        <v>187</v>
      </c>
    </row>
    <row r="474" spans="1:19" s="291" customFormat="1">
      <c r="A474" s="237" t="str">
        <f>IF(ISBLANK(INDEX('Policy Characteristics'!A:A,MATCH($C474,'Policy Characteristics'!$C:$C,0))),"",INDEX('Policy Characteristics'!A:A,MATCH($C474,'Policy Characteristics'!$C:$C,0)))</f>
        <v>Electricity Supply</v>
      </c>
      <c r="B474" s="386" t="str">
        <f>IF(ISBLANK(INDEX('Policy Characteristics'!B:B,MATCH($C474,'Policy Characteristics'!$C:$C,0))),"",INDEX('Policy Characteristics'!B:B,MATCH($C474,'Policy Characteristics'!$C:$C,0)))</f>
        <v>Change in Expected Power Plant Capacity Factor</v>
      </c>
      <c r="C474" s="292" t="str">
        <f t="shared" si="26"/>
        <v>Percentage Reduction in Plant Downtime</v>
      </c>
      <c r="D474" s="290" t="s">
        <v>3465</v>
      </c>
      <c r="E474" s="335"/>
      <c r="F474" s="290" t="s">
        <v>3470</v>
      </c>
      <c r="G474" s="290"/>
      <c r="H474" s="293">
        <v>1786</v>
      </c>
      <c r="I474" s="389" t="s">
        <v>44</v>
      </c>
      <c r="J474" s="388" t="str">
        <f>IF(ISBLANK(INDEX('Policy Characteristics'!D:D,MATCH($C474,'Policy Characteristics'!$C:$C,0))),"",INDEX('Policy Characteristics'!D:D,MATCH($C474,'Policy Characteristics'!$C:$C,0)))</f>
        <v>Reduce Plant Downtime</v>
      </c>
      <c r="K474" s="237" t="str">
        <f>IF(ISBLANK(INDEX('Policy Characteristics'!E:E,MATCH($C474,'Policy Characteristics'!$C:$C,0))),"",INDEX('Policy Characteristics'!E:E,MATCH($C474,'Policy Characteristics'!$C:$C,0)))</f>
        <v>elec reduce plant downtime</v>
      </c>
      <c r="L474" s="238">
        <f>IF(ISBLANK(INDEX('Policy Characteristics'!F:F,MATCH($C474,'Policy Characteristics'!$C:$C,0))),"",INDEX('Policy Characteristics'!F:F,MATCH($C474,'Policy Characteristics'!$C:$C,0)))</f>
        <v>-0.3</v>
      </c>
      <c r="M474" s="238">
        <f>IF(ISBLANK(INDEX('Policy Characteristics'!G:G,MATCH($C474,'Policy Characteristics'!$C:$C,0))),"",INDEX('Policy Characteristics'!G:G,MATCH($C474,'Policy Characteristics'!$C:$C,0)))</f>
        <v>0.6</v>
      </c>
      <c r="N474" s="238">
        <f>IF(ISBLANK(INDEX('Policy Characteristics'!H:H,MATCH($C474,'Policy Characteristics'!$C:$C,0))),"",INDEX('Policy Characteristics'!H:H,MATCH($C474,'Policy Characteristics'!$C:$C,0)))</f>
        <v>0.01</v>
      </c>
      <c r="O474" s="237" t="str">
        <f>IF(ISBLANK(INDEX('Policy Characteristics'!I:I,MATCH($C474,'Policy Characteristics'!$C:$C,0))),"",INDEX('Policy Characteristics'!I:I,MATCH($C474,'Policy Characteristics'!$C:$C,0)))</f>
        <v>% reduction in downtime</v>
      </c>
      <c r="P474" s="237"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7" t="str">
        <f>IF(ISBLANK(INDEX('Policy Characteristics'!K:K,MATCH($C474,'Policy Characteristics'!$C:$C,0))),"",INDEX('Policy Characteristics'!K:K,MATCH($C474,'Policy Characteristics'!$C:$C,0)))</f>
        <v>electricity-sector-main.html#red-downtime</v>
      </c>
      <c r="R474" s="237" t="str">
        <f>IF(ISBLANK(INDEX('Policy Characteristics'!L:L,MATCH($C474,'Policy Characteristics'!$C:$C,0))),"",INDEX('Policy Characteristics'!L:L,MATCH($C474,'Policy Characteristics'!$C:$C,0)))</f>
        <v>reduce-downtime.html</v>
      </c>
      <c r="S474" s="291" t="s">
        <v>187</v>
      </c>
    </row>
    <row r="475" spans="1:19" s="291" customFormat="1">
      <c r="A475" s="237" t="str">
        <f>IF(ISBLANK(INDEX('Policy Characteristics'!A:A,MATCH($C475,'Policy Characteristics'!$C:$C,0))),"",INDEX('Policy Characteristics'!A:A,MATCH($C475,'Policy Characteristics'!$C:$C,0)))</f>
        <v>Electricity Supply</v>
      </c>
      <c r="B475" s="386" t="str">
        <f>IF(ISBLANK(INDEX('Policy Characteristics'!B:B,MATCH($C475,'Policy Characteristics'!$C:$C,0))),"",INDEX('Policy Characteristics'!B:B,MATCH($C475,'Policy Characteristics'!$C:$C,0)))</f>
        <v>Change in Expected Power Plant Capacity Factor</v>
      </c>
      <c r="C475" s="292" t="str">
        <f t="shared" si="26"/>
        <v>Percentage Reduction in Plant Downtime</v>
      </c>
      <c r="D475" s="290" t="s">
        <v>3466</v>
      </c>
      <c r="E475" s="335"/>
      <c r="F475" s="290" t="s">
        <v>3471</v>
      </c>
      <c r="G475" s="290"/>
      <c r="H475" s="293">
        <v>1787</v>
      </c>
      <c r="I475" s="389" t="s">
        <v>44</v>
      </c>
      <c r="J475" s="388" t="str">
        <f>IF(ISBLANK(INDEX('Policy Characteristics'!D:D,MATCH($C475,'Policy Characteristics'!$C:$C,0))),"",INDEX('Policy Characteristics'!D:D,MATCH($C475,'Policy Characteristics'!$C:$C,0)))</f>
        <v>Reduce Plant Downtime</v>
      </c>
      <c r="K475" s="237" t="str">
        <f>IF(ISBLANK(INDEX('Policy Characteristics'!E:E,MATCH($C475,'Policy Characteristics'!$C:$C,0))),"",INDEX('Policy Characteristics'!E:E,MATCH($C475,'Policy Characteristics'!$C:$C,0)))</f>
        <v>elec reduce plant downtime</v>
      </c>
      <c r="L475" s="238">
        <f>IF(ISBLANK(INDEX('Policy Characteristics'!F:F,MATCH($C475,'Policy Characteristics'!$C:$C,0))),"",INDEX('Policy Characteristics'!F:F,MATCH($C475,'Policy Characteristics'!$C:$C,0)))</f>
        <v>-0.3</v>
      </c>
      <c r="M475" s="238">
        <f>IF(ISBLANK(INDEX('Policy Characteristics'!G:G,MATCH($C475,'Policy Characteristics'!$C:$C,0))),"",INDEX('Policy Characteristics'!G:G,MATCH($C475,'Policy Characteristics'!$C:$C,0)))</f>
        <v>0.6</v>
      </c>
      <c r="N475" s="238">
        <f>IF(ISBLANK(INDEX('Policy Characteristics'!H:H,MATCH($C475,'Policy Characteristics'!$C:$C,0))),"",INDEX('Policy Characteristics'!H:H,MATCH($C475,'Policy Characteristics'!$C:$C,0)))</f>
        <v>0.01</v>
      </c>
      <c r="O475" s="237" t="str">
        <f>IF(ISBLANK(INDEX('Policy Characteristics'!I:I,MATCH($C475,'Policy Characteristics'!$C:$C,0))),"",INDEX('Policy Characteristics'!I:I,MATCH($C475,'Policy Characteristics'!$C:$C,0)))</f>
        <v>% reduction in downtime</v>
      </c>
      <c r="P475" s="237"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7" t="str">
        <f>IF(ISBLANK(INDEX('Policy Characteristics'!K:K,MATCH($C475,'Policy Characteristics'!$C:$C,0))),"",INDEX('Policy Characteristics'!K:K,MATCH($C475,'Policy Characteristics'!$C:$C,0)))</f>
        <v>electricity-sector-main.html#red-downtime</v>
      </c>
      <c r="R475" s="237" t="str">
        <f>IF(ISBLANK(INDEX('Policy Characteristics'!L:L,MATCH($C475,'Policy Characteristics'!$C:$C,0))),"",INDEX('Policy Characteristics'!L:L,MATCH($C475,'Policy Characteristics'!$C:$C,0)))</f>
        <v>reduce-downtime.html</v>
      </c>
      <c r="S475" s="291" t="s">
        <v>187</v>
      </c>
    </row>
    <row r="476" spans="1:19" s="291" customFormat="1">
      <c r="A476" s="237" t="str">
        <f>IF(ISBLANK(INDEX('Policy Characteristics'!A:A,MATCH($C476,'Policy Characteristics'!$C:$C,0))),"",INDEX('Policy Characteristics'!A:A,MATCH($C476,'Policy Characteristics'!$C:$C,0)))</f>
        <v>Electricity Supply</v>
      </c>
      <c r="B476" s="386" t="str">
        <f>IF(ISBLANK(INDEX('Policy Characteristics'!B:B,MATCH($C476,'Policy Characteristics'!$C:$C,0))),"",INDEX('Policy Characteristics'!B:B,MATCH($C476,'Policy Characteristics'!$C:$C,0)))</f>
        <v>Change in Expected Power Plant Capacity Factor</v>
      </c>
      <c r="C476" s="292" t="str">
        <f t="shared" si="26"/>
        <v>Percentage Reduction in Plant Downtime</v>
      </c>
      <c r="D476" s="290" t="s">
        <v>3540</v>
      </c>
      <c r="E476" s="335"/>
      <c r="F476" s="290" t="s">
        <v>3538</v>
      </c>
      <c r="G476" s="290"/>
      <c r="H476" s="293">
        <v>1788</v>
      </c>
      <c r="I476" s="389" t="s">
        <v>44</v>
      </c>
      <c r="J476" s="388" t="str">
        <f>IF(ISBLANK(INDEX('Policy Characteristics'!D:D,MATCH($C476,'Policy Characteristics'!$C:$C,0))),"",INDEX('Policy Characteristics'!D:D,MATCH($C476,'Policy Characteristics'!$C:$C,0)))</f>
        <v>Reduce Plant Downtime</v>
      </c>
      <c r="K476" s="237" t="str">
        <f>IF(ISBLANK(INDEX('Policy Characteristics'!E:E,MATCH($C476,'Policy Characteristics'!$C:$C,0))),"",INDEX('Policy Characteristics'!E:E,MATCH($C476,'Policy Characteristics'!$C:$C,0)))</f>
        <v>elec reduce plant downtime</v>
      </c>
      <c r="L476" s="238">
        <f>IF(ISBLANK(INDEX('Policy Characteristics'!F:F,MATCH($C476,'Policy Characteristics'!$C:$C,0))),"",INDEX('Policy Characteristics'!F:F,MATCH($C476,'Policy Characteristics'!$C:$C,0)))</f>
        <v>-0.3</v>
      </c>
      <c r="M476" s="238">
        <f>IF(ISBLANK(INDEX('Policy Characteristics'!G:G,MATCH($C476,'Policy Characteristics'!$C:$C,0))),"",INDEX('Policy Characteristics'!G:G,MATCH($C476,'Policy Characteristics'!$C:$C,0)))</f>
        <v>0.6</v>
      </c>
      <c r="N476" s="238">
        <f>IF(ISBLANK(INDEX('Policy Characteristics'!H:H,MATCH($C476,'Policy Characteristics'!$C:$C,0))),"",INDEX('Policy Characteristics'!H:H,MATCH($C476,'Policy Characteristics'!$C:$C,0)))</f>
        <v>0.01</v>
      </c>
      <c r="O476" s="237" t="str">
        <f>IF(ISBLANK(INDEX('Policy Characteristics'!I:I,MATCH($C476,'Policy Characteristics'!$C:$C,0))),"",INDEX('Policy Characteristics'!I:I,MATCH($C476,'Policy Characteristics'!$C:$C,0)))</f>
        <v>% reduction in downtime</v>
      </c>
      <c r="P476" s="237"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7" t="str">
        <f>IF(ISBLANK(INDEX('Policy Characteristics'!K:K,MATCH($C476,'Policy Characteristics'!$C:$C,0))),"",INDEX('Policy Characteristics'!K:K,MATCH($C476,'Policy Characteristics'!$C:$C,0)))</f>
        <v>electricity-sector-main.html#red-downtime</v>
      </c>
      <c r="R476" s="237" t="str">
        <f>IF(ISBLANK(INDEX('Policy Characteristics'!L:L,MATCH($C476,'Policy Characteristics'!$C:$C,0))),"",INDEX('Policy Characteristics'!L:L,MATCH($C476,'Policy Characteristics'!$C:$C,0)))</f>
        <v>reduce-downtime.html</v>
      </c>
      <c r="S476" s="291" t="s">
        <v>187</v>
      </c>
    </row>
    <row r="477" spans="1:19" s="291" customFormat="1">
      <c r="A477" s="237" t="str">
        <f>IF(ISBLANK(INDEX('Policy Characteristics'!A:A,MATCH($C477,'Policy Characteristics'!$C:$C,0))),"",INDEX('Policy Characteristics'!A:A,MATCH($C477,'Policy Characteristics'!$C:$C,0)))</f>
        <v>Electricity Supply</v>
      </c>
      <c r="B477" s="386" t="str">
        <f>IF(ISBLANK(INDEX('Policy Characteristics'!B:B,MATCH($C477,'Policy Characteristics'!$C:$C,0))),"",INDEX('Policy Characteristics'!B:B,MATCH($C477,'Policy Characteristics'!$C:$C,0)))</f>
        <v>Change in Expected Power Plant Capacity Factor</v>
      </c>
      <c r="C477" s="292" t="str">
        <f t="shared" si="26"/>
        <v>Percentage Reduction in Plant Downtime</v>
      </c>
      <c r="D477" s="290" t="s">
        <v>3541</v>
      </c>
      <c r="E477" s="335"/>
      <c r="F477" s="290" t="s">
        <v>3539</v>
      </c>
      <c r="G477" s="290"/>
      <c r="H477" s="293">
        <v>2242</v>
      </c>
      <c r="I477" s="389" t="s">
        <v>44</v>
      </c>
      <c r="J477" s="388" t="str">
        <f>IF(ISBLANK(INDEX('Policy Characteristics'!D:D,MATCH($C477,'Policy Characteristics'!$C:$C,0))),"",INDEX('Policy Characteristics'!D:D,MATCH($C477,'Policy Characteristics'!$C:$C,0)))</f>
        <v>Reduce Plant Downtime</v>
      </c>
      <c r="K477" s="237" t="str">
        <f>IF(ISBLANK(INDEX('Policy Characteristics'!E:E,MATCH($C477,'Policy Characteristics'!$C:$C,0))),"",INDEX('Policy Characteristics'!E:E,MATCH($C477,'Policy Characteristics'!$C:$C,0)))</f>
        <v>elec reduce plant downtime</v>
      </c>
      <c r="L477" s="238">
        <f>IF(ISBLANK(INDEX('Policy Characteristics'!F:F,MATCH($C477,'Policy Characteristics'!$C:$C,0))),"",INDEX('Policy Characteristics'!F:F,MATCH($C477,'Policy Characteristics'!$C:$C,0)))</f>
        <v>-0.3</v>
      </c>
      <c r="M477" s="238">
        <f>IF(ISBLANK(INDEX('Policy Characteristics'!G:G,MATCH($C477,'Policy Characteristics'!$C:$C,0))),"",INDEX('Policy Characteristics'!G:G,MATCH($C477,'Policy Characteristics'!$C:$C,0)))</f>
        <v>0.6</v>
      </c>
      <c r="N477" s="238">
        <f>IF(ISBLANK(INDEX('Policy Characteristics'!H:H,MATCH($C477,'Policy Characteristics'!$C:$C,0))),"",INDEX('Policy Characteristics'!H:H,MATCH($C477,'Policy Characteristics'!$C:$C,0)))</f>
        <v>0.01</v>
      </c>
      <c r="O477" s="237" t="str">
        <f>IF(ISBLANK(INDEX('Policy Characteristics'!I:I,MATCH($C477,'Policy Characteristics'!$C:$C,0))),"",INDEX('Policy Characteristics'!I:I,MATCH($C477,'Policy Characteristics'!$C:$C,0)))</f>
        <v>% reduction in downtime</v>
      </c>
      <c r="P477" s="237"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7" t="str">
        <f>IF(ISBLANK(INDEX('Policy Characteristics'!K:K,MATCH($C477,'Policy Characteristics'!$C:$C,0))),"",INDEX('Policy Characteristics'!K:K,MATCH($C477,'Policy Characteristics'!$C:$C,0)))</f>
        <v>electricity-sector-main.html#red-downtime</v>
      </c>
      <c r="R477" s="237"/>
      <c r="S477" s="291" t="s">
        <v>187</v>
      </c>
    </row>
    <row r="478" spans="1:19" s="291" customFormat="1">
      <c r="A478" s="237" t="str">
        <f>IF(ISBLANK(INDEX('Policy Characteristics'!A:A,MATCH($C478,'Policy Characteristics'!$C:$C,0))),"",INDEX('Policy Characteristics'!A:A,MATCH($C478,'Policy Characteristics'!$C:$C,0)))</f>
        <v>Electricity Supply</v>
      </c>
      <c r="B478" s="386" t="str">
        <f>IF(ISBLANK(INDEX('Policy Characteristics'!B:B,MATCH($C478,'Policy Characteristics'!$C:$C,0))),"",INDEX('Policy Characteristics'!B:B,MATCH($C478,'Policy Characteristics'!$C:$C,0)))</f>
        <v>Reduce Soft Costs</v>
      </c>
      <c r="C478" s="293" t="s">
        <v>2321</v>
      </c>
      <c r="D478" s="290" t="s">
        <v>446</v>
      </c>
      <c r="E478" s="290"/>
      <c r="F478" s="290" t="s">
        <v>449</v>
      </c>
      <c r="G478" s="290"/>
      <c r="H478" s="293">
        <v>194</v>
      </c>
      <c r="I478" s="389" t="s">
        <v>43</v>
      </c>
      <c r="J478" s="388" t="str">
        <f>IF(ISBLANK(INDEX('Policy Characteristics'!D:D,MATCH($C478,'Policy Characteristics'!$C:$C,0))),"",INDEX('Policy Characteristics'!D:D,MATCH($C478,'Policy Characteristics'!$C:$C,0)))</f>
        <v>Reduce Soft Costs</v>
      </c>
      <c r="K478" s="237" t="str">
        <f>IF(ISBLANK(INDEX('Policy Characteristics'!E:E,MATCH($C478,'Policy Characteristics'!$C:$C,0))),"",INDEX('Policy Characteristics'!E:E,MATCH($C478,'Policy Characteristics'!$C:$C,0)))</f>
        <v>elec reduce soft costs</v>
      </c>
      <c r="L478" s="238">
        <f>IF(ISBLANK(INDEX('Policy Characteristics'!F:F,MATCH($C478,'Policy Characteristics'!$C:$C,0))),"",INDEX('Policy Characteristics'!F:F,MATCH($C478,'Policy Characteristics'!$C:$C,0)))</f>
        <v>0</v>
      </c>
      <c r="M478" s="238">
        <f>IF(ISBLANK(INDEX('Policy Characteristics'!G:G,MATCH($C478,'Policy Characteristics'!$C:$C,0))),"",INDEX('Policy Characteristics'!G:G,MATCH($C478,'Policy Characteristics'!$C:$C,0)))</f>
        <v>0.9</v>
      </c>
      <c r="N478" s="238">
        <f>IF(ISBLANK(INDEX('Policy Characteristics'!H:H,MATCH($C478,'Policy Characteristics'!$C:$C,0))),"",INDEX('Policy Characteristics'!H:H,MATCH($C478,'Policy Characteristics'!$C:$C,0)))</f>
        <v>0.01</v>
      </c>
      <c r="O478" s="237" t="str">
        <f>IF(ISBLANK(INDEX('Policy Characteristics'!I:I,MATCH($C478,'Policy Characteristics'!$C:$C,0))),"",INDEX('Policy Characteristics'!I:I,MATCH($C478,'Policy Characteristics'!$C:$C,0)))</f>
        <v>% reduction in soft costs</v>
      </c>
      <c r="P478" s="237"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7" t="str">
        <f>IF(ISBLANK(INDEX('Policy Characteristics'!K:K,MATCH($C478,'Policy Characteristics'!$C:$C,0))),"",INDEX('Policy Characteristics'!K:K,MATCH($C478,'Policy Characteristics'!$C:$C,0)))</f>
        <v>endogenous-learning.html#red-soft-costs</v>
      </c>
      <c r="R478" s="237" t="str">
        <f>IF(ISBLANK(INDEX('Policy Characteristics'!L:L,MATCH($C478,'Policy Characteristics'!$C:$C,0))),"",INDEX('Policy Characteristics'!L:L,MATCH($C478,'Policy Characteristics'!$C:$C,0)))</f>
        <v>reduce-soft-costs.html</v>
      </c>
      <c r="S478" s="291" t="s">
        <v>3910</v>
      </c>
    </row>
    <row r="479" spans="1:19" s="291" customFormat="1">
      <c r="A479" s="237" t="str">
        <f>IF(ISBLANK(INDEX('Policy Characteristics'!A:A,MATCH($C479,'Policy Characteristics'!$C:$C,0))),"",INDEX('Policy Characteristics'!A:A,MATCH($C479,'Policy Characteristics'!$C:$C,0)))</f>
        <v>Electricity Supply</v>
      </c>
      <c r="B479" s="386" t="str">
        <f>IF(ISBLANK(INDEX('Policy Characteristics'!B:B,MATCH($C479,'Policy Characteristics'!$C:$C,0))),"",INDEX('Policy Characteristics'!B:B,MATCH($C479,'Policy Characteristics'!$C:$C,0)))</f>
        <v>Reduce Soft Costs</v>
      </c>
      <c r="C479" s="292" t="str">
        <f t="shared" ref="C479:C480" si="27">C$478</f>
        <v>Percent Reduction in Soft Costs of Capacity Construction</v>
      </c>
      <c r="D479" s="290" t="s">
        <v>78</v>
      </c>
      <c r="E479" s="290"/>
      <c r="F479" s="290" t="s">
        <v>90</v>
      </c>
      <c r="G479" s="290"/>
      <c r="H479" s="293">
        <v>195</v>
      </c>
      <c r="I479" s="389" t="s">
        <v>43</v>
      </c>
      <c r="J479" s="388" t="str">
        <f>IF(ISBLANK(INDEX('Policy Characteristics'!D:D,MATCH($C479,'Policy Characteristics'!$C:$C,0))),"",INDEX('Policy Characteristics'!D:D,MATCH($C479,'Policy Characteristics'!$C:$C,0)))</f>
        <v>Reduce Soft Costs</v>
      </c>
      <c r="K479" s="237" t="str">
        <f>IF(ISBLANK(INDEX('Policy Characteristics'!E:E,MATCH($C479,'Policy Characteristics'!$C:$C,0))),"",INDEX('Policy Characteristics'!E:E,MATCH($C479,'Policy Characteristics'!$C:$C,0)))</f>
        <v>elec reduce soft costs</v>
      </c>
      <c r="L479" s="238">
        <f>IF(ISBLANK(INDEX('Policy Characteristics'!F:F,MATCH($C479,'Policy Characteristics'!$C:$C,0))),"",INDEX('Policy Characteristics'!F:F,MATCH($C479,'Policy Characteristics'!$C:$C,0)))</f>
        <v>0</v>
      </c>
      <c r="M479" s="238">
        <f>IF(ISBLANK(INDEX('Policy Characteristics'!G:G,MATCH($C479,'Policy Characteristics'!$C:$C,0))),"",INDEX('Policy Characteristics'!G:G,MATCH($C479,'Policy Characteristics'!$C:$C,0)))</f>
        <v>0.9</v>
      </c>
      <c r="N479" s="238">
        <f>IF(ISBLANK(INDEX('Policy Characteristics'!H:H,MATCH($C479,'Policy Characteristics'!$C:$C,0))),"",INDEX('Policy Characteristics'!H:H,MATCH($C479,'Policy Characteristics'!$C:$C,0)))</f>
        <v>0.01</v>
      </c>
      <c r="O479" s="237" t="str">
        <f>IF(ISBLANK(INDEX('Policy Characteristics'!I:I,MATCH($C479,'Policy Characteristics'!$C:$C,0))),"",INDEX('Policy Characteristics'!I:I,MATCH($C479,'Policy Characteristics'!$C:$C,0)))</f>
        <v>% reduction in soft costs</v>
      </c>
      <c r="P479" s="237"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7" t="str">
        <f>IF(ISBLANK(INDEX('Policy Characteristics'!K:K,MATCH($C479,'Policy Characteristics'!$C:$C,0))),"",INDEX('Policy Characteristics'!K:K,MATCH($C479,'Policy Characteristics'!$C:$C,0)))</f>
        <v>endogenous-learning.html#red-soft-costs</v>
      </c>
      <c r="R479" s="237" t="str">
        <f>IF(ISBLANK(INDEX('Policy Characteristics'!L:L,MATCH($C479,'Policy Characteristics'!$C:$C,0))),"",INDEX('Policy Characteristics'!L:L,MATCH($C479,'Policy Characteristics'!$C:$C,0)))</f>
        <v>reduce-soft-costs.html</v>
      </c>
      <c r="S479" s="291" t="s">
        <v>187</v>
      </c>
    </row>
    <row r="480" spans="1:19" s="291" customFormat="1">
      <c r="A480" s="237" t="str">
        <f>IF(ISBLANK(INDEX('Policy Characteristics'!A:A,MATCH($C480,'Policy Characteristics'!$C:$C,0))),"",INDEX('Policy Characteristics'!A:A,MATCH($C480,'Policy Characteristics'!$C:$C,0)))</f>
        <v>Electricity Supply</v>
      </c>
      <c r="B480" s="386" t="str">
        <f>IF(ISBLANK(INDEX('Policy Characteristics'!B:B,MATCH($C480,'Policy Characteristics'!$C:$C,0))),"",INDEX('Policy Characteristics'!B:B,MATCH($C480,'Policy Characteristics'!$C:$C,0)))</f>
        <v>Reduce Soft Costs</v>
      </c>
      <c r="C480" s="292" t="str">
        <f t="shared" si="27"/>
        <v>Percent Reduction in Soft Costs of Capacity Construction</v>
      </c>
      <c r="D480" s="290" t="s">
        <v>451</v>
      </c>
      <c r="E480" s="290"/>
      <c r="F480" s="290" t="s">
        <v>452</v>
      </c>
      <c r="G480" s="290"/>
      <c r="H480" s="293">
        <v>196</v>
      </c>
      <c r="I480" s="389" t="s">
        <v>43</v>
      </c>
      <c r="J480" s="388" t="str">
        <f>IF(ISBLANK(INDEX('Policy Characteristics'!D:D,MATCH($C480,'Policy Characteristics'!$C:$C,0))),"",INDEX('Policy Characteristics'!D:D,MATCH($C480,'Policy Characteristics'!$C:$C,0)))</f>
        <v>Reduce Soft Costs</v>
      </c>
      <c r="K480" s="237" t="str">
        <f>IF(ISBLANK(INDEX('Policy Characteristics'!E:E,MATCH($C480,'Policy Characteristics'!$C:$C,0))),"",INDEX('Policy Characteristics'!E:E,MATCH($C480,'Policy Characteristics'!$C:$C,0)))</f>
        <v>elec reduce soft costs</v>
      </c>
      <c r="L480" s="238">
        <f>IF(ISBLANK(INDEX('Policy Characteristics'!F:F,MATCH($C480,'Policy Characteristics'!$C:$C,0))),"",INDEX('Policy Characteristics'!F:F,MATCH($C480,'Policy Characteristics'!$C:$C,0)))</f>
        <v>0</v>
      </c>
      <c r="M480" s="238">
        <f>IF(ISBLANK(INDEX('Policy Characteristics'!G:G,MATCH($C480,'Policy Characteristics'!$C:$C,0))),"",INDEX('Policy Characteristics'!G:G,MATCH($C480,'Policy Characteristics'!$C:$C,0)))</f>
        <v>0.9</v>
      </c>
      <c r="N480" s="238">
        <f>IF(ISBLANK(INDEX('Policy Characteristics'!H:H,MATCH($C480,'Policy Characteristics'!$C:$C,0))),"",INDEX('Policy Characteristics'!H:H,MATCH($C480,'Policy Characteristics'!$C:$C,0)))</f>
        <v>0.01</v>
      </c>
      <c r="O480" s="237" t="str">
        <f>IF(ISBLANK(INDEX('Policy Characteristics'!I:I,MATCH($C480,'Policy Characteristics'!$C:$C,0))),"",INDEX('Policy Characteristics'!I:I,MATCH($C480,'Policy Characteristics'!$C:$C,0)))</f>
        <v>% reduction in soft costs</v>
      </c>
      <c r="P480" s="237"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7" t="str">
        <f>IF(ISBLANK(INDEX('Policy Characteristics'!K:K,MATCH($C480,'Policy Characteristics'!$C:$C,0))),"",INDEX('Policy Characteristics'!K:K,MATCH($C480,'Policy Characteristics'!$C:$C,0)))</f>
        <v>endogenous-learning.html#red-soft-costs</v>
      </c>
      <c r="R480" s="237" t="str">
        <f>IF(ISBLANK(INDEX('Policy Characteristics'!L:L,MATCH($C480,'Policy Characteristics'!$C:$C,0))),"",INDEX('Policy Characteristics'!L:L,MATCH($C480,'Policy Characteristics'!$C:$C,0)))</f>
        <v>reduce-soft-costs.html</v>
      </c>
      <c r="S480" s="291" t="s">
        <v>187</v>
      </c>
    </row>
    <row r="481" spans="1:19" s="291" customFormat="1">
      <c r="A481" s="237" t="str">
        <f>IF(ISBLANK(INDEX('Policy Characteristics'!A:A,MATCH($C481,'Policy Characteristics'!$C:$C,0))),"",INDEX('Policy Characteristics'!A:A,MATCH($C481,'Policy Characteristics'!$C:$C,0)))</f>
        <v>Electricity Supply</v>
      </c>
      <c r="B481" s="386" t="str">
        <f>IF(ISBLANK(INDEX('Policy Characteristics'!B:B,MATCH($C481,'Policy Characteristics'!$C:$C,0))),"",INDEX('Policy Characteristics'!B:B,MATCH($C481,'Policy Characteristics'!$C:$C,0)))</f>
        <v>Reduce Transmission &amp; Distribution Losses</v>
      </c>
      <c r="C481" s="291" t="s">
        <v>280</v>
      </c>
      <c r="D481" s="290"/>
      <c r="E481" s="290"/>
      <c r="F481" s="290"/>
      <c r="G481" s="290"/>
      <c r="H481" s="293">
        <v>145</v>
      </c>
      <c r="I481" s="389" t="s">
        <v>43</v>
      </c>
      <c r="J481" s="388" t="str">
        <f>IF(ISBLANK(INDEX('Policy Characteristics'!D:D,MATCH($C481,'Policy Characteristics'!$C:$C,0))),"",INDEX('Policy Characteristics'!D:D,MATCH($C481,'Policy Characteristics'!$C:$C,0)))</f>
        <v>Reduce T&amp;D Losses</v>
      </c>
      <c r="K481" s="237" t="str">
        <f>IF(ISBLANK(INDEX('Policy Characteristics'!E:E,MATCH($C481,'Policy Characteristics'!$C:$C,0))),"",INDEX('Policy Characteristics'!E:E,MATCH($C481,'Policy Characteristics'!$C:$C,0)))</f>
        <v>elec avoid TND loss</v>
      </c>
      <c r="L481" s="238">
        <f>IF(ISBLANK(INDEX('Policy Characteristics'!F:F,MATCH($C481,'Policy Characteristics'!$C:$C,0))),"",INDEX('Policy Characteristics'!F:F,MATCH($C481,'Policy Characteristics'!$C:$C,0)))</f>
        <v>0</v>
      </c>
      <c r="M481" s="238">
        <f>IF(ISBLANK(INDEX('Policy Characteristics'!G:G,MATCH($C481,'Policy Characteristics'!$C:$C,0))),"",INDEX('Policy Characteristics'!G:G,MATCH($C481,'Policy Characteristics'!$C:$C,0)))</f>
        <v>0.4</v>
      </c>
      <c r="N481" s="238">
        <f>IF(ISBLANK(INDEX('Policy Characteristics'!H:H,MATCH($C481,'Policy Characteristics'!$C:$C,0))),"",INDEX('Policy Characteristics'!H:H,MATCH($C481,'Policy Characteristics'!$C:$C,0)))</f>
        <v>0.01</v>
      </c>
      <c r="O481" s="237" t="str">
        <f>IF(ISBLANK(INDEX('Policy Characteristics'!I:I,MATCH($C481,'Policy Characteristics'!$C:$C,0))),"",INDEX('Policy Characteristics'!I:I,MATCH($C481,'Policy Characteristics'!$C:$C,0)))</f>
        <v>% of losses avoided</v>
      </c>
      <c r="P481" s="237"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7" t="str">
        <f>IF(ISBLANK(INDEX('Policy Characteristics'!K:K,MATCH($C481,'Policy Characteristics'!$C:$C,0))),"",INDEX('Policy Characteristics'!K:K,MATCH($C481,'Policy Characteristics'!$C:$C,0)))</f>
        <v>electricity-sector-main.html#red-tnd-losses</v>
      </c>
      <c r="R481" s="237" t="str">
        <f>IF(ISBLANK(INDEX('Policy Characteristics'!L:L,MATCH($C481,'Policy Characteristics'!$C:$C,0))),"",INDEX('Policy Characteristics'!L:L,MATCH($C481,'Policy Characteristics'!$C:$C,0)))</f>
        <v>reduce-tnd-losses.html</v>
      </c>
      <c r="S481" s="291" t="s">
        <v>3911</v>
      </c>
    </row>
    <row r="482" spans="1:19" s="291" customFormat="1">
      <c r="A482" s="237" t="str">
        <f>IF(ISBLANK(INDEX('Policy Characteristics'!A:A,MATCH($C482,'Policy Characteristics'!$C:$C,0))),"",INDEX('Policy Characteristics'!A:A,MATCH($C482,'Policy Characteristics'!$C:$C,0)))</f>
        <v>Electricity Supply</v>
      </c>
      <c r="B482" s="386" t="str">
        <f>IF(ISBLANK(INDEX('Policy Characteristics'!B:B,MATCH($C482,'Policy Characteristics'!$C:$C,0))),"",INDEX('Policy Characteristics'!B:B,MATCH($C482,'Policy Characteristics'!$C:$C,0)))</f>
        <v>Subsidy for Capacity Construction</v>
      </c>
      <c r="C482" s="291" t="s">
        <v>2781</v>
      </c>
      <c r="D482" s="335" t="s">
        <v>445</v>
      </c>
      <c r="E482" s="335"/>
      <c r="F482" s="335" t="s">
        <v>444</v>
      </c>
      <c r="G482" s="290"/>
      <c r="H482" s="293">
        <v>691</v>
      </c>
      <c r="I482" s="389" t="s">
        <v>44</v>
      </c>
      <c r="J482" s="388" t="str">
        <f>IF(ISBLANK(INDEX('Policy Characteristics'!D:D,MATCH($C482,'Policy Characteristics'!$C:$C,0))),"",INDEX('Policy Characteristics'!D:D,MATCH($C482,'Policy Characteristics'!$C:$C,0)))</f>
        <v>Subsidy for Capacity Construction</v>
      </c>
      <c r="K482" s="237" t="str">
        <f>IF(ISBLANK(INDEX('Policy Characteristics'!E:E,MATCH($C482,'Policy Characteristics'!$C:$C,0))),"",INDEX('Policy Characteristics'!E:E,MATCH($C482,'Policy Characteristics'!$C:$C,0)))</f>
        <v>elec capacity construction subsidy</v>
      </c>
      <c r="L482" s="238">
        <f>IF(ISBLANK(INDEX('Policy Characteristics'!F:F,MATCH($C482,'Policy Characteristics'!$C:$C,0))),"",INDEX('Policy Characteristics'!F:F,MATCH($C482,'Policy Characteristics'!$C:$C,0)))</f>
        <v>0</v>
      </c>
      <c r="M482" s="238">
        <f>IF(ISBLANK(INDEX('Policy Characteristics'!G:G,MATCH($C482,'Policy Characteristics'!$C:$C,0))),"",INDEX('Policy Characteristics'!G:G,MATCH($C482,'Policy Characteristics'!$C:$C,0)))</f>
        <v>0.95</v>
      </c>
      <c r="N482" s="238">
        <f>IF(ISBLANK(INDEX('Policy Characteristics'!H:H,MATCH($C482,'Policy Characteristics'!$C:$C,0))),"",INDEX('Policy Characteristics'!H:H,MATCH($C482,'Policy Characteristics'!$C:$C,0)))</f>
        <v>0.01</v>
      </c>
      <c r="O482" s="237" t="str">
        <f>IF(ISBLANK(INDEX('Policy Characteristics'!I:I,MATCH($C482,'Policy Characteristics'!$C:$C,0))),"",INDEX('Policy Characteristics'!I:I,MATCH($C482,'Policy Characteristics'!$C:$C,0)))</f>
        <v>% of construction cost</v>
      </c>
      <c r="P482" s="237"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7" t="str">
        <f>IF(ISBLANK(INDEX('Policy Characteristics'!K:K,MATCH($C482,'Policy Characteristics'!$C:$C,0))),"",INDEX('Policy Characteristics'!K:K,MATCH($C482,'Policy Characteristics'!$C:$C,0)))</f>
        <v>electricity-sector-main.html#subsidies</v>
      </c>
      <c r="R482" s="237" t="str">
        <f>IF(ISBLANK(INDEX('Policy Characteristics'!L:L,MATCH($C482,'Policy Characteristics'!$C:$C,0))),"",INDEX('Policy Characteristics'!L:L,MATCH($C482,'Policy Characteristics'!$C:$C,0)))</f>
        <v/>
      </c>
      <c r="S482" s="291" t="s">
        <v>187</v>
      </c>
    </row>
    <row r="483" spans="1:19" s="291" customFormat="1">
      <c r="A483" s="237" t="str">
        <f>IF(ISBLANK(INDEX('Policy Characteristics'!A:A,MATCH($C483,'Policy Characteristics'!$C:$C,0))),"",INDEX('Policy Characteristics'!A:A,MATCH($C483,'Policy Characteristics'!$C:$C,0)))</f>
        <v>Electricity Supply</v>
      </c>
      <c r="B483" s="386" t="str">
        <f>IF(ISBLANK(INDEX('Policy Characteristics'!B:B,MATCH($C483,'Policy Characteristics'!$C:$C,0))),"",INDEX('Policy Characteristics'!B:B,MATCH($C483,'Policy Characteristics'!$C:$C,0)))</f>
        <v>Subsidy for Capacity Construction</v>
      </c>
      <c r="C483" s="292" t="str">
        <f>C$482</f>
        <v>Perc Subsidy for Elec Capacity Construction</v>
      </c>
      <c r="D483" s="290" t="s">
        <v>3461</v>
      </c>
      <c r="E483" s="335"/>
      <c r="F483" s="290" t="s">
        <v>3402</v>
      </c>
      <c r="G483" s="290"/>
      <c r="H483" s="293">
        <v>692</v>
      </c>
      <c r="I483" s="389" t="s">
        <v>44</v>
      </c>
      <c r="J483" s="388" t="str">
        <f>IF(ISBLANK(INDEX('Policy Characteristics'!D:D,MATCH($C483,'Policy Characteristics'!$C:$C,0))),"",INDEX('Policy Characteristics'!D:D,MATCH($C483,'Policy Characteristics'!$C:$C,0)))</f>
        <v>Subsidy for Capacity Construction</v>
      </c>
      <c r="K483" s="237" t="str">
        <f>IF(ISBLANK(INDEX('Policy Characteristics'!E:E,MATCH($C483,'Policy Characteristics'!$C:$C,0))),"",INDEX('Policy Characteristics'!E:E,MATCH($C483,'Policy Characteristics'!$C:$C,0)))</f>
        <v>elec capacity construction subsidy</v>
      </c>
      <c r="L483" s="238">
        <f>IF(ISBLANK(INDEX('Policy Characteristics'!F:F,MATCH($C483,'Policy Characteristics'!$C:$C,0))),"",INDEX('Policy Characteristics'!F:F,MATCH($C483,'Policy Characteristics'!$C:$C,0)))</f>
        <v>0</v>
      </c>
      <c r="M483" s="238">
        <f>IF(ISBLANK(INDEX('Policy Characteristics'!G:G,MATCH($C483,'Policy Characteristics'!$C:$C,0))),"",INDEX('Policy Characteristics'!G:G,MATCH($C483,'Policy Characteristics'!$C:$C,0)))</f>
        <v>0.95</v>
      </c>
      <c r="N483" s="238">
        <f>IF(ISBLANK(INDEX('Policy Characteristics'!H:H,MATCH($C483,'Policy Characteristics'!$C:$C,0))),"",INDEX('Policy Characteristics'!H:H,MATCH($C483,'Policy Characteristics'!$C:$C,0)))</f>
        <v>0.01</v>
      </c>
      <c r="O483" s="237" t="str">
        <f>IF(ISBLANK(INDEX('Policy Characteristics'!I:I,MATCH($C483,'Policy Characteristics'!$C:$C,0))),"",INDEX('Policy Characteristics'!I:I,MATCH($C483,'Policy Characteristics'!$C:$C,0)))</f>
        <v>% of construction cost</v>
      </c>
      <c r="P483" s="237"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7" t="str">
        <f>IF(ISBLANK(INDEX('Policy Characteristics'!K:K,MATCH($C483,'Policy Characteristics'!$C:$C,0))),"",INDEX('Policy Characteristics'!K:K,MATCH($C483,'Policy Characteristics'!$C:$C,0)))</f>
        <v>electricity-sector-main.html#subsidies</v>
      </c>
      <c r="R483" s="237" t="str">
        <f>IF(ISBLANK(INDEX('Policy Characteristics'!L:L,MATCH($C483,'Policy Characteristics'!$C:$C,0))),"",INDEX('Policy Characteristics'!L:L,MATCH($C483,'Policy Characteristics'!$C:$C,0)))</f>
        <v/>
      </c>
      <c r="S483" s="291" t="s">
        <v>187</v>
      </c>
    </row>
    <row r="484" spans="1:19" s="291" customFormat="1">
      <c r="A484" s="237" t="str">
        <f>IF(ISBLANK(INDEX('Policy Characteristics'!A:A,MATCH($C484,'Policy Characteristics'!$C:$C,0))),"",INDEX('Policy Characteristics'!A:A,MATCH($C484,'Policy Characteristics'!$C:$C,0)))</f>
        <v>Electricity Supply</v>
      </c>
      <c r="B484" s="386" t="str">
        <f>IF(ISBLANK(INDEX('Policy Characteristics'!B:B,MATCH($C484,'Policy Characteristics'!$C:$C,0))),"",INDEX('Policy Characteristics'!B:B,MATCH($C484,'Policy Characteristics'!$C:$C,0)))</f>
        <v>Subsidy for Capacity Construction</v>
      </c>
      <c r="C484" s="292" t="str">
        <f t="shared" ref="C484:C505" si="28">C$482</f>
        <v>Perc Subsidy for Elec Capacity Construction</v>
      </c>
      <c r="D484" s="290" t="s">
        <v>3462</v>
      </c>
      <c r="E484" s="335"/>
      <c r="F484" s="290" t="s">
        <v>3403</v>
      </c>
      <c r="G484" s="290"/>
      <c r="H484" s="293">
        <v>1789</v>
      </c>
      <c r="I484" s="389" t="s">
        <v>44</v>
      </c>
      <c r="J484" s="388" t="str">
        <f>IF(ISBLANK(INDEX('Policy Characteristics'!D:D,MATCH($C484,'Policy Characteristics'!$C:$C,0))),"",INDEX('Policy Characteristics'!D:D,MATCH($C484,'Policy Characteristics'!$C:$C,0)))</f>
        <v>Subsidy for Capacity Construction</v>
      </c>
      <c r="K484" s="237" t="str">
        <f>IF(ISBLANK(INDEX('Policy Characteristics'!E:E,MATCH($C484,'Policy Characteristics'!$C:$C,0))),"",INDEX('Policy Characteristics'!E:E,MATCH($C484,'Policy Characteristics'!$C:$C,0)))</f>
        <v>elec capacity construction subsidy</v>
      </c>
      <c r="L484" s="238">
        <f>IF(ISBLANK(INDEX('Policy Characteristics'!F:F,MATCH($C484,'Policy Characteristics'!$C:$C,0))),"",INDEX('Policy Characteristics'!F:F,MATCH($C484,'Policy Characteristics'!$C:$C,0)))</f>
        <v>0</v>
      </c>
      <c r="M484" s="238">
        <f>IF(ISBLANK(INDEX('Policy Characteristics'!G:G,MATCH($C484,'Policy Characteristics'!$C:$C,0))),"",INDEX('Policy Characteristics'!G:G,MATCH($C484,'Policy Characteristics'!$C:$C,0)))</f>
        <v>0.95</v>
      </c>
      <c r="N484" s="238">
        <f>IF(ISBLANK(INDEX('Policy Characteristics'!H:H,MATCH($C484,'Policy Characteristics'!$C:$C,0))),"",INDEX('Policy Characteristics'!H:H,MATCH($C484,'Policy Characteristics'!$C:$C,0)))</f>
        <v>0.01</v>
      </c>
      <c r="O484" s="237" t="str">
        <f>IF(ISBLANK(INDEX('Policy Characteristics'!I:I,MATCH($C484,'Policy Characteristics'!$C:$C,0))),"",INDEX('Policy Characteristics'!I:I,MATCH($C484,'Policy Characteristics'!$C:$C,0)))</f>
        <v>% of construction cost</v>
      </c>
      <c r="P484" s="237"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7" t="str">
        <f>IF(ISBLANK(INDEX('Policy Characteristics'!K:K,MATCH($C484,'Policy Characteristics'!$C:$C,0))),"",INDEX('Policy Characteristics'!K:K,MATCH($C484,'Policy Characteristics'!$C:$C,0)))</f>
        <v>electricity-sector-main.html#subsidies</v>
      </c>
      <c r="R484" s="237" t="str">
        <f>IF(ISBLANK(INDEX('Policy Characteristics'!L:L,MATCH($C484,'Policy Characteristics'!$C:$C,0))),"",INDEX('Policy Characteristics'!L:L,MATCH($C484,'Policy Characteristics'!$C:$C,0)))</f>
        <v/>
      </c>
      <c r="S484" s="291" t="s">
        <v>187</v>
      </c>
    </row>
    <row r="485" spans="1:19" s="291" customFormat="1">
      <c r="A485" s="237" t="str">
        <f>IF(ISBLANK(INDEX('Policy Characteristics'!A:A,MATCH($C485,'Policy Characteristics'!$C:$C,0))),"",INDEX('Policy Characteristics'!A:A,MATCH($C485,'Policy Characteristics'!$C:$C,0)))</f>
        <v>Electricity Supply</v>
      </c>
      <c r="B485" s="386" t="str">
        <f>IF(ISBLANK(INDEX('Policy Characteristics'!B:B,MATCH($C485,'Policy Characteristics'!$C:$C,0))),"",INDEX('Policy Characteristics'!B:B,MATCH($C485,'Policy Characteristics'!$C:$C,0)))</f>
        <v>Subsidy for Capacity Construction</v>
      </c>
      <c r="C485" s="292" t="str">
        <f t="shared" si="28"/>
        <v>Perc Subsidy for Elec Capacity Construction</v>
      </c>
      <c r="D485" s="290" t="s">
        <v>76</v>
      </c>
      <c r="E485" s="335"/>
      <c r="F485" s="290" t="s">
        <v>3472</v>
      </c>
      <c r="G485" s="290"/>
      <c r="H485" s="293">
        <v>517</v>
      </c>
      <c r="I485" s="389" t="s">
        <v>43</v>
      </c>
      <c r="J485" s="388" t="str">
        <f>IF(ISBLANK(INDEX('Policy Characteristics'!D:D,MATCH($C485,'Policy Characteristics'!$C:$C,0))),"",INDEX('Policy Characteristics'!D:D,MATCH($C485,'Policy Characteristics'!$C:$C,0)))</f>
        <v>Subsidy for Capacity Construction</v>
      </c>
      <c r="K485" s="237" t="str">
        <f>IF(ISBLANK(INDEX('Policy Characteristics'!E:E,MATCH($C485,'Policy Characteristics'!$C:$C,0))),"",INDEX('Policy Characteristics'!E:E,MATCH($C485,'Policy Characteristics'!$C:$C,0)))</f>
        <v>elec capacity construction subsidy</v>
      </c>
      <c r="L485" s="238">
        <f>IF(ISBLANK(INDEX('Policy Characteristics'!F:F,MATCH($C485,'Policy Characteristics'!$C:$C,0))),"",INDEX('Policy Characteristics'!F:F,MATCH($C485,'Policy Characteristics'!$C:$C,0)))</f>
        <v>0</v>
      </c>
      <c r="M485" s="238">
        <f>IF(ISBLANK(INDEX('Policy Characteristics'!G:G,MATCH($C485,'Policy Characteristics'!$C:$C,0))),"",INDEX('Policy Characteristics'!G:G,MATCH($C485,'Policy Characteristics'!$C:$C,0)))</f>
        <v>0.95</v>
      </c>
      <c r="N485" s="238">
        <f>IF(ISBLANK(INDEX('Policy Characteristics'!H:H,MATCH($C485,'Policy Characteristics'!$C:$C,0))),"",INDEX('Policy Characteristics'!H:H,MATCH($C485,'Policy Characteristics'!$C:$C,0)))</f>
        <v>0.01</v>
      </c>
      <c r="O485" s="237" t="str">
        <f>IF(ISBLANK(INDEX('Policy Characteristics'!I:I,MATCH($C485,'Policy Characteristics'!$C:$C,0))),"",INDEX('Policy Characteristics'!I:I,MATCH($C485,'Policy Characteristics'!$C:$C,0)))</f>
        <v>% of construction cost</v>
      </c>
      <c r="P485" s="237"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7" t="str">
        <f>IF(ISBLANK(INDEX('Policy Characteristics'!K:K,MATCH($C485,'Policy Characteristics'!$C:$C,0))),"",INDEX('Policy Characteristics'!K:K,MATCH($C485,'Policy Characteristics'!$C:$C,0)))</f>
        <v>electricity-sector-main.html#subsidies</v>
      </c>
      <c r="R485" s="237" t="str">
        <f>IF(ISBLANK(INDEX('Policy Characteristics'!L:L,MATCH($C485,'Policy Characteristics'!$C:$C,0))),"",INDEX('Policy Characteristics'!L:L,MATCH($C485,'Policy Characteristics'!$C:$C,0)))</f>
        <v/>
      </c>
      <c r="S485" s="291" t="s">
        <v>3912</v>
      </c>
    </row>
    <row r="486" spans="1:19" s="291" customFormat="1">
      <c r="A486" s="237" t="str">
        <f>IF(ISBLANK(INDEX('Policy Characteristics'!A:A,MATCH($C486,'Policy Characteristics'!$C:$C,0))),"",INDEX('Policy Characteristics'!A:A,MATCH($C486,'Policy Characteristics'!$C:$C,0)))</f>
        <v>Electricity Supply</v>
      </c>
      <c r="B486" s="386" t="str">
        <f>IF(ISBLANK(INDEX('Policy Characteristics'!B:B,MATCH($C486,'Policy Characteristics'!$C:$C,0))),"",INDEX('Policy Characteristics'!B:B,MATCH($C486,'Policy Characteristics'!$C:$C,0)))</f>
        <v>Subsidy for Capacity Construction</v>
      </c>
      <c r="C486" s="292" t="str">
        <f t="shared" si="28"/>
        <v>Perc Subsidy for Elec Capacity Construction</v>
      </c>
      <c r="D486" s="290" t="s">
        <v>77</v>
      </c>
      <c r="E486" s="335"/>
      <c r="F486" s="290" t="s">
        <v>89</v>
      </c>
      <c r="G486" s="290"/>
      <c r="H486" s="293">
        <v>693</v>
      </c>
      <c r="I486" s="389" t="s">
        <v>44</v>
      </c>
      <c r="J486" s="388" t="str">
        <f>IF(ISBLANK(INDEX('Policy Characteristics'!D:D,MATCH($C486,'Policy Characteristics'!$C:$C,0))),"",INDEX('Policy Characteristics'!D:D,MATCH($C486,'Policy Characteristics'!$C:$C,0)))</f>
        <v>Subsidy for Capacity Construction</v>
      </c>
      <c r="K486" s="237" t="str">
        <f>IF(ISBLANK(INDEX('Policy Characteristics'!E:E,MATCH($C486,'Policy Characteristics'!$C:$C,0))),"",INDEX('Policy Characteristics'!E:E,MATCH($C486,'Policy Characteristics'!$C:$C,0)))</f>
        <v>elec capacity construction subsidy</v>
      </c>
      <c r="L486" s="238">
        <f>IF(ISBLANK(INDEX('Policy Characteristics'!F:F,MATCH($C486,'Policy Characteristics'!$C:$C,0))),"",INDEX('Policy Characteristics'!F:F,MATCH($C486,'Policy Characteristics'!$C:$C,0)))</f>
        <v>0</v>
      </c>
      <c r="M486" s="238">
        <f>IF(ISBLANK(INDEX('Policy Characteristics'!G:G,MATCH($C486,'Policy Characteristics'!$C:$C,0))),"",INDEX('Policy Characteristics'!G:G,MATCH($C486,'Policy Characteristics'!$C:$C,0)))</f>
        <v>0.95</v>
      </c>
      <c r="N486" s="238">
        <f>IF(ISBLANK(INDEX('Policy Characteristics'!H:H,MATCH($C486,'Policy Characteristics'!$C:$C,0))),"",INDEX('Policy Characteristics'!H:H,MATCH($C486,'Policy Characteristics'!$C:$C,0)))</f>
        <v>0.01</v>
      </c>
      <c r="O486" s="237" t="str">
        <f>IF(ISBLANK(INDEX('Policy Characteristics'!I:I,MATCH($C486,'Policy Characteristics'!$C:$C,0))),"",INDEX('Policy Characteristics'!I:I,MATCH($C486,'Policy Characteristics'!$C:$C,0)))</f>
        <v>% of construction cost</v>
      </c>
      <c r="P486" s="237"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7" t="str">
        <f>IF(ISBLANK(INDEX('Policy Characteristics'!K:K,MATCH($C486,'Policy Characteristics'!$C:$C,0))),"",INDEX('Policy Characteristics'!K:K,MATCH($C486,'Policy Characteristics'!$C:$C,0)))</f>
        <v>electricity-sector-main.html#subsidies</v>
      </c>
      <c r="R486" s="237" t="str">
        <f>IF(ISBLANK(INDEX('Policy Characteristics'!L:L,MATCH($C486,'Policy Characteristics'!$C:$C,0))),"",INDEX('Policy Characteristics'!L:L,MATCH($C486,'Policy Characteristics'!$C:$C,0)))</f>
        <v/>
      </c>
      <c r="S486" s="291" t="s">
        <v>187</v>
      </c>
    </row>
    <row r="487" spans="1:19" s="291" customFormat="1">
      <c r="A487" s="237" t="str">
        <f>IF(ISBLANK(INDEX('Policy Characteristics'!A:A,MATCH($C487,'Policy Characteristics'!$C:$C,0))),"",INDEX('Policy Characteristics'!A:A,MATCH($C487,'Policy Characteristics'!$C:$C,0)))</f>
        <v>Electricity Supply</v>
      </c>
      <c r="B487" s="386" t="str">
        <f>IF(ISBLANK(INDEX('Policy Characteristics'!B:B,MATCH($C487,'Policy Characteristics'!$C:$C,0))),"",INDEX('Policy Characteristics'!B:B,MATCH($C487,'Policy Characteristics'!$C:$C,0)))</f>
        <v>Subsidy for Capacity Construction</v>
      </c>
      <c r="C487" s="292" t="str">
        <f t="shared" si="28"/>
        <v>Perc Subsidy for Elec Capacity Construction</v>
      </c>
      <c r="D487" s="290" t="s">
        <v>446</v>
      </c>
      <c r="E487" s="335"/>
      <c r="F487" s="290" t="s">
        <v>449</v>
      </c>
      <c r="G487" s="290"/>
      <c r="H487" s="293">
        <v>518</v>
      </c>
      <c r="I487" s="389" t="s">
        <v>43</v>
      </c>
      <c r="J487" s="388" t="str">
        <f>IF(ISBLANK(INDEX('Policy Characteristics'!D:D,MATCH($C487,'Policy Characteristics'!$C:$C,0))),"",INDEX('Policy Characteristics'!D:D,MATCH($C487,'Policy Characteristics'!$C:$C,0)))</f>
        <v>Subsidy for Capacity Construction</v>
      </c>
      <c r="K487" s="237" t="str">
        <f>IF(ISBLANK(INDEX('Policy Characteristics'!E:E,MATCH($C487,'Policy Characteristics'!$C:$C,0))),"",INDEX('Policy Characteristics'!E:E,MATCH($C487,'Policy Characteristics'!$C:$C,0)))</f>
        <v>elec capacity construction subsidy</v>
      </c>
      <c r="L487" s="238">
        <f>IF(ISBLANK(INDEX('Policy Characteristics'!F:F,MATCH($C487,'Policy Characteristics'!$C:$C,0))),"",INDEX('Policy Characteristics'!F:F,MATCH($C487,'Policy Characteristics'!$C:$C,0)))</f>
        <v>0</v>
      </c>
      <c r="M487" s="238">
        <f>IF(ISBLANK(INDEX('Policy Characteristics'!G:G,MATCH($C487,'Policy Characteristics'!$C:$C,0))),"",INDEX('Policy Characteristics'!G:G,MATCH($C487,'Policy Characteristics'!$C:$C,0)))</f>
        <v>0.95</v>
      </c>
      <c r="N487" s="238">
        <f>IF(ISBLANK(INDEX('Policy Characteristics'!H:H,MATCH($C487,'Policy Characteristics'!$C:$C,0))),"",INDEX('Policy Characteristics'!H:H,MATCH($C487,'Policy Characteristics'!$C:$C,0)))</f>
        <v>0.01</v>
      </c>
      <c r="O487" s="237" t="str">
        <f>IF(ISBLANK(INDEX('Policy Characteristics'!I:I,MATCH($C487,'Policy Characteristics'!$C:$C,0))),"",INDEX('Policy Characteristics'!I:I,MATCH($C487,'Policy Characteristics'!$C:$C,0)))</f>
        <v>% of construction cost</v>
      </c>
      <c r="P487" s="237"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7" t="str">
        <f>IF(ISBLANK(INDEX('Policy Characteristics'!K:K,MATCH($C487,'Policy Characteristics'!$C:$C,0))),"",INDEX('Policy Characteristics'!K:K,MATCH($C487,'Policy Characteristics'!$C:$C,0)))</f>
        <v>electricity-sector-main.html#subsidies</v>
      </c>
      <c r="R487" s="237" t="str">
        <f>IF(ISBLANK(INDEX('Policy Characteristics'!L:L,MATCH($C487,'Policy Characteristics'!$C:$C,0))),"",INDEX('Policy Characteristics'!L:L,MATCH($C487,'Policy Characteristics'!$C:$C,0)))</f>
        <v/>
      </c>
      <c r="S487" s="291" t="s">
        <v>187</v>
      </c>
    </row>
    <row r="488" spans="1:19" s="291" customFormat="1">
      <c r="A488" s="237" t="str">
        <f>IF(ISBLANK(INDEX('Policy Characteristics'!A:A,MATCH($C488,'Policy Characteristics'!$C:$C,0))),"",INDEX('Policy Characteristics'!A:A,MATCH($C488,'Policy Characteristics'!$C:$C,0)))</f>
        <v>Electricity Supply</v>
      </c>
      <c r="B488" s="386" t="str">
        <f>IF(ISBLANK(INDEX('Policy Characteristics'!B:B,MATCH($C488,'Policy Characteristics'!$C:$C,0))),"",INDEX('Policy Characteristics'!B:B,MATCH($C488,'Policy Characteristics'!$C:$C,0)))</f>
        <v>Subsidy for Capacity Construction</v>
      </c>
      <c r="C488" s="292" t="str">
        <f t="shared" si="28"/>
        <v>Perc Subsidy for Elec Capacity Construction</v>
      </c>
      <c r="D488" s="290" t="s">
        <v>78</v>
      </c>
      <c r="E488" s="335"/>
      <c r="F488" s="290" t="s">
        <v>90</v>
      </c>
      <c r="G488" s="290"/>
      <c r="H488" s="293">
        <v>519</v>
      </c>
      <c r="I488" s="389" t="s">
        <v>43</v>
      </c>
      <c r="J488" s="388" t="str">
        <f>IF(ISBLANK(INDEX('Policy Characteristics'!D:D,MATCH($C488,'Policy Characteristics'!$C:$C,0))),"",INDEX('Policy Characteristics'!D:D,MATCH($C488,'Policy Characteristics'!$C:$C,0)))</f>
        <v>Subsidy for Capacity Construction</v>
      </c>
      <c r="K488" s="237" t="str">
        <f>IF(ISBLANK(INDEX('Policy Characteristics'!E:E,MATCH($C488,'Policy Characteristics'!$C:$C,0))),"",INDEX('Policy Characteristics'!E:E,MATCH($C488,'Policy Characteristics'!$C:$C,0)))</f>
        <v>elec capacity construction subsidy</v>
      </c>
      <c r="L488" s="238">
        <f>IF(ISBLANK(INDEX('Policy Characteristics'!F:F,MATCH($C488,'Policy Characteristics'!$C:$C,0))),"",INDEX('Policy Characteristics'!F:F,MATCH($C488,'Policy Characteristics'!$C:$C,0)))</f>
        <v>0</v>
      </c>
      <c r="M488" s="238">
        <f>IF(ISBLANK(INDEX('Policy Characteristics'!G:G,MATCH($C488,'Policy Characteristics'!$C:$C,0))),"",INDEX('Policy Characteristics'!G:G,MATCH($C488,'Policy Characteristics'!$C:$C,0)))</f>
        <v>0.95</v>
      </c>
      <c r="N488" s="238">
        <f>IF(ISBLANK(INDEX('Policy Characteristics'!H:H,MATCH($C488,'Policy Characteristics'!$C:$C,0))),"",INDEX('Policy Characteristics'!H:H,MATCH($C488,'Policy Characteristics'!$C:$C,0)))</f>
        <v>0.01</v>
      </c>
      <c r="O488" s="237" t="str">
        <f>IF(ISBLANK(INDEX('Policy Characteristics'!I:I,MATCH($C488,'Policy Characteristics'!$C:$C,0))),"",INDEX('Policy Characteristics'!I:I,MATCH($C488,'Policy Characteristics'!$C:$C,0)))</f>
        <v>% of construction cost</v>
      </c>
      <c r="P488" s="237"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7" t="str">
        <f>IF(ISBLANK(INDEX('Policy Characteristics'!K:K,MATCH($C488,'Policy Characteristics'!$C:$C,0))),"",INDEX('Policy Characteristics'!K:K,MATCH($C488,'Policy Characteristics'!$C:$C,0)))</f>
        <v>electricity-sector-main.html#subsidies</v>
      </c>
      <c r="R488" s="237" t="str">
        <f>IF(ISBLANK(INDEX('Policy Characteristics'!L:L,MATCH($C488,'Policy Characteristics'!$C:$C,0))),"",INDEX('Policy Characteristics'!L:L,MATCH($C488,'Policy Characteristics'!$C:$C,0)))</f>
        <v/>
      </c>
      <c r="S488" s="291" t="s">
        <v>187</v>
      </c>
    </row>
    <row r="489" spans="1:19" s="291" customFormat="1">
      <c r="A489" s="237" t="str">
        <f>IF(ISBLANK(INDEX('Policy Characteristics'!A:A,MATCH($C489,'Policy Characteristics'!$C:$C,0))),"",INDEX('Policy Characteristics'!A:A,MATCH($C489,'Policy Characteristics'!$C:$C,0)))</f>
        <v>Electricity Supply</v>
      </c>
      <c r="B489" s="386" t="str">
        <f>IF(ISBLANK(INDEX('Policy Characteristics'!B:B,MATCH($C489,'Policy Characteristics'!$C:$C,0))),"",INDEX('Policy Characteristics'!B:B,MATCH($C489,'Policy Characteristics'!$C:$C,0)))</f>
        <v>Subsidy for Capacity Construction</v>
      </c>
      <c r="C489" s="292" t="str">
        <f t="shared" si="28"/>
        <v>Perc Subsidy for Elec Capacity Construction</v>
      </c>
      <c r="D489" s="290" t="s">
        <v>79</v>
      </c>
      <c r="E489" s="335"/>
      <c r="F489" s="290" t="s">
        <v>91</v>
      </c>
      <c r="G489" s="290"/>
      <c r="H489" s="293">
        <v>520</v>
      </c>
      <c r="I489" s="389" t="s">
        <v>43</v>
      </c>
      <c r="J489" s="388" t="str">
        <f>IF(ISBLANK(INDEX('Policy Characteristics'!D:D,MATCH($C489,'Policy Characteristics'!$C:$C,0))),"",INDEX('Policy Characteristics'!D:D,MATCH($C489,'Policy Characteristics'!$C:$C,0)))</f>
        <v>Subsidy for Capacity Construction</v>
      </c>
      <c r="K489" s="237" t="str">
        <f>IF(ISBLANK(INDEX('Policy Characteristics'!E:E,MATCH($C489,'Policy Characteristics'!$C:$C,0))),"",INDEX('Policy Characteristics'!E:E,MATCH($C489,'Policy Characteristics'!$C:$C,0)))</f>
        <v>elec capacity construction subsidy</v>
      </c>
      <c r="L489" s="238">
        <f>IF(ISBLANK(INDEX('Policy Characteristics'!F:F,MATCH($C489,'Policy Characteristics'!$C:$C,0))),"",INDEX('Policy Characteristics'!F:F,MATCH($C489,'Policy Characteristics'!$C:$C,0)))</f>
        <v>0</v>
      </c>
      <c r="M489" s="238">
        <f>IF(ISBLANK(INDEX('Policy Characteristics'!G:G,MATCH($C489,'Policy Characteristics'!$C:$C,0))),"",INDEX('Policy Characteristics'!G:G,MATCH($C489,'Policy Characteristics'!$C:$C,0)))</f>
        <v>0.95</v>
      </c>
      <c r="N489" s="238">
        <f>IF(ISBLANK(INDEX('Policy Characteristics'!H:H,MATCH($C489,'Policy Characteristics'!$C:$C,0))),"",INDEX('Policy Characteristics'!H:H,MATCH($C489,'Policy Characteristics'!$C:$C,0)))</f>
        <v>0.01</v>
      </c>
      <c r="O489" s="237" t="str">
        <f>IF(ISBLANK(INDEX('Policy Characteristics'!I:I,MATCH($C489,'Policy Characteristics'!$C:$C,0))),"",INDEX('Policy Characteristics'!I:I,MATCH($C489,'Policy Characteristics'!$C:$C,0)))</f>
        <v>% of construction cost</v>
      </c>
      <c r="P489" s="237"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7" t="str">
        <f>IF(ISBLANK(INDEX('Policy Characteristics'!K:K,MATCH($C489,'Policy Characteristics'!$C:$C,0))),"",INDEX('Policy Characteristics'!K:K,MATCH($C489,'Policy Characteristics'!$C:$C,0)))</f>
        <v>electricity-sector-main.html#subsidies</v>
      </c>
      <c r="R489" s="237" t="str">
        <f>IF(ISBLANK(INDEX('Policy Characteristics'!L:L,MATCH($C489,'Policy Characteristics'!$C:$C,0))),"",INDEX('Policy Characteristics'!L:L,MATCH($C489,'Policy Characteristics'!$C:$C,0)))</f>
        <v/>
      </c>
      <c r="S489" s="291" t="s">
        <v>187</v>
      </c>
    </row>
    <row r="490" spans="1:19" s="291" customFormat="1">
      <c r="A490" s="237" t="str">
        <f>IF(ISBLANK(INDEX('Policy Characteristics'!A:A,MATCH($C490,'Policy Characteristics'!$C:$C,0))),"",INDEX('Policy Characteristics'!A:A,MATCH($C490,'Policy Characteristics'!$C:$C,0)))</f>
        <v>Electricity Supply</v>
      </c>
      <c r="B490" s="386" t="str">
        <f>IF(ISBLANK(INDEX('Policy Characteristics'!B:B,MATCH($C490,'Policy Characteristics'!$C:$C,0))),"",INDEX('Policy Characteristics'!B:B,MATCH($C490,'Policy Characteristics'!$C:$C,0)))</f>
        <v>Subsidy for Capacity Construction</v>
      </c>
      <c r="C490" s="292" t="str">
        <f t="shared" si="28"/>
        <v>Perc Subsidy for Elec Capacity Construction</v>
      </c>
      <c r="D490" s="290" t="s">
        <v>80</v>
      </c>
      <c r="E490" s="335"/>
      <c r="F490" s="290" t="s">
        <v>92</v>
      </c>
      <c r="G490" s="290"/>
      <c r="H490" s="293">
        <v>521</v>
      </c>
      <c r="I490" s="389" t="s">
        <v>43</v>
      </c>
      <c r="J490" s="388" t="str">
        <f>IF(ISBLANK(INDEX('Policy Characteristics'!D:D,MATCH($C490,'Policy Characteristics'!$C:$C,0))),"",INDEX('Policy Characteristics'!D:D,MATCH($C490,'Policy Characteristics'!$C:$C,0)))</f>
        <v>Subsidy for Capacity Construction</v>
      </c>
      <c r="K490" s="237" t="str">
        <f>IF(ISBLANK(INDEX('Policy Characteristics'!E:E,MATCH($C490,'Policy Characteristics'!$C:$C,0))),"",INDEX('Policy Characteristics'!E:E,MATCH($C490,'Policy Characteristics'!$C:$C,0)))</f>
        <v>elec capacity construction subsidy</v>
      </c>
      <c r="L490" s="238">
        <f>IF(ISBLANK(INDEX('Policy Characteristics'!F:F,MATCH($C490,'Policy Characteristics'!$C:$C,0))),"",INDEX('Policy Characteristics'!F:F,MATCH($C490,'Policy Characteristics'!$C:$C,0)))</f>
        <v>0</v>
      </c>
      <c r="M490" s="238">
        <f>IF(ISBLANK(INDEX('Policy Characteristics'!G:G,MATCH($C490,'Policy Characteristics'!$C:$C,0))),"",INDEX('Policy Characteristics'!G:G,MATCH($C490,'Policy Characteristics'!$C:$C,0)))</f>
        <v>0.95</v>
      </c>
      <c r="N490" s="238">
        <f>IF(ISBLANK(INDEX('Policy Characteristics'!H:H,MATCH($C490,'Policy Characteristics'!$C:$C,0))),"",INDEX('Policy Characteristics'!H:H,MATCH($C490,'Policy Characteristics'!$C:$C,0)))</f>
        <v>0.01</v>
      </c>
      <c r="O490" s="237" t="str">
        <f>IF(ISBLANK(INDEX('Policy Characteristics'!I:I,MATCH($C490,'Policy Characteristics'!$C:$C,0))),"",INDEX('Policy Characteristics'!I:I,MATCH($C490,'Policy Characteristics'!$C:$C,0)))</f>
        <v>% of construction cost</v>
      </c>
      <c r="P490" s="237"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7" t="str">
        <f>IF(ISBLANK(INDEX('Policy Characteristics'!K:K,MATCH($C490,'Policy Characteristics'!$C:$C,0))),"",INDEX('Policy Characteristics'!K:K,MATCH($C490,'Policy Characteristics'!$C:$C,0)))</f>
        <v>electricity-sector-main.html#subsidies</v>
      </c>
      <c r="R490" s="237" t="str">
        <f>IF(ISBLANK(INDEX('Policy Characteristics'!L:L,MATCH($C490,'Policy Characteristics'!$C:$C,0))),"",INDEX('Policy Characteristics'!L:L,MATCH($C490,'Policy Characteristics'!$C:$C,0)))</f>
        <v/>
      </c>
      <c r="S490" s="291" t="s">
        <v>187</v>
      </c>
    </row>
    <row r="491" spans="1:19" s="291" customFormat="1">
      <c r="A491" s="237" t="str">
        <f>IF(ISBLANK(INDEX('Policy Characteristics'!A:A,MATCH($C491,'Policy Characteristics'!$C:$C,0))),"",INDEX('Policy Characteristics'!A:A,MATCH($C491,'Policy Characteristics'!$C:$C,0)))</f>
        <v>Electricity Supply</v>
      </c>
      <c r="B491" s="386" t="str">
        <f>IF(ISBLANK(INDEX('Policy Characteristics'!B:B,MATCH($C491,'Policy Characteristics'!$C:$C,0))),"",INDEX('Policy Characteristics'!B:B,MATCH($C491,'Policy Characteristics'!$C:$C,0)))</f>
        <v>Subsidy for Capacity Construction</v>
      </c>
      <c r="C491" s="292" t="str">
        <f t="shared" si="28"/>
        <v>Perc Subsidy for Elec Capacity Construction</v>
      </c>
      <c r="D491" s="290" t="s">
        <v>2422</v>
      </c>
      <c r="E491" s="335"/>
      <c r="F491" s="290" t="s">
        <v>434</v>
      </c>
      <c r="G491" s="290"/>
      <c r="H491" s="293">
        <v>1598</v>
      </c>
      <c r="I491" s="389" t="s">
        <v>43</v>
      </c>
      <c r="J491" s="388" t="str">
        <f>IF(ISBLANK(INDEX('Policy Characteristics'!D:D,MATCH($C491,'Policy Characteristics'!$C:$C,0))),"",INDEX('Policy Characteristics'!D:D,MATCH($C491,'Policy Characteristics'!$C:$C,0)))</f>
        <v>Subsidy for Capacity Construction</v>
      </c>
      <c r="K491" s="237" t="str">
        <f>IF(ISBLANK(INDEX('Policy Characteristics'!E:E,MATCH($C491,'Policy Characteristics'!$C:$C,0))),"",INDEX('Policy Characteristics'!E:E,MATCH($C491,'Policy Characteristics'!$C:$C,0)))</f>
        <v>elec capacity construction subsidy</v>
      </c>
      <c r="L491" s="238">
        <f>IF(ISBLANK(INDEX('Policy Characteristics'!F:F,MATCH($C491,'Policy Characteristics'!$C:$C,0))),"",INDEX('Policy Characteristics'!F:F,MATCH($C491,'Policy Characteristics'!$C:$C,0)))</f>
        <v>0</v>
      </c>
      <c r="M491" s="238">
        <f>IF(ISBLANK(INDEX('Policy Characteristics'!G:G,MATCH($C491,'Policy Characteristics'!$C:$C,0))),"",INDEX('Policy Characteristics'!G:G,MATCH($C491,'Policy Characteristics'!$C:$C,0)))</f>
        <v>0.95</v>
      </c>
      <c r="N491" s="238">
        <f>IF(ISBLANK(INDEX('Policy Characteristics'!H:H,MATCH($C491,'Policy Characteristics'!$C:$C,0))),"",INDEX('Policy Characteristics'!H:H,MATCH($C491,'Policy Characteristics'!$C:$C,0)))</f>
        <v>0.01</v>
      </c>
      <c r="O491" s="237" t="str">
        <f>IF(ISBLANK(INDEX('Policy Characteristics'!I:I,MATCH($C491,'Policy Characteristics'!$C:$C,0))),"",INDEX('Policy Characteristics'!I:I,MATCH($C491,'Policy Characteristics'!$C:$C,0)))</f>
        <v>% of construction cost</v>
      </c>
      <c r="P491" s="237"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7" t="str">
        <f>IF(ISBLANK(INDEX('Policy Characteristics'!K:K,MATCH($C491,'Policy Characteristics'!$C:$C,0))),"",INDEX('Policy Characteristics'!K:K,MATCH($C491,'Policy Characteristics'!$C:$C,0)))</f>
        <v>electricity-sector-main.html#subsidies</v>
      </c>
      <c r="R491" s="237" t="str">
        <f>IF(ISBLANK(INDEX('Policy Characteristics'!L:L,MATCH($C491,'Policy Characteristics'!$C:$C,0))),"",INDEX('Policy Characteristics'!L:L,MATCH($C491,'Policy Characteristics'!$C:$C,0)))</f>
        <v/>
      </c>
      <c r="S491" s="291" t="s">
        <v>187</v>
      </c>
    </row>
    <row r="492" spans="1:19" s="291" customFormat="1">
      <c r="A492" s="237" t="str">
        <f>IF(ISBLANK(INDEX('Policy Characteristics'!A:A,MATCH($C492,'Policy Characteristics'!$C:$C,0))),"",INDEX('Policy Characteristics'!A:A,MATCH($C492,'Policy Characteristics'!$C:$C,0)))</f>
        <v>Electricity Supply</v>
      </c>
      <c r="B492" s="386" t="str">
        <f>IF(ISBLANK(INDEX('Policy Characteristics'!B:B,MATCH($C492,'Policy Characteristics'!$C:$C,0))),"",INDEX('Policy Characteristics'!B:B,MATCH($C492,'Policy Characteristics'!$C:$C,0)))</f>
        <v>Subsidy for Capacity Construction</v>
      </c>
      <c r="C492" s="292" t="str">
        <f t="shared" si="28"/>
        <v>Perc Subsidy for Elec Capacity Construction</v>
      </c>
      <c r="D492" s="290" t="s">
        <v>307</v>
      </c>
      <c r="E492" s="335"/>
      <c r="F492" s="290" t="s">
        <v>309</v>
      </c>
      <c r="G492" s="290"/>
      <c r="H492" s="293">
        <v>1599</v>
      </c>
      <c r="I492" s="389" t="s">
        <v>44</v>
      </c>
      <c r="J492" s="388" t="str">
        <f>IF(ISBLANK(INDEX('Policy Characteristics'!D:D,MATCH($C492,'Policy Characteristics'!$C:$C,0))),"",INDEX('Policy Characteristics'!D:D,MATCH($C492,'Policy Characteristics'!$C:$C,0)))</f>
        <v>Subsidy for Capacity Construction</v>
      </c>
      <c r="K492" s="237" t="str">
        <f>IF(ISBLANK(INDEX('Policy Characteristics'!E:E,MATCH($C492,'Policy Characteristics'!$C:$C,0))),"",INDEX('Policy Characteristics'!E:E,MATCH($C492,'Policy Characteristics'!$C:$C,0)))</f>
        <v>elec capacity construction subsidy</v>
      </c>
      <c r="L492" s="238">
        <f>IF(ISBLANK(INDEX('Policy Characteristics'!F:F,MATCH($C492,'Policy Characteristics'!$C:$C,0))),"",INDEX('Policy Characteristics'!F:F,MATCH($C492,'Policy Characteristics'!$C:$C,0)))</f>
        <v>0</v>
      </c>
      <c r="M492" s="238">
        <f>IF(ISBLANK(INDEX('Policy Characteristics'!G:G,MATCH($C492,'Policy Characteristics'!$C:$C,0))),"",INDEX('Policy Characteristics'!G:G,MATCH($C492,'Policy Characteristics'!$C:$C,0)))</f>
        <v>0.95</v>
      </c>
      <c r="N492" s="238">
        <f>IF(ISBLANK(INDEX('Policy Characteristics'!H:H,MATCH($C492,'Policy Characteristics'!$C:$C,0))),"",INDEX('Policy Characteristics'!H:H,MATCH($C492,'Policy Characteristics'!$C:$C,0)))</f>
        <v>0.01</v>
      </c>
      <c r="O492" s="237" t="str">
        <f>IF(ISBLANK(INDEX('Policy Characteristics'!I:I,MATCH($C492,'Policy Characteristics'!$C:$C,0))),"",INDEX('Policy Characteristics'!I:I,MATCH($C492,'Policy Characteristics'!$C:$C,0)))</f>
        <v>% of construction cost</v>
      </c>
      <c r="P492" s="237"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7" t="str">
        <f>IF(ISBLANK(INDEX('Policy Characteristics'!K:K,MATCH($C492,'Policy Characteristics'!$C:$C,0))),"",INDEX('Policy Characteristics'!K:K,MATCH($C492,'Policy Characteristics'!$C:$C,0)))</f>
        <v>electricity-sector-main.html#subsidies</v>
      </c>
      <c r="R492" s="237" t="str">
        <f>IF(ISBLANK(INDEX('Policy Characteristics'!L:L,MATCH($C492,'Policy Characteristics'!$C:$C,0))),"",INDEX('Policy Characteristics'!L:L,MATCH($C492,'Policy Characteristics'!$C:$C,0)))</f>
        <v/>
      </c>
      <c r="S492" s="291" t="s">
        <v>187</v>
      </c>
    </row>
    <row r="493" spans="1:19" s="291" customFormat="1">
      <c r="A493" s="237" t="str">
        <f>IF(ISBLANK(INDEX('Policy Characteristics'!A:A,MATCH($C493,'Policy Characteristics'!$C:$C,0))),"",INDEX('Policy Characteristics'!A:A,MATCH($C493,'Policy Characteristics'!$C:$C,0)))</f>
        <v>Electricity Supply</v>
      </c>
      <c r="B493" s="386" t="str">
        <f>IF(ISBLANK(INDEX('Policy Characteristics'!B:B,MATCH($C493,'Policy Characteristics'!$C:$C,0))),"",INDEX('Policy Characteristics'!B:B,MATCH($C493,'Policy Characteristics'!$C:$C,0)))</f>
        <v>Subsidy for Capacity Construction</v>
      </c>
      <c r="C493" s="292" t="str">
        <f t="shared" si="28"/>
        <v>Perc Subsidy for Elec Capacity Construction</v>
      </c>
      <c r="D493" s="290" t="s">
        <v>308</v>
      </c>
      <c r="E493" s="335"/>
      <c r="F493" s="290" t="s">
        <v>310</v>
      </c>
      <c r="G493" s="290"/>
      <c r="H493" s="293">
        <v>1600</v>
      </c>
      <c r="I493" s="389" t="s">
        <v>44</v>
      </c>
      <c r="J493" s="388" t="str">
        <f>IF(ISBLANK(INDEX('Policy Characteristics'!D:D,MATCH($C493,'Policy Characteristics'!$C:$C,0))),"",INDEX('Policy Characteristics'!D:D,MATCH($C493,'Policy Characteristics'!$C:$C,0)))</f>
        <v>Subsidy for Capacity Construction</v>
      </c>
      <c r="K493" s="237" t="str">
        <f>IF(ISBLANK(INDEX('Policy Characteristics'!E:E,MATCH($C493,'Policy Characteristics'!$C:$C,0))),"",INDEX('Policy Characteristics'!E:E,MATCH($C493,'Policy Characteristics'!$C:$C,0)))</f>
        <v>elec capacity construction subsidy</v>
      </c>
      <c r="L493" s="238">
        <f>IF(ISBLANK(INDEX('Policy Characteristics'!F:F,MATCH($C493,'Policy Characteristics'!$C:$C,0))),"",INDEX('Policy Characteristics'!F:F,MATCH($C493,'Policy Characteristics'!$C:$C,0)))</f>
        <v>0</v>
      </c>
      <c r="M493" s="238">
        <f>IF(ISBLANK(INDEX('Policy Characteristics'!G:G,MATCH($C493,'Policy Characteristics'!$C:$C,0))),"",INDEX('Policy Characteristics'!G:G,MATCH($C493,'Policy Characteristics'!$C:$C,0)))</f>
        <v>0.95</v>
      </c>
      <c r="N493" s="238">
        <f>IF(ISBLANK(INDEX('Policy Characteristics'!H:H,MATCH($C493,'Policy Characteristics'!$C:$C,0))),"",INDEX('Policy Characteristics'!H:H,MATCH($C493,'Policy Characteristics'!$C:$C,0)))</f>
        <v>0.01</v>
      </c>
      <c r="O493" s="237" t="str">
        <f>IF(ISBLANK(INDEX('Policy Characteristics'!I:I,MATCH($C493,'Policy Characteristics'!$C:$C,0))),"",INDEX('Policy Characteristics'!I:I,MATCH($C493,'Policy Characteristics'!$C:$C,0)))</f>
        <v>% of construction cost</v>
      </c>
      <c r="P493" s="237"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7" t="str">
        <f>IF(ISBLANK(INDEX('Policy Characteristics'!K:K,MATCH($C493,'Policy Characteristics'!$C:$C,0))),"",INDEX('Policy Characteristics'!K:K,MATCH($C493,'Policy Characteristics'!$C:$C,0)))</f>
        <v>electricity-sector-main.html#subsidies</v>
      </c>
      <c r="R493" s="237" t="str">
        <f>IF(ISBLANK(INDEX('Policy Characteristics'!L:L,MATCH($C493,'Policy Characteristics'!$C:$C,0))),"",INDEX('Policy Characteristics'!L:L,MATCH($C493,'Policy Characteristics'!$C:$C,0)))</f>
        <v/>
      </c>
      <c r="S493" s="291" t="s">
        <v>187</v>
      </c>
    </row>
    <row r="494" spans="1:19" s="291" customFormat="1">
      <c r="A494" s="237" t="str">
        <f>IF(ISBLANK(INDEX('Policy Characteristics'!A:A,MATCH($C494,'Policy Characteristics'!$C:$C,0))),"",INDEX('Policy Characteristics'!A:A,MATCH($C494,'Policy Characteristics'!$C:$C,0)))</f>
        <v>Electricity Supply</v>
      </c>
      <c r="B494" s="386" t="str">
        <f>IF(ISBLANK(INDEX('Policy Characteristics'!B:B,MATCH($C494,'Policy Characteristics'!$C:$C,0))),"",INDEX('Policy Characteristics'!B:B,MATCH($C494,'Policy Characteristics'!$C:$C,0)))</f>
        <v>Subsidy for Capacity Construction</v>
      </c>
      <c r="C494" s="292" t="str">
        <f t="shared" si="28"/>
        <v>Perc Subsidy for Elec Capacity Construction</v>
      </c>
      <c r="D494" s="290" t="s">
        <v>442</v>
      </c>
      <c r="E494" s="335"/>
      <c r="F494" s="290" t="s">
        <v>441</v>
      </c>
      <c r="G494" s="290"/>
      <c r="H494" s="293">
        <v>694</v>
      </c>
      <c r="I494" s="389" t="s">
        <v>44</v>
      </c>
      <c r="J494" s="388" t="str">
        <f>IF(ISBLANK(INDEX('Policy Characteristics'!D:D,MATCH($C494,'Policy Characteristics'!$C:$C,0))),"",INDEX('Policy Characteristics'!D:D,MATCH($C494,'Policy Characteristics'!$C:$C,0)))</f>
        <v>Subsidy for Capacity Construction</v>
      </c>
      <c r="K494" s="237" t="str">
        <f>IF(ISBLANK(INDEX('Policy Characteristics'!E:E,MATCH($C494,'Policy Characteristics'!$C:$C,0))),"",INDEX('Policy Characteristics'!E:E,MATCH($C494,'Policy Characteristics'!$C:$C,0)))</f>
        <v>elec capacity construction subsidy</v>
      </c>
      <c r="L494" s="238">
        <f>IF(ISBLANK(INDEX('Policy Characteristics'!F:F,MATCH($C494,'Policy Characteristics'!$C:$C,0))),"",INDEX('Policy Characteristics'!F:F,MATCH($C494,'Policy Characteristics'!$C:$C,0)))</f>
        <v>0</v>
      </c>
      <c r="M494" s="238">
        <f>IF(ISBLANK(INDEX('Policy Characteristics'!G:G,MATCH($C494,'Policy Characteristics'!$C:$C,0))),"",INDEX('Policy Characteristics'!G:G,MATCH($C494,'Policy Characteristics'!$C:$C,0)))</f>
        <v>0.95</v>
      </c>
      <c r="N494" s="238">
        <f>IF(ISBLANK(INDEX('Policy Characteristics'!H:H,MATCH($C494,'Policy Characteristics'!$C:$C,0))),"",INDEX('Policy Characteristics'!H:H,MATCH($C494,'Policy Characteristics'!$C:$C,0)))</f>
        <v>0.01</v>
      </c>
      <c r="O494" s="237" t="str">
        <f>IF(ISBLANK(INDEX('Policy Characteristics'!I:I,MATCH($C494,'Policy Characteristics'!$C:$C,0))),"",INDEX('Policy Characteristics'!I:I,MATCH($C494,'Policy Characteristics'!$C:$C,0)))</f>
        <v>% of construction cost</v>
      </c>
      <c r="P494" s="237"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7" t="str">
        <f>IF(ISBLANK(INDEX('Policy Characteristics'!K:K,MATCH($C494,'Policy Characteristics'!$C:$C,0))),"",INDEX('Policy Characteristics'!K:K,MATCH($C494,'Policy Characteristics'!$C:$C,0)))</f>
        <v>electricity-sector-main.html#subsidies</v>
      </c>
      <c r="R494" s="237" t="str">
        <f>IF(ISBLANK(INDEX('Policy Characteristics'!L:L,MATCH($C494,'Policy Characteristics'!$C:$C,0))),"",INDEX('Policy Characteristics'!L:L,MATCH($C494,'Policy Characteristics'!$C:$C,0)))</f>
        <v/>
      </c>
      <c r="S494" s="291" t="s">
        <v>187</v>
      </c>
    </row>
    <row r="495" spans="1:19" s="291" customFormat="1">
      <c r="A495" s="237" t="str">
        <f>IF(ISBLANK(INDEX('Policy Characteristics'!A:A,MATCH($C495,'Policy Characteristics'!$C:$C,0))),"",INDEX('Policy Characteristics'!A:A,MATCH($C495,'Policy Characteristics'!$C:$C,0)))</f>
        <v>Electricity Supply</v>
      </c>
      <c r="B495" s="386" t="str">
        <f>IF(ISBLANK(INDEX('Policy Characteristics'!B:B,MATCH($C495,'Policy Characteristics'!$C:$C,0))),"",INDEX('Policy Characteristics'!B:B,MATCH($C495,'Policy Characteristics'!$C:$C,0)))</f>
        <v>Subsidy for Capacity Construction</v>
      </c>
      <c r="C495" s="292" t="str">
        <f t="shared" si="28"/>
        <v>Perc Subsidy for Elec Capacity Construction</v>
      </c>
      <c r="D495" s="290" t="s">
        <v>451</v>
      </c>
      <c r="E495" s="335"/>
      <c r="F495" s="290" t="s">
        <v>452</v>
      </c>
      <c r="H495" s="293">
        <v>522</v>
      </c>
      <c r="I495" s="389" t="s">
        <v>43</v>
      </c>
      <c r="J495" s="388" t="str">
        <f>IF(ISBLANK(INDEX('Policy Characteristics'!D:D,MATCH($C495,'Policy Characteristics'!$C:$C,0))),"",INDEX('Policy Characteristics'!D:D,MATCH($C495,'Policy Characteristics'!$C:$C,0)))</f>
        <v>Subsidy for Capacity Construction</v>
      </c>
      <c r="K495" s="237" t="str">
        <f>IF(ISBLANK(INDEX('Policy Characteristics'!E:E,MATCH($C495,'Policy Characteristics'!$C:$C,0))),"",INDEX('Policy Characteristics'!E:E,MATCH($C495,'Policy Characteristics'!$C:$C,0)))</f>
        <v>elec capacity construction subsidy</v>
      </c>
      <c r="L495" s="238">
        <f>IF(ISBLANK(INDEX('Policy Characteristics'!F:F,MATCH($C495,'Policy Characteristics'!$C:$C,0))),"",INDEX('Policy Characteristics'!F:F,MATCH($C495,'Policy Characteristics'!$C:$C,0)))</f>
        <v>0</v>
      </c>
      <c r="M495" s="238">
        <f>IF(ISBLANK(INDEX('Policy Characteristics'!G:G,MATCH($C495,'Policy Characteristics'!$C:$C,0))),"",INDEX('Policy Characteristics'!G:G,MATCH($C495,'Policy Characteristics'!$C:$C,0)))</f>
        <v>0.95</v>
      </c>
      <c r="N495" s="238">
        <f>IF(ISBLANK(INDEX('Policy Characteristics'!H:H,MATCH($C495,'Policy Characteristics'!$C:$C,0))),"",INDEX('Policy Characteristics'!H:H,MATCH($C495,'Policy Characteristics'!$C:$C,0)))</f>
        <v>0.01</v>
      </c>
      <c r="O495" s="237" t="str">
        <f>IF(ISBLANK(INDEX('Policy Characteristics'!I:I,MATCH($C495,'Policy Characteristics'!$C:$C,0))),"",INDEX('Policy Characteristics'!I:I,MATCH($C495,'Policy Characteristics'!$C:$C,0)))</f>
        <v>% of construction cost</v>
      </c>
      <c r="P495" s="237"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7" t="str">
        <f>IF(ISBLANK(INDEX('Policy Characteristics'!K:K,MATCH($C495,'Policy Characteristics'!$C:$C,0))),"",INDEX('Policy Characteristics'!K:K,MATCH($C495,'Policy Characteristics'!$C:$C,0)))</f>
        <v>electricity-sector-main.html#subsidies</v>
      </c>
      <c r="R495" s="237" t="str">
        <f>IF(ISBLANK(INDEX('Policy Characteristics'!L:L,MATCH($C495,'Policy Characteristics'!$C:$C,0))),"",INDEX('Policy Characteristics'!L:L,MATCH($C495,'Policy Characteristics'!$C:$C,0)))</f>
        <v/>
      </c>
      <c r="S495" s="291" t="s">
        <v>187</v>
      </c>
    </row>
    <row r="496" spans="1:19" s="291" customFormat="1">
      <c r="A496" s="237" t="str">
        <f>IF(ISBLANK(INDEX('Policy Characteristics'!A:A,MATCH($C496,'Policy Characteristics'!$C:$C,0))),"",INDEX('Policy Characteristics'!A:A,MATCH($C496,'Policy Characteristics'!$C:$C,0)))</f>
        <v>Electricity Supply</v>
      </c>
      <c r="B496" s="386" t="str">
        <f>IF(ISBLANK(INDEX('Policy Characteristics'!B:B,MATCH($C496,'Policy Characteristics'!$C:$C,0))),"",INDEX('Policy Characteristics'!B:B,MATCH($C496,'Policy Characteristics'!$C:$C,0)))</f>
        <v>Subsidy for Capacity Construction</v>
      </c>
      <c r="C496" s="292" t="str">
        <f t="shared" si="28"/>
        <v>Perc Subsidy for Elec Capacity Construction</v>
      </c>
      <c r="D496" s="290" t="s">
        <v>2741</v>
      </c>
      <c r="E496" s="335"/>
      <c r="F496" s="290" t="s">
        <v>2466</v>
      </c>
      <c r="G496" s="290"/>
      <c r="H496" s="293">
        <v>695</v>
      </c>
      <c r="I496" s="389" t="s">
        <v>44</v>
      </c>
      <c r="J496" s="388" t="str">
        <f>IF(ISBLANK(INDEX('Policy Characteristics'!D:D,MATCH($C496,'Policy Characteristics'!$C:$C,0))),"",INDEX('Policy Characteristics'!D:D,MATCH($C496,'Policy Characteristics'!$C:$C,0)))</f>
        <v>Subsidy for Capacity Construction</v>
      </c>
      <c r="K496" s="237" t="str">
        <f>IF(ISBLANK(INDEX('Policy Characteristics'!E:E,MATCH($C496,'Policy Characteristics'!$C:$C,0))),"",INDEX('Policy Characteristics'!E:E,MATCH($C496,'Policy Characteristics'!$C:$C,0)))</f>
        <v>elec capacity construction subsidy</v>
      </c>
      <c r="L496" s="238">
        <f>IF(ISBLANK(INDEX('Policy Characteristics'!F:F,MATCH($C496,'Policy Characteristics'!$C:$C,0))),"",INDEX('Policy Characteristics'!F:F,MATCH($C496,'Policy Characteristics'!$C:$C,0)))</f>
        <v>0</v>
      </c>
      <c r="M496" s="238">
        <f>IF(ISBLANK(INDEX('Policy Characteristics'!G:G,MATCH($C496,'Policy Characteristics'!$C:$C,0))),"",INDEX('Policy Characteristics'!G:G,MATCH($C496,'Policy Characteristics'!$C:$C,0)))</f>
        <v>0.95</v>
      </c>
      <c r="N496" s="238">
        <f>IF(ISBLANK(INDEX('Policy Characteristics'!H:H,MATCH($C496,'Policy Characteristics'!$C:$C,0))),"",INDEX('Policy Characteristics'!H:H,MATCH($C496,'Policy Characteristics'!$C:$C,0)))</f>
        <v>0.01</v>
      </c>
      <c r="O496" s="237" t="str">
        <f>IF(ISBLANK(INDEX('Policy Characteristics'!I:I,MATCH($C496,'Policy Characteristics'!$C:$C,0))),"",INDEX('Policy Characteristics'!I:I,MATCH($C496,'Policy Characteristics'!$C:$C,0)))</f>
        <v>% of construction cost</v>
      </c>
      <c r="P496" s="237"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7" t="str">
        <f>IF(ISBLANK(INDEX('Policy Characteristics'!K:K,MATCH($C496,'Policy Characteristics'!$C:$C,0))),"",INDEX('Policy Characteristics'!K:K,MATCH($C496,'Policy Characteristics'!$C:$C,0)))</f>
        <v>electricity-sector-main.html#subsidies</v>
      </c>
      <c r="R496" s="237" t="str">
        <f>IF(ISBLANK(INDEX('Policy Characteristics'!L:L,MATCH($C496,'Policy Characteristics'!$C:$C,0))),"",INDEX('Policy Characteristics'!L:L,MATCH($C496,'Policy Characteristics'!$C:$C,0)))</f>
        <v/>
      </c>
      <c r="S496" s="291" t="s">
        <v>187</v>
      </c>
    </row>
    <row r="497" spans="1:19" s="291" customFormat="1">
      <c r="A497" s="237" t="str">
        <f>IF(ISBLANK(INDEX('Policy Characteristics'!A:A,MATCH($C497,'Policy Characteristics'!$C:$C,0))),"",INDEX('Policy Characteristics'!A:A,MATCH($C497,'Policy Characteristics'!$C:$C,0)))</f>
        <v>Electricity Supply</v>
      </c>
      <c r="B497" s="386" t="str">
        <f>IF(ISBLANK(INDEX('Policy Characteristics'!B:B,MATCH($C497,'Policy Characteristics'!$C:$C,0))),"",INDEX('Policy Characteristics'!B:B,MATCH($C497,'Policy Characteristics'!$C:$C,0)))</f>
        <v>Subsidy for Capacity Construction</v>
      </c>
      <c r="C497" s="292" t="str">
        <f t="shared" si="28"/>
        <v>Perc Subsidy for Elec Capacity Construction</v>
      </c>
      <c r="D497" s="290" t="s">
        <v>2742</v>
      </c>
      <c r="E497" s="335"/>
      <c r="F497" s="290" t="s">
        <v>2585</v>
      </c>
      <c r="G497" s="290"/>
      <c r="H497" s="293">
        <v>696</v>
      </c>
      <c r="I497" s="389" t="s">
        <v>44</v>
      </c>
      <c r="J497" s="388" t="str">
        <f>IF(ISBLANK(INDEX('Policy Characteristics'!D:D,MATCH($C497,'Policy Characteristics'!$C:$C,0))),"",INDEX('Policy Characteristics'!D:D,MATCH($C497,'Policy Characteristics'!$C:$C,0)))</f>
        <v>Subsidy for Capacity Construction</v>
      </c>
      <c r="K497" s="237" t="str">
        <f>IF(ISBLANK(INDEX('Policy Characteristics'!E:E,MATCH($C497,'Policy Characteristics'!$C:$C,0))),"",INDEX('Policy Characteristics'!E:E,MATCH($C497,'Policy Characteristics'!$C:$C,0)))</f>
        <v>elec capacity construction subsidy</v>
      </c>
      <c r="L497" s="238">
        <f>IF(ISBLANK(INDEX('Policy Characteristics'!F:F,MATCH($C497,'Policy Characteristics'!$C:$C,0))),"",INDEX('Policy Characteristics'!F:F,MATCH($C497,'Policy Characteristics'!$C:$C,0)))</f>
        <v>0</v>
      </c>
      <c r="M497" s="238">
        <f>IF(ISBLANK(INDEX('Policy Characteristics'!G:G,MATCH($C497,'Policy Characteristics'!$C:$C,0))),"",INDEX('Policy Characteristics'!G:G,MATCH($C497,'Policy Characteristics'!$C:$C,0)))</f>
        <v>0.95</v>
      </c>
      <c r="N497" s="238">
        <f>IF(ISBLANK(INDEX('Policy Characteristics'!H:H,MATCH($C497,'Policy Characteristics'!$C:$C,0))),"",INDEX('Policy Characteristics'!H:H,MATCH($C497,'Policy Characteristics'!$C:$C,0)))</f>
        <v>0.01</v>
      </c>
      <c r="O497" s="237" t="str">
        <f>IF(ISBLANK(INDEX('Policy Characteristics'!I:I,MATCH($C497,'Policy Characteristics'!$C:$C,0))),"",INDEX('Policy Characteristics'!I:I,MATCH($C497,'Policy Characteristics'!$C:$C,0)))</f>
        <v>% of construction cost</v>
      </c>
      <c r="P497" s="237"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7" t="str">
        <f>IF(ISBLANK(INDEX('Policy Characteristics'!K:K,MATCH($C497,'Policy Characteristics'!$C:$C,0))),"",INDEX('Policy Characteristics'!K:K,MATCH($C497,'Policy Characteristics'!$C:$C,0)))</f>
        <v>electricity-sector-main.html#subsidies</v>
      </c>
      <c r="R497" s="237" t="str">
        <f>IF(ISBLANK(INDEX('Policy Characteristics'!L:L,MATCH($C497,'Policy Characteristics'!$C:$C,0))),"",INDEX('Policy Characteristics'!L:L,MATCH($C497,'Policy Characteristics'!$C:$C,0)))</f>
        <v/>
      </c>
      <c r="S497" s="291" t="s">
        <v>187</v>
      </c>
    </row>
    <row r="498" spans="1:19" s="291" customFormat="1">
      <c r="A498" s="237" t="str">
        <f>IF(ISBLANK(INDEX('Policy Characteristics'!A:A,MATCH($C498,'Policy Characteristics'!$C:$C,0))),"",INDEX('Policy Characteristics'!A:A,MATCH($C498,'Policy Characteristics'!$C:$C,0)))</f>
        <v>Electricity Supply</v>
      </c>
      <c r="B498" s="386" t="str">
        <f>IF(ISBLANK(INDEX('Policy Characteristics'!B:B,MATCH($C498,'Policy Characteristics'!$C:$C,0))),"",INDEX('Policy Characteristics'!B:B,MATCH($C498,'Policy Characteristics'!$C:$C,0)))</f>
        <v>Subsidy for Capacity Construction</v>
      </c>
      <c r="C498" s="292" t="str">
        <f t="shared" si="28"/>
        <v>Perc Subsidy for Elec Capacity Construction</v>
      </c>
      <c r="D498" s="290" t="s">
        <v>2743</v>
      </c>
      <c r="E498" s="335"/>
      <c r="F498" s="290" t="s">
        <v>2468</v>
      </c>
      <c r="G498" s="290"/>
      <c r="H498" s="293">
        <v>697</v>
      </c>
      <c r="I498" s="389" t="s">
        <v>44</v>
      </c>
      <c r="J498" s="388" t="str">
        <f>IF(ISBLANK(INDEX('Policy Characteristics'!D:D,MATCH($C498,'Policy Characteristics'!$C:$C,0))),"",INDEX('Policy Characteristics'!D:D,MATCH($C498,'Policy Characteristics'!$C:$C,0)))</f>
        <v>Subsidy for Capacity Construction</v>
      </c>
      <c r="K498" s="237" t="str">
        <f>IF(ISBLANK(INDEX('Policy Characteristics'!E:E,MATCH($C498,'Policy Characteristics'!$C:$C,0))),"",INDEX('Policy Characteristics'!E:E,MATCH($C498,'Policy Characteristics'!$C:$C,0)))</f>
        <v>elec capacity construction subsidy</v>
      </c>
      <c r="L498" s="238">
        <f>IF(ISBLANK(INDEX('Policy Characteristics'!F:F,MATCH($C498,'Policy Characteristics'!$C:$C,0))),"",INDEX('Policy Characteristics'!F:F,MATCH($C498,'Policy Characteristics'!$C:$C,0)))</f>
        <v>0</v>
      </c>
      <c r="M498" s="238">
        <f>IF(ISBLANK(INDEX('Policy Characteristics'!G:G,MATCH($C498,'Policy Characteristics'!$C:$C,0))),"",INDEX('Policy Characteristics'!G:G,MATCH($C498,'Policy Characteristics'!$C:$C,0)))</f>
        <v>0.95</v>
      </c>
      <c r="N498" s="238">
        <f>IF(ISBLANK(INDEX('Policy Characteristics'!H:H,MATCH($C498,'Policy Characteristics'!$C:$C,0))),"",INDEX('Policy Characteristics'!H:H,MATCH($C498,'Policy Characteristics'!$C:$C,0)))</f>
        <v>0.01</v>
      </c>
      <c r="O498" s="237" t="str">
        <f>IF(ISBLANK(INDEX('Policy Characteristics'!I:I,MATCH($C498,'Policy Characteristics'!$C:$C,0))),"",INDEX('Policy Characteristics'!I:I,MATCH($C498,'Policy Characteristics'!$C:$C,0)))</f>
        <v>% of construction cost</v>
      </c>
      <c r="P498" s="237"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7" t="str">
        <f>IF(ISBLANK(INDEX('Policy Characteristics'!K:K,MATCH($C498,'Policy Characteristics'!$C:$C,0))),"",INDEX('Policy Characteristics'!K:K,MATCH($C498,'Policy Characteristics'!$C:$C,0)))</f>
        <v>electricity-sector-main.html#subsidies</v>
      </c>
      <c r="R498" s="237" t="str">
        <f>IF(ISBLANK(INDEX('Policy Characteristics'!L:L,MATCH($C498,'Policy Characteristics'!$C:$C,0))),"",INDEX('Policy Characteristics'!L:L,MATCH($C498,'Policy Characteristics'!$C:$C,0)))</f>
        <v/>
      </c>
      <c r="S498" s="291" t="s">
        <v>187</v>
      </c>
    </row>
    <row r="499" spans="1:19" s="291" customFormat="1">
      <c r="A499" s="237" t="str">
        <f>IF(ISBLANK(INDEX('Policy Characteristics'!A:A,MATCH($C499,'Policy Characteristics'!$C:$C,0))),"",INDEX('Policy Characteristics'!A:A,MATCH($C499,'Policy Characteristics'!$C:$C,0)))</f>
        <v>Electricity Supply</v>
      </c>
      <c r="B499" s="386" t="str">
        <f>IF(ISBLANK(INDEX('Policy Characteristics'!B:B,MATCH($C499,'Policy Characteristics'!$C:$C,0))),"",INDEX('Policy Characteristics'!B:B,MATCH($C499,'Policy Characteristics'!$C:$C,0)))</f>
        <v>Subsidy for Capacity Construction</v>
      </c>
      <c r="C499" s="292" t="str">
        <f t="shared" si="28"/>
        <v>Perc Subsidy for Elec Capacity Construction</v>
      </c>
      <c r="D499" s="290" t="s">
        <v>3460</v>
      </c>
      <c r="E499" s="335"/>
      <c r="F499" s="290" t="s">
        <v>3467</v>
      </c>
      <c r="G499" s="290"/>
      <c r="H499" s="293">
        <v>1790</v>
      </c>
      <c r="I499" s="389" t="s">
        <v>43</v>
      </c>
      <c r="J499" s="388" t="str">
        <f>IF(ISBLANK(INDEX('Policy Characteristics'!D:D,MATCH($C499,'Policy Characteristics'!$C:$C,0))),"",INDEX('Policy Characteristics'!D:D,MATCH($C499,'Policy Characteristics'!$C:$C,0)))</f>
        <v>Subsidy for Capacity Construction</v>
      </c>
      <c r="K499" s="237" t="str">
        <f>IF(ISBLANK(INDEX('Policy Characteristics'!E:E,MATCH($C499,'Policy Characteristics'!$C:$C,0))),"",INDEX('Policy Characteristics'!E:E,MATCH($C499,'Policy Characteristics'!$C:$C,0)))</f>
        <v>elec capacity construction subsidy</v>
      </c>
      <c r="L499" s="238">
        <f>IF(ISBLANK(INDEX('Policy Characteristics'!F:F,MATCH($C499,'Policy Characteristics'!$C:$C,0))),"",INDEX('Policy Characteristics'!F:F,MATCH($C499,'Policy Characteristics'!$C:$C,0)))</f>
        <v>0</v>
      </c>
      <c r="M499" s="238">
        <f>IF(ISBLANK(INDEX('Policy Characteristics'!G:G,MATCH($C499,'Policy Characteristics'!$C:$C,0))),"",INDEX('Policy Characteristics'!G:G,MATCH($C499,'Policy Characteristics'!$C:$C,0)))</f>
        <v>0.95</v>
      </c>
      <c r="N499" s="238">
        <f>IF(ISBLANK(INDEX('Policy Characteristics'!H:H,MATCH($C499,'Policy Characteristics'!$C:$C,0))),"",INDEX('Policy Characteristics'!H:H,MATCH($C499,'Policy Characteristics'!$C:$C,0)))</f>
        <v>0.01</v>
      </c>
      <c r="O499" s="237" t="str">
        <f>IF(ISBLANK(INDEX('Policy Characteristics'!I:I,MATCH($C499,'Policy Characteristics'!$C:$C,0))),"",INDEX('Policy Characteristics'!I:I,MATCH($C499,'Policy Characteristics'!$C:$C,0)))</f>
        <v>% of construction cost</v>
      </c>
      <c r="P499" s="237"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7" t="str">
        <f>IF(ISBLANK(INDEX('Policy Characteristics'!K:K,MATCH($C499,'Policy Characteristics'!$C:$C,0))),"",INDEX('Policy Characteristics'!K:K,MATCH($C499,'Policy Characteristics'!$C:$C,0)))</f>
        <v>electricity-sector-main.html#subsidies</v>
      </c>
      <c r="R499" s="237" t="str">
        <f>IF(ISBLANK(INDEX('Policy Characteristics'!L:L,MATCH($C499,'Policy Characteristics'!$C:$C,0))),"",INDEX('Policy Characteristics'!L:L,MATCH($C499,'Policy Characteristics'!$C:$C,0)))</f>
        <v/>
      </c>
      <c r="S499" s="291" t="s">
        <v>187</v>
      </c>
    </row>
    <row r="500" spans="1:19" s="291" customFormat="1">
      <c r="A500" s="237" t="str">
        <f>IF(ISBLANK(INDEX('Policy Characteristics'!A:A,MATCH($C500,'Policy Characteristics'!$C:$C,0))),"",INDEX('Policy Characteristics'!A:A,MATCH($C500,'Policy Characteristics'!$C:$C,0)))</f>
        <v>Electricity Supply</v>
      </c>
      <c r="B500" s="386" t="str">
        <f>IF(ISBLANK(INDEX('Policy Characteristics'!B:B,MATCH($C500,'Policy Characteristics'!$C:$C,0))),"",INDEX('Policy Characteristics'!B:B,MATCH($C500,'Policy Characteristics'!$C:$C,0)))</f>
        <v>Subsidy for Capacity Construction</v>
      </c>
      <c r="C500" s="292" t="str">
        <f t="shared" si="28"/>
        <v>Perc Subsidy for Elec Capacity Construction</v>
      </c>
      <c r="D500" s="290" t="s">
        <v>3463</v>
      </c>
      <c r="E500" s="335"/>
      <c r="F500" s="290" t="s">
        <v>3468</v>
      </c>
      <c r="G500" s="290"/>
      <c r="H500" s="293">
        <v>1791</v>
      </c>
      <c r="I500" s="389" t="s">
        <v>43</v>
      </c>
      <c r="J500" s="388" t="str">
        <f>IF(ISBLANK(INDEX('Policy Characteristics'!D:D,MATCH($C500,'Policy Characteristics'!$C:$C,0))),"",INDEX('Policy Characteristics'!D:D,MATCH($C500,'Policy Characteristics'!$C:$C,0)))</f>
        <v>Subsidy for Capacity Construction</v>
      </c>
      <c r="K500" s="237" t="str">
        <f>IF(ISBLANK(INDEX('Policy Characteristics'!E:E,MATCH($C500,'Policy Characteristics'!$C:$C,0))),"",INDEX('Policy Characteristics'!E:E,MATCH($C500,'Policy Characteristics'!$C:$C,0)))</f>
        <v>elec capacity construction subsidy</v>
      </c>
      <c r="L500" s="238">
        <f>IF(ISBLANK(INDEX('Policy Characteristics'!F:F,MATCH($C500,'Policy Characteristics'!$C:$C,0))),"",INDEX('Policy Characteristics'!F:F,MATCH($C500,'Policy Characteristics'!$C:$C,0)))</f>
        <v>0</v>
      </c>
      <c r="M500" s="238">
        <f>IF(ISBLANK(INDEX('Policy Characteristics'!G:G,MATCH($C500,'Policy Characteristics'!$C:$C,0))),"",INDEX('Policy Characteristics'!G:G,MATCH($C500,'Policy Characteristics'!$C:$C,0)))</f>
        <v>0.95</v>
      </c>
      <c r="N500" s="238">
        <f>IF(ISBLANK(INDEX('Policy Characteristics'!H:H,MATCH($C500,'Policy Characteristics'!$C:$C,0))),"",INDEX('Policy Characteristics'!H:H,MATCH($C500,'Policy Characteristics'!$C:$C,0)))</f>
        <v>0.01</v>
      </c>
      <c r="O500" s="237" t="str">
        <f>IF(ISBLANK(INDEX('Policy Characteristics'!I:I,MATCH($C500,'Policy Characteristics'!$C:$C,0))),"",INDEX('Policy Characteristics'!I:I,MATCH($C500,'Policy Characteristics'!$C:$C,0)))</f>
        <v>% of construction cost</v>
      </c>
      <c r="P500" s="237"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7" t="str">
        <f>IF(ISBLANK(INDEX('Policy Characteristics'!K:K,MATCH($C500,'Policy Characteristics'!$C:$C,0))),"",INDEX('Policy Characteristics'!K:K,MATCH($C500,'Policy Characteristics'!$C:$C,0)))</f>
        <v>electricity-sector-main.html#subsidies</v>
      </c>
      <c r="R500" s="237" t="str">
        <f>IF(ISBLANK(INDEX('Policy Characteristics'!L:L,MATCH($C500,'Policy Characteristics'!$C:$C,0))),"",INDEX('Policy Characteristics'!L:L,MATCH($C500,'Policy Characteristics'!$C:$C,0)))</f>
        <v/>
      </c>
      <c r="S500" s="291" t="s">
        <v>187</v>
      </c>
    </row>
    <row r="501" spans="1:19" s="291" customFormat="1">
      <c r="A501" s="237" t="str">
        <f>IF(ISBLANK(INDEX('Policy Characteristics'!A:A,MATCH($C501,'Policy Characteristics'!$C:$C,0))),"",INDEX('Policy Characteristics'!A:A,MATCH($C501,'Policy Characteristics'!$C:$C,0)))</f>
        <v>Electricity Supply</v>
      </c>
      <c r="B501" s="386" t="str">
        <f>IF(ISBLANK(INDEX('Policy Characteristics'!B:B,MATCH($C501,'Policy Characteristics'!$C:$C,0))),"",INDEX('Policy Characteristics'!B:B,MATCH($C501,'Policy Characteristics'!$C:$C,0)))</f>
        <v>Subsidy for Capacity Construction</v>
      </c>
      <c r="C501" s="292" t="str">
        <f t="shared" si="28"/>
        <v>Perc Subsidy for Elec Capacity Construction</v>
      </c>
      <c r="D501" s="290" t="s">
        <v>3464</v>
      </c>
      <c r="E501" s="335"/>
      <c r="F501" s="290" t="s">
        <v>3469</v>
      </c>
      <c r="G501" s="290"/>
      <c r="H501" s="293">
        <v>1792</v>
      </c>
      <c r="I501" s="389" t="s">
        <v>43</v>
      </c>
      <c r="J501" s="388" t="str">
        <f>IF(ISBLANK(INDEX('Policy Characteristics'!D:D,MATCH($C501,'Policy Characteristics'!$C:$C,0))),"",INDEX('Policy Characteristics'!D:D,MATCH($C501,'Policy Characteristics'!$C:$C,0)))</f>
        <v>Subsidy for Capacity Construction</v>
      </c>
      <c r="K501" s="237" t="str">
        <f>IF(ISBLANK(INDEX('Policy Characteristics'!E:E,MATCH($C501,'Policy Characteristics'!$C:$C,0))),"",INDEX('Policy Characteristics'!E:E,MATCH($C501,'Policy Characteristics'!$C:$C,0)))</f>
        <v>elec capacity construction subsidy</v>
      </c>
      <c r="L501" s="238">
        <f>IF(ISBLANK(INDEX('Policy Characteristics'!F:F,MATCH($C501,'Policy Characteristics'!$C:$C,0))),"",INDEX('Policy Characteristics'!F:F,MATCH($C501,'Policy Characteristics'!$C:$C,0)))</f>
        <v>0</v>
      </c>
      <c r="M501" s="238">
        <f>IF(ISBLANK(INDEX('Policy Characteristics'!G:G,MATCH($C501,'Policy Characteristics'!$C:$C,0))),"",INDEX('Policy Characteristics'!G:G,MATCH($C501,'Policy Characteristics'!$C:$C,0)))</f>
        <v>0.95</v>
      </c>
      <c r="N501" s="238">
        <f>IF(ISBLANK(INDEX('Policy Characteristics'!H:H,MATCH($C501,'Policy Characteristics'!$C:$C,0))),"",INDEX('Policy Characteristics'!H:H,MATCH($C501,'Policy Characteristics'!$C:$C,0)))</f>
        <v>0.01</v>
      </c>
      <c r="O501" s="237" t="str">
        <f>IF(ISBLANK(INDEX('Policy Characteristics'!I:I,MATCH($C501,'Policy Characteristics'!$C:$C,0))),"",INDEX('Policy Characteristics'!I:I,MATCH($C501,'Policy Characteristics'!$C:$C,0)))</f>
        <v>% of construction cost</v>
      </c>
      <c r="P501" s="237"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7" t="str">
        <f>IF(ISBLANK(INDEX('Policy Characteristics'!K:K,MATCH($C501,'Policy Characteristics'!$C:$C,0))),"",INDEX('Policy Characteristics'!K:K,MATCH($C501,'Policy Characteristics'!$C:$C,0)))</f>
        <v>electricity-sector-main.html#subsidies</v>
      </c>
      <c r="R501" s="237" t="str">
        <f>IF(ISBLANK(INDEX('Policy Characteristics'!L:L,MATCH($C501,'Policy Characteristics'!$C:$C,0))),"",INDEX('Policy Characteristics'!L:L,MATCH($C501,'Policy Characteristics'!$C:$C,0)))</f>
        <v/>
      </c>
      <c r="S501" s="291" t="s">
        <v>187</v>
      </c>
    </row>
    <row r="502" spans="1:19" s="291" customFormat="1">
      <c r="A502" s="237" t="str">
        <f>IF(ISBLANK(INDEX('Policy Characteristics'!A:A,MATCH($C502,'Policy Characteristics'!$C:$C,0))),"",INDEX('Policy Characteristics'!A:A,MATCH($C502,'Policy Characteristics'!$C:$C,0)))</f>
        <v>Electricity Supply</v>
      </c>
      <c r="B502" s="386" t="str">
        <f>IF(ISBLANK(INDEX('Policy Characteristics'!B:B,MATCH($C502,'Policy Characteristics'!$C:$C,0))),"",INDEX('Policy Characteristics'!B:B,MATCH($C502,'Policy Characteristics'!$C:$C,0)))</f>
        <v>Subsidy for Capacity Construction</v>
      </c>
      <c r="C502" s="292" t="str">
        <f t="shared" si="28"/>
        <v>Perc Subsidy for Elec Capacity Construction</v>
      </c>
      <c r="D502" s="290" t="s">
        <v>3465</v>
      </c>
      <c r="E502" s="335"/>
      <c r="F502" s="290" t="s">
        <v>3470</v>
      </c>
      <c r="G502" s="290"/>
      <c r="H502" s="293">
        <v>1793</v>
      </c>
      <c r="I502" s="389" t="s">
        <v>43</v>
      </c>
      <c r="J502" s="388" t="str">
        <f>IF(ISBLANK(INDEX('Policy Characteristics'!D:D,MATCH($C502,'Policy Characteristics'!$C:$C,0))),"",INDEX('Policy Characteristics'!D:D,MATCH($C502,'Policy Characteristics'!$C:$C,0)))</f>
        <v>Subsidy for Capacity Construction</v>
      </c>
      <c r="K502" s="237" t="str">
        <f>IF(ISBLANK(INDEX('Policy Characteristics'!E:E,MATCH($C502,'Policy Characteristics'!$C:$C,0))),"",INDEX('Policy Characteristics'!E:E,MATCH($C502,'Policy Characteristics'!$C:$C,0)))</f>
        <v>elec capacity construction subsidy</v>
      </c>
      <c r="L502" s="238">
        <f>IF(ISBLANK(INDEX('Policy Characteristics'!F:F,MATCH($C502,'Policy Characteristics'!$C:$C,0))),"",INDEX('Policy Characteristics'!F:F,MATCH($C502,'Policy Characteristics'!$C:$C,0)))</f>
        <v>0</v>
      </c>
      <c r="M502" s="238">
        <f>IF(ISBLANK(INDEX('Policy Characteristics'!G:G,MATCH($C502,'Policy Characteristics'!$C:$C,0))),"",INDEX('Policy Characteristics'!G:G,MATCH($C502,'Policy Characteristics'!$C:$C,0)))</f>
        <v>0.95</v>
      </c>
      <c r="N502" s="238">
        <f>IF(ISBLANK(INDEX('Policy Characteristics'!H:H,MATCH($C502,'Policy Characteristics'!$C:$C,0))),"",INDEX('Policy Characteristics'!H:H,MATCH($C502,'Policy Characteristics'!$C:$C,0)))</f>
        <v>0.01</v>
      </c>
      <c r="O502" s="237" t="str">
        <f>IF(ISBLANK(INDEX('Policy Characteristics'!I:I,MATCH($C502,'Policy Characteristics'!$C:$C,0))),"",INDEX('Policy Characteristics'!I:I,MATCH($C502,'Policy Characteristics'!$C:$C,0)))</f>
        <v>% of construction cost</v>
      </c>
      <c r="P502" s="237"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7" t="str">
        <f>IF(ISBLANK(INDEX('Policy Characteristics'!K:K,MATCH($C502,'Policy Characteristics'!$C:$C,0))),"",INDEX('Policy Characteristics'!K:K,MATCH($C502,'Policy Characteristics'!$C:$C,0)))</f>
        <v>electricity-sector-main.html#subsidies</v>
      </c>
      <c r="R502" s="237" t="str">
        <f>IF(ISBLANK(INDEX('Policy Characteristics'!L:L,MATCH($C502,'Policy Characteristics'!$C:$C,0))),"",INDEX('Policy Characteristics'!L:L,MATCH($C502,'Policy Characteristics'!$C:$C,0)))</f>
        <v/>
      </c>
      <c r="S502" s="291" t="s">
        <v>187</v>
      </c>
    </row>
    <row r="503" spans="1:19" s="291" customFormat="1">
      <c r="A503" s="237" t="str">
        <f>IF(ISBLANK(INDEX('Policy Characteristics'!A:A,MATCH($C503,'Policy Characteristics'!$C:$C,0))),"",INDEX('Policy Characteristics'!A:A,MATCH($C503,'Policy Characteristics'!$C:$C,0)))</f>
        <v>Electricity Supply</v>
      </c>
      <c r="B503" s="386" t="str">
        <f>IF(ISBLANK(INDEX('Policy Characteristics'!B:B,MATCH($C503,'Policy Characteristics'!$C:$C,0))),"",INDEX('Policy Characteristics'!B:B,MATCH($C503,'Policy Characteristics'!$C:$C,0)))</f>
        <v>Subsidy for Capacity Construction</v>
      </c>
      <c r="C503" s="292" t="str">
        <f t="shared" si="28"/>
        <v>Perc Subsidy for Elec Capacity Construction</v>
      </c>
      <c r="D503" s="290" t="s">
        <v>3466</v>
      </c>
      <c r="E503" s="335"/>
      <c r="F503" s="290" t="s">
        <v>3471</v>
      </c>
      <c r="G503" s="290"/>
      <c r="H503" s="293">
        <v>1794</v>
      </c>
      <c r="I503" s="389" t="s">
        <v>43</v>
      </c>
      <c r="J503" s="388" t="str">
        <f>IF(ISBLANK(INDEX('Policy Characteristics'!D:D,MATCH($C503,'Policy Characteristics'!$C:$C,0))),"",INDEX('Policy Characteristics'!D:D,MATCH($C503,'Policy Characteristics'!$C:$C,0)))</f>
        <v>Subsidy for Capacity Construction</v>
      </c>
      <c r="K503" s="237" t="str">
        <f>IF(ISBLANK(INDEX('Policy Characteristics'!E:E,MATCH($C503,'Policy Characteristics'!$C:$C,0))),"",INDEX('Policy Characteristics'!E:E,MATCH($C503,'Policy Characteristics'!$C:$C,0)))</f>
        <v>elec capacity construction subsidy</v>
      </c>
      <c r="L503" s="238">
        <f>IF(ISBLANK(INDEX('Policy Characteristics'!F:F,MATCH($C503,'Policy Characteristics'!$C:$C,0))),"",INDEX('Policy Characteristics'!F:F,MATCH($C503,'Policy Characteristics'!$C:$C,0)))</f>
        <v>0</v>
      </c>
      <c r="M503" s="238">
        <f>IF(ISBLANK(INDEX('Policy Characteristics'!G:G,MATCH($C503,'Policy Characteristics'!$C:$C,0))),"",INDEX('Policy Characteristics'!G:G,MATCH($C503,'Policy Characteristics'!$C:$C,0)))</f>
        <v>0.95</v>
      </c>
      <c r="N503" s="238">
        <f>IF(ISBLANK(INDEX('Policy Characteristics'!H:H,MATCH($C503,'Policy Characteristics'!$C:$C,0))),"",INDEX('Policy Characteristics'!H:H,MATCH($C503,'Policy Characteristics'!$C:$C,0)))</f>
        <v>0.01</v>
      </c>
      <c r="O503" s="237" t="str">
        <f>IF(ISBLANK(INDEX('Policy Characteristics'!I:I,MATCH($C503,'Policy Characteristics'!$C:$C,0))),"",INDEX('Policy Characteristics'!I:I,MATCH($C503,'Policy Characteristics'!$C:$C,0)))</f>
        <v>% of construction cost</v>
      </c>
      <c r="P503" s="237"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7" t="str">
        <f>IF(ISBLANK(INDEX('Policy Characteristics'!K:K,MATCH($C503,'Policy Characteristics'!$C:$C,0))),"",INDEX('Policy Characteristics'!K:K,MATCH($C503,'Policy Characteristics'!$C:$C,0)))</f>
        <v>electricity-sector-main.html#subsidies</v>
      </c>
      <c r="R503" s="237" t="str">
        <f>IF(ISBLANK(INDEX('Policy Characteristics'!L:L,MATCH($C503,'Policy Characteristics'!$C:$C,0))),"",INDEX('Policy Characteristics'!L:L,MATCH($C503,'Policy Characteristics'!$C:$C,0)))</f>
        <v/>
      </c>
      <c r="S503" s="291" t="s">
        <v>187</v>
      </c>
    </row>
    <row r="504" spans="1:19" s="291" customFormat="1">
      <c r="A504" s="237" t="str">
        <f>IF(ISBLANK(INDEX('Policy Characteristics'!A:A,MATCH($C504,'Policy Characteristics'!$C:$C,0))),"",INDEX('Policy Characteristics'!A:A,MATCH($C504,'Policy Characteristics'!$C:$C,0)))</f>
        <v>Electricity Supply</v>
      </c>
      <c r="B504" s="386" t="str">
        <f>IF(ISBLANK(INDEX('Policy Characteristics'!B:B,MATCH($C504,'Policy Characteristics'!$C:$C,0))),"",INDEX('Policy Characteristics'!B:B,MATCH($C504,'Policy Characteristics'!$C:$C,0)))</f>
        <v>Subsidy for Capacity Construction</v>
      </c>
      <c r="C504" s="292" t="str">
        <f t="shared" si="28"/>
        <v>Perc Subsidy for Elec Capacity Construction</v>
      </c>
      <c r="D504" s="290" t="s">
        <v>3540</v>
      </c>
      <c r="E504" s="335"/>
      <c r="F504" s="290" t="s">
        <v>3538</v>
      </c>
      <c r="G504" s="290"/>
      <c r="H504" s="293">
        <v>1795</v>
      </c>
      <c r="I504" s="389" t="s">
        <v>43</v>
      </c>
      <c r="J504" s="388" t="str">
        <f>IF(ISBLANK(INDEX('Policy Characteristics'!D:D,MATCH($C504,'Policy Characteristics'!$C:$C,0))),"",INDEX('Policy Characteristics'!D:D,MATCH($C504,'Policy Characteristics'!$C:$C,0)))</f>
        <v>Subsidy for Capacity Construction</v>
      </c>
      <c r="K504" s="237" t="str">
        <f>IF(ISBLANK(INDEX('Policy Characteristics'!E:E,MATCH($C504,'Policy Characteristics'!$C:$C,0))),"",INDEX('Policy Characteristics'!E:E,MATCH($C504,'Policy Characteristics'!$C:$C,0)))</f>
        <v>elec capacity construction subsidy</v>
      </c>
      <c r="L504" s="238">
        <f>IF(ISBLANK(INDEX('Policy Characteristics'!F:F,MATCH($C504,'Policy Characteristics'!$C:$C,0))),"",INDEX('Policy Characteristics'!F:F,MATCH($C504,'Policy Characteristics'!$C:$C,0)))</f>
        <v>0</v>
      </c>
      <c r="M504" s="238">
        <f>IF(ISBLANK(INDEX('Policy Characteristics'!G:G,MATCH($C504,'Policy Characteristics'!$C:$C,0))),"",INDEX('Policy Characteristics'!G:G,MATCH($C504,'Policy Characteristics'!$C:$C,0)))</f>
        <v>0.95</v>
      </c>
      <c r="N504" s="238">
        <f>IF(ISBLANK(INDEX('Policy Characteristics'!H:H,MATCH($C504,'Policy Characteristics'!$C:$C,0))),"",INDEX('Policy Characteristics'!H:H,MATCH($C504,'Policy Characteristics'!$C:$C,0)))</f>
        <v>0.01</v>
      </c>
      <c r="O504" s="237" t="str">
        <f>IF(ISBLANK(INDEX('Policy Characteristics'!I:I,MATCH($C504,'Policy Characteristics'!$C:$C,0))),"",INDEX('Policy Characteristics'!I:I,MATCH($C504,'Policy Characteristics'!$C:$C,0)))</f>
        <v>% of construction cost</v>
      </c>
      <c r="P504" s="237"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7" t="str">
        <f>IF(ISBLANK(INDEX('Policy Characteristics'!K:K,MATCH($C504,'Policy Characteristics'!$C:$C,0))),"",INDEX('Policy Characteristics'!K:K,MATCH($C504,'Policy Characteristics'!$C:$C,0)))</f>
        <v>electricity-sector-main.html#subsidies</v>
      </c>
      <c r="R504" s="237" t="str">
        <f>IF(ISBLANK(INDEX('Policy Characteristics'!L:L,MATCH($C504,'Policy Characteristics'!$C:$C,0))),"",INDEX('Policy Characteristics'!L:L,MATCH($C504,'Policy Characteristics'!$C:$C,0)))</f>
        <v/>
      </c>
      <c r="S504" s="291" t="s">
        <v>187</v>
      </c>
    </row>
    <row r="505" spans="1:19" s="291" customFormat="1">
      <c r="A505" s="237" t="str">
        <f>IF(ISBLANK(INDEX('Policy Characteristics'!A:A,MATCH($C505,'Policy Characteristics'!$C:$C,0))),"",INDEX('Policy Characteristics'!A:A,MATCH($C505,'Policy Characteristics'!$C:$C,0)))</f>
        <v>Electricity Supply</v>
      </c>
      <c r="B505" s="386" t="str">
        <f>IF(ISBLANK(INDEX('Policy Characteristics'!B:B,MATCH($C505,'Policy Characteristics'!$C:$C,0))),"",INDEX('Policy Characteristics'!B:B,MATCH($C505,'Policy Characteristics'!$C:$C,0)))</f>
        <v>Subsidy for Capacity Construction</v>
      </c>
      <c r="C505" s="292" t="str">
        <f t="shared" si="28"/>
        <v>Perc Subsidy for Elec Capacity Construction</v>
      </c>
      <c r="D505" s="290" t="s">
        <v>3541</v>
      </c>
      <c r="E505" s="335"/>
      <c r="F505" s="290" t="s">
        <v>3539</v>
      </c>
      <c r="G505" s="290"/>
      <c r="H505" s="293">
        <v>2243</v>
      </c>
      <c r="I505" s="389" t="s">
        <v>43</v>
      </c>
      <c r="J505" s="388" t="str">
        <f>IF(ISBLANK(INDEX('Policy Characteristics'!D:D,MATCH($C505,'Policy Characteristics'!$C:$C,0))),"",INDEX('Policy Characteristics'!D:D,MATCH($C505,'Policy Characteristics'!$C:$C,0)))</f>
        <v>Subsidy for Capacity Construction</v>
      </c>
      <c r="K505" s="237" t="str">
        <f>IF(ISBLANK(INDEX('Policy Characteristics'!E:E,MATCH($C505,'Policy Characteristics'!$C:$C,0))),"",INDEX('Policy Characteristics'!E:E,MATCH($C505,'Policy Characteristics'!$C:$C,0)))</f>
        <v>elec capacity construction subsidy</v>
      </c>
      <c r="L505" s="238">
        <f>IF(ISBLANK(INDEX('Policy Characteristics'!F:F,MATCH($C505,'Policy Characteristics'!$C:$C,0))),"",INDEX('Policy Characteristics'!F:F,MATCH($C505,'Policy Characteristics'!$C:$C,0)))</f>
        <v>0</v>
      </c>
      <c r="M505" s="238">
        <f>IF(ISBLANK(INDEX('Policy Characteristics'!G:G,MATCH($C505,'Policy Characteristics'!$C:$C,0))),"",INDEX('Policy Characteristics'!G:G,MATCH($C505,'Policy Characteristics'!$C:$C,0)))</f>
        <v>0.95</v>
      </c>
      <c r="N505" s="238">
        <f>IF(ISBLANK(INDEX('Policy Characteristics'!H:H,MATCH($C505,'Policy Characteristics'!$C:$C,0))),"",INDEX('Policy Characteristics'!H:H,MATCH($C505,'Policy Characteristics'!$C:$C,0)))</f>
        <v>0.01</v>
      </c>
      <c r="O505" s="237" t="str">
        <f>IF(ISBLANK(INDEX('Policy Characteristics'!I:I,MATCH($C505,'Policy Characteristics'!$C:$C,0))),"",INDEX('Policy Characteristics'!I:I,MATCH($C505,'Policy Characteristics'!$C:$C,0)))</f>
        <v>% of construction cost</v>
      </c>
      <c r="P505" s="237"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7" t="str">
        <f>IF(ISBLANK(INDEX('Policy Characteristics'!K:K,MATCH($C505,'Policy Characteristics'!$C:$C,0))),"",INDEX('Policy Characteristics'!K:K,MATCH($C505,'Policy Characteristics'!$C:$C,0)))</f>
        <v>electricity-sector-main.html#subsidies</v>
      </c>
      <c r="R505" s="237"/>
      <c r="S505" s="291" t="s">
        <v>187</v>
      </c>
    </row>
    <row r="506" spans="1:19" s="237" customFormat="1">
      <c r="A506" s="237" t="str">
        <f>IF(ISBLANK(INDEX('Policy Characteristics'!A:A,MATCH($C506,'Policy Characteristics'!$C:$C,0))),"",INDEX('Policy Characteristics'!A:A,MATCH($C506,'Policy Characteristics'!$C:$C,0)))</f>
        <v>Electricity Supply</v>
      </c>
      <c r="B506" s="386" t="str">
        <f>IF(ISBLANK(INDEX('Policy Characteristics'!B:B,MATCH($C506,'Policy Characteristics'!$C:$C,0))),"",INDEX('Policy Characteristics'!B:B,MATCH($C506,'Policy Characteristics'!$C:$C,0)))</f>
        <v>Subsidy for Electricity Production</v>
      </c>
      <c r="C506" t="s">
        <v>130</v>
      </c>
      <c r="D506" s="335" t="s">
        <v>445</v>
      </c>
      <c r="E506" s="335"/>
      <c r="F506" s="335" t="s">
        <v>444</v>
      </c>
      <c r="G506" s="290"/>
      <c r="H506" s="17">
        <v>1564</v>
      </c>
      <c r="I506" s="389" t="s">
        <v>44</v>
      </c>
      <c r="J506" s="388" t="str">
        <f>IF(ISBLANK(INDEX('Policy Characteristics'!D:D,MATCH($C506,'Policy Characteristics'!$C:$C,0))),"",INDEX('Policy Characteristics'!D:D,MATCH($C506,'Policy Characteristics'!$C:$C,0)))</f>
        <v>Subsidy for Electricity Production</v>
      </c>
      <c r="K506" s="237" t="str">
        <f>IF(ISBLANK(INDEX('Policy Characteristics'!E:E,MATCH($C506,'Policy Characteristics'!$C:$C,0))),"",INDEX('Policy Characteristics'!E:E,MATCH($C506,'Policy Characteristics'!$C:$C,0)))</f>
        <v>elec generation subsidy</v>
      </c>
      <c r="L506" s="237">
        <f>IF(ISBLANK(INDEX('Policy Characteristics'!F:F,MATCH($C506,'Policy Characteristics'!$C:$C,0))),"",INDEX('Policy Characteristics'!F:F,MATCH($C506,'Policy Characteristics'!$C:$C,0)))</f>
        <v>0</v>
      </c>
      <c r="M506" s="237">
        <f>IF(ISBLANK(INDEX('Policy Characteristics'!G:G,MATCH($C506,'Policy Characteristics'!$C:$C,0))),"",INDEX('Policy Characteristics'!G:G,MATCH($C506,'Policy Characteristics'!$C:$C,0)))</f>
        <v>60</v>
      </c>
      <c r="N506" s="237">
        <f>IF(ISBLANK(INDEX('Policy Characteristics'!H:H,MATCH($C506,'Policy Characteristics'!$C:$C,0))),"",INDEX('Policy Characteristics'!H:H,MATCH($C506,'Policy Characteristics'!$C:$C,0)))</f>
        <v>1</v>
      </c>
      <c r="O506" s="237" t="str">
        <f>IF(ISBLANK(INDEX('Policy Characteristics'!I:I,MATCH($C506,'Policy Characteristics'!$C:$C,0))),"",INDEX('Policy Characteristics'!I:I,MATCH($C506,'Policy Characteristics'!$C:$C,0)))</f>
        <v>$/MWh</v>
      </c>
      <c r="P506" s="237"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7" t="str">
        <f>IF(ISBLANK(INDEX('Policy Characteristics'!K:K,MATCH($C506,'Policy Characteristics'!$C:$C,0))),"",INDEX('Policy Characteristics'!K:K,MATCH($C506,'Policy Characteristics'!$C:$C,0)))</f>
        <v>electricity-sector-main.html#subsidies</v>
      </c>
      <c r="R506" s="237" t="str">
        <f>IF(ISBLANK(INDEX('Policy Characteristics'!L:L,MATCH($C506,'Policy Characteristics'!$C:$C,0))),"",INDEX('Policy Characteristics'!L:L,MATCH($C506,'Policy Characteristics'!$C:$C,0)))</f>
        <v>subsidy-for-electricity-production.html</v>
      </c>
      <c r="S506" s="291" t="s">
        <v>187</v>
      </c>
    </row>
    <row r="507" spans="1:19">
      <c r="A507" s="237" t="str">
        <f>IF(ISBLANK(INDEX('Policy Characteristics'!A:A,MATCH($C507,'Policy Characteristics'!$C:$C,0))),"",INDEX('Policy Characteristics'!A:A,MATCH($C507,'Policy Characteristics'!$C:$C,0)))</f>
        <v>Electricity Supply</v>
      </c>
      <c r="B507" s="386" t="str">
        <f>IF(ISBLANK(INDEX('Policy Characteristics'!B:B,MATCH($C507,'Policy Characteristics'!$C:$C,0))),"",INDEX('Policy Characteristics'!B:B,MATCH($C507,'Policy Characteristics'!$C:$C,0)))</f>
        <v>Subsidy for Electricity Production</v>
      </c>
      <c r="C507" s="237" t="str">
        <f t="shared" ref="C507:C529" si="29">$C$506</f>
        <v>Subsidy for Elec Production by Fuel</v>
      </c>
      <c r="D507" s="290" t="s">
        <v>3461</v>
      </c>
      <c r="E507" s="335"/>
      <c r="F507" s="290" t="s">
        <v>3402</v>
      </c>
      <c r="G507" s="290"/>
      <c r="H507" s="17">
        <v>1566</v>
      </c>
      <c r="I507" s="389" t="s">
        <v>44</v>
      </c>
      <c r="J507" s="388" t="str">
        <f>IF(ISBLANK(INDEX('Policy Characteristics'!D:D,MATCH($C507,'Policy Characteristics'!$C:$C,0))),"",INDEX('Policy Characteristics'!D:D,MATCH($C507,'Policy Characteristics'!$C:$C,0)))</f>
        <v>Subsidy for Electricity Production</v>
      </c>
      <c r="K507" s="237" t="str">
        <f>IF(ISBLANK(INDEX('Policy Characteristics'!E:E,MATCH($C507,'Policy Characteristics'!$C:$C,0))),"",INDEX('Policy Characteristics'!E:E,MATCH($C507,'Policy Characteristics'!$C:$C,0)))</f>
        <v>elec generation subsidy</v>
      </c>
      <c r="L507" s="237">
        <f>IF(ISBLANK(INDEX('Policy Characteristics'!F:F,MATCH($C507,'Policy Characteristics'!$C:$C,0))),"",INDEX('Policy Characteristics'!F:F,MATCH($C507,'Policy Characteristics'!$C:$C,0)))</f>
        <v>0</v>
      </c>
      <c r="M507" s="237">
        <f>IF(ISBLANK(INDEX('Policy Characteristics'!G:G,MATCH($C507,'Policy Characteristics'!$C:$C,0))),"",INDEX('Policy Characteristics'!G:G,MATCH($C507,'Policy Characteristics'!$C:$C,0)))</f>
        <v>60</v>
      </c>
      <c r="N507" s="237">
        <f>IF(ISBLANK(INDEX('Policy Characteristics'!H:H,MATCH($C507,'Policy Characteristics'!$C:$C,0))),"",INDEX('Policy Characteristics'!H:H,MATCH($C507,'Policy Characteristics'!$C:$C,0)))</f>
        <v>1</v>
      </c>
      <c r="O507" s="237" t="str">
        <f>IF(ISBLANK(INDEX('Policy Characteristics'!I:I,MATCH($C507,'Policy Characteristics'!$C:$C,0))),"",INDEX('Policy Characteristics'!I:I,MATCH($C507,'Policy Characteristics'!$C:$C,0)))</f>
        <v>$/MWh</v>
      </c>
      <c r="P507" s="237"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7" t="str">
        <f>IF(ISBLANK(INDEX('Policy Characteristics'!K:K,MATCH($C507,'Policy Characteristics'!$C:$C,0))),"",INDEX('Policy Characteristics'!K:K,MATCH($C507,'Policy Characteristics'!$C:$C,0)))</f>
        <v>electricity-sector-main.html#subsidies</v>
      </c>
      <c r="R507" s="237" t="str">
        <f>IF(ISBLANK(INDEX('Policy Characteristics'!L:L,MATCH($C507,'Policy Characteristics'!$C:$C,0))),"",INDEX('Policy Characteristics'!L:L,MATCH($C507,'Policy Characteristics'!$C:$C,0)))</f>
        <v>subsidy-for-electricity-production.html</v>
      </c>
      <c r="S507" s="291" t="s">
        <v>187</v>
      </c>
    </row>
    <row r="508" spans="1:19">
      <c r="A508" s="237" t="str">
        <f>IF(ISBLANK(INDEX('Policy Characteristics'!A:A,MATCH($C508,'Policy Characteristics'!$C:$C,0))),"",INDEX('Policy Characteristics'!A:A,MATCH($C508,'Policy Characteristics'!$C:$C,0)))</f>
        <v>Electricity Supply</v>
      </c>
      <c r="B508" s="386" t="str">
        <f>IF(ISBLANK(INDEX('Policy Characteristics'!B:B,MATCH($C508,'Policy Characteristics'!$C:$C,0))),"",INDEX('Policy Characteristics'!B:B,MATCH($C508,'Policy Characteristics'!$C:$C,0)))</f>
        <v>Subsidy for Electricity Production</v>
      </c>
      <c r="C508" s="237" t="str">
        <f t="shared" si="29"/>
        <v>Subsidy for Elec Production by Fuel</v>
      </c>
      <c r="D508" s="290" t="s">
        <v>3462</v>
      </c>
      <c r="E508" s="335"/>
      <c r="F508" s="290" t="s">
        <v>3403</v>
      </c>
      <c r="G508" s="290"/>
      <c r="H508" s="17">
        <v>1796</v>
      </c>
      <c r="I508" s="389" t="s">
        <v>44</v>
      </c>
      <c r="J508" s="388" t="str">
        <f>IF(ISBLANK(INDEX('Policy Characteristics'!D:D,MATCH($C508,'Policy Characteristics'!$C:$C,0))),"",INDEX('Policy Characteristics'!D:D,MATCH($C508,'Policy Characteristics'!$C:$C,0)))</f>
        <v>Subsidy for Electricity Production</v>
      </c>
      <c r="K508" s="237" t="str">
        <f>IF(ISBLANK(INDEX('Policy Characteristics'!E:E,MATCH($C508,'Policy Characteristics'!$C:$C,0))),"",INDEX('Policy Characteristics'!E:E,MATCH($C508,'Policy Characteristics'!$C:$C,0)))</f>
        <v>elec generation subsidy</v>
      </c>
      <c r="L508" s="237">
        <f>IF(ISBLANK(INDEX('Policy Characteristics'!F:F,MATCH($C508,'Policy Characteristics'!$C:$C,0))),"",INDEX('Policy Characteristics'!F:F,MATCH($C508,'Policy Characteristics'!$C:$C,0)))</f>
        <v>0</v>
      </c>
      <c r="M508" s="237">
        <f>IF(ISBLANK(INDEX('Policy Characteristics'!G:G,MATCH($C508,'Policy Characteristics'!$C:$C,0))),"",INDEX('Policy Characteristics'!G:G,MATCH($C508,'Policy Characteristics'!$C:$C,0)))</f>
        <v>60</v>
      </c>
      <c r="N508" s="237">
        <f>IF(ISBLANK(INDEX('Policy Characteristics'!H:H,MATCH($C508,'Policy Characteristics'!$C:$C,0))),"",INDEX('Policy Characteristics'!H:H,MATCH($C508,'Policy Characteristics'!$C:$C,0)))</f>
        <v>1</v>
      </c>
      <c r="O508" s="237" t="str">
        <f>IF(ISBLANK(INDEX('Policy Characteristics'!I:I,MATCH($C508,'Policy Characteristics'!$C:$C,0))),"",INDEX('Policy Characteristics'!I:I,MATCH($C508,'Policy Characteristics'!$C:$C,0)))</f>
        <v>$/MWh</v>
      </c>
      <c r="P508" s="237"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7" t="str">
        <f>IF(ISBLANK(INDEX('Policy Characteristics'!K:K,MATCH($C508,'Policy Characteristics'!$C:$C,0))),"",INDEX('Policy Characteristics'!K:K,MATCH($C508,'Policy Characteristics'!$C:$C,0)))</f>
        <v>electricity-sector-main.html#subsidies</v>
      </c>
      <c r="R508" s="237" t="str">
        <f>IF(ISBLANK(INDEX('Policy Characteristics'!L:L,MATCH($C508,'Policy Characteristics'!$C:$C,0))),"",INDEX('Policy Characteristics'!L:L,MATCH($C508,'Policy Characteristics'!$C:$C,0)))</f>
        <v>subsidy-for-electricity-production.html</v>
      </c>
      <c r="S508" s="291" t="s">
        <v>187</v>
      </c>
    </row>
    <row r="509" spans="1:19">
      <c r="A509" s="237" t="str">
        <f>IF(ISBLANK(INDEX('Policy Characteristics'!A:A,MATCH($C509,'Policy Characteristics'!$C:$C,0))),"",INDEX('Policy Characteristics'!A:A,MATCH($C509,'Policy Characteristics'!$C:$C,0)))</f>
        <v>Electricity Supply</v>
      </c>
      <c r="B509" s="386" t="str">
        <f>IF(ISBLANK(INDEX('Policy Characteristics'!B:B,MATCH($C509,'Policy Characteristics'!$C:$C,0))),"",INDEX('Policy Characteristics'!B:B,MATCH($C509,'Policy Characteristics'!$C:$C,0)))</f>
        <v>Subsidy for Electricity Production</v>
      </c>
      <c r="C509" s="237" t="str">
        <f t="shared" si="29"/>
        <v>Subsidy for Elec Production by Fuel</v>
      </c>
      <c r="D509" s="290" t="s">
        <v>76</v>
      </c>
      <c r="E509" s="335"/>
      <c r="F509" s="290" t="s">
        <v>3472</v>
      </c>
      <c r="G509" s="290"/>
      <c r="H509" s="17">
        <v>1568</v>
      </c>
      <c r="I509" s="387" t="s">
        <v>43</v>
      </c>
      <c r="J509" s="388" t="str">
        <f>IF(ISBLANK(INDEX('Policy Characteristics'!D:D,MATCH($C509,'Policy Characteristics'!$C:$C,0))),"",INDEX('Policy Characteristics'!D:D,MATCH($C509,'Policy Characteristics'!$C:$C,0)))</f>
        <v>Subsidy for Electricity Production</v>
      </c>
      <c r="K509" s="237" t="str">
        <f>IF(ISBLANK(INDEX('Policy Characteristics'!E:E,MATCH($C509,'Policy Characteristics'!$C:$C,0))),"",INDEX('Policy Characteristics'!E:E,MATCH($C509,'Policy Characteristics'!$C:$C,0)))</f>
        <v>elec generation subsidy</v>
      </c>
      <c r="L509" s="237">
        <f>IF(ISBLANK(INDEX('Policy Characteristics'!F:F,MATCH($C509,'Policy Characteristics'!$C:$C,0))),"",INDEX('Policy Characteristics'!F:F,MATCH($C509,'Policy Characteristics'!$C:$C,0)))</f>
        <v>0</v>
      </c>
      <c r="M509" s="237">
        <f>IF(ISBLANK(INDEX('Policy Characteristics'!G:G,MATCH($C509,'Policy Characteristics'!$C:$C,0))),"",INDEX('Policy Characteristics'!G:G,MATCH($C509,'Policy Characteristics'!$C:$C,0)))</f>
        <v>60</v>
      </c>
      <c r="N509" s="237">
        <f>IF(ISBLANK(INDEX('Policy Characteristics'!H:H,MATCH($C509,'Policy Characteristics'!$C:$C,0))),"",INDEX('Policy Characteristics'!H:H,MATCH($C509,'Policy Characteristics'!$C:$C,0)))</f>
        <v>1</v>
      </c>
      <c r="O509" s="237" t="str">
        <f>IF(ISBLANK(INDEX('Policy Characteristics'!I:I,MATCH($C509,'Policy Characteristics'!$C:$C,0))),"",INDEX('Policy Characteristics'!I:I,MATCH($C509,'Policy Characteristics'!$C:$C,0)))</f>
        <v>$/MWh</v>
      </c>
      <c r="P509" s="237"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7" t="str">
        <f>IF(ISBLANK(INDEX('Policy Characteristics'!K:K,MATCH($C509,'Policy Characteristics'!$C:$C,0))),"",INDEX('Policy Characteristics'!K:K,MATCH($C509,'Policy Characteristics'!$C:$C,0)))</f>
        <v>electricity-sector-main.html#subsidies</v>
      </c>
      <c r="R509" s="237" t="str">
        <f>IF(ISBLANK(INDEX('Policy Characteristics'!L:L,MATCH($C509,'Policy Characteristics'!$C:$C,0))),"",INDEX('Policy Characteristics'!L:L,MATCH($C509,'Policy Characteristics'!$C:$C,0)))</f>
        <v>subsidy-for-electricity-production.html</v>
      </c>
      <c r="S509" s="291" t="s">
        <v>3913</v>
      </c>
    </row>
    <row r="510" spans="1:19">
      <c r="A510" s="237" t="str">
        <f>IF(ISBLANK(INDEX('Policy Characteristics'!A:A,MATCH($C510,'Policy Characteristics'!$C:$C,0))),"",INDEX('Policy Characteristics'!A:A,MATCH($C510,'Policy Characteristics'!$C:$C,0)))</f>
        <v>Electricity Supply</v>
      </c>
      <c r="B510" s="386" t="str">
        <f>IF(ISBLANK(INDEX('Policy Characteristics'!B:B,MATCH($C510,'Policy Characteristics'!$C:$C,0))),"",INDEX('Policy Characteristics'!B:B,MATCH($C510,'Policy Characteristics'!$C:$C,0)))</f>
        <v>Subsidy for Electricity Production</v>
      </c>
      <c r="C510" s="237" t="str">
        <f t="shared" si="29"/>
        <v>Subsidy for Elec Production by Fuel</v>
      </c>
      <c r="D510" s="290" t="s">
        <v>77</v>
      </c>
      <c r="E510" s="335"/>
      <c r="F510" s="290" t="s">
        <v>89</v>
      </c>
      <c r="G510" s="290"/>
      <c r="H510" s="17">
        <v>1570</v>
      </c>
      <c r="I510" s="387" t="s">
        <v>43</v>
      </c>
      <c r="J510" s="388" t="str">
        <f>IF(ISBLANK(INDEX('Policy Characteristics'!D:D,MATCH($C510,'Policy Characteristics'!$C:$C,0))),"",INDEX('Policy Characteristics'!D:D,MATCH($C510,'Policy Characteristics'!$C:$C,0)))</f>
        <v>Subsidy for Electricity Production</v>
      </c>
      <c r="K510" s="237" t="str">
        <f>IF(ISBLANK(INDEX('Policy Characteristics'!E:E,MATCH($C510,'Policy Characteristics'!$C:$C,0))),"",INDEX('Policy Characteristics'!E:E,MATCH($C510,'Policy Characteristics'!$C:$C,0)))</f>
        <v>elec generation subsidy</v>
      </c>
      <c r="L510" s="237">
        <f>IF(ISBLANK(INDEX('Policy Characteristics'!F:F,MATCH($C510,'Policy Characteristics'!$C:$C,0))),"",INDEX('Policy Characteristics'!F:F,MATCH($C510,'Policy Characteristics'!$C:$C,0)))</f>
        <v>0</v>
      </c>
      <c r="M510" s="237">
        <f>IF(ISBLANK(INDEX('Policy Characteristics'!G:G,MATCH($C510,'Policy Characteristics'!$C:$C,0))),"",INDEX('Policy Characteristics'!G:G,MATCH($C510,'Policy Characteristics'!$C:$C,0)))</f>
        <v>60</v>
      </c>
      <c r="N510" s="237">
        <f>IF(ISBLANK(INDEX('Policy Characteristics'!H:H,MATCH($C510,'Policy Characteristics'!$C:$C,0))),"",INDEX('Policy Characteristics'!H:H,MATCH($C510,'Policy Characteristics'!$C:$C,0)))</f>
        <v>1</v>
      </c>
      <c r="O510" s="237" t="str">
        <f>IF(ISBLANK(INDEX('Policy Characteristics'!I:I,MATCH($C510,'Policy Characteristics'!$C:$C,0))),"",INDEX('Policy Characteristics'!I:I,MATCH($C510,'Policy Characteristics'!$C:$C,0)))</f>
        <v>$/MWh</v>
      </c>
      <c r="P510" s="237"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7" t="str">
        <f>IF(ISBLANK(INDEX('Policy Characteristics'!K:K,MATCH($C510,'Policy Characteristics'!$C:$C,0))),"",INDEX('Policy Characteristics'!K:K,MATCH($C510,'Policy Characteristics'!$C:$C,0)))</f>
        <v>electricity-sector-main.html#subsidies</v>
      </c>
      <c r="R510" s="237" t="str">
        <f>IF(ISBLANK(INDEX('Policy Characteristics'!L:L,MATCH($C510,'Policy Characteristics'!$C:$C,0))),"",INDEX('Policy Characteristics'!L:L,MATCH($C510,'Policy Characteristics'!$C:$C,0)))</f>
        <v>subsidy-for-electricity-production.html</v>
      </c>
      <c r="S510" s="291" t="s">
        <v>187</v>
      </c>
    </row>
    <row r="511" spans="1:19">
      <c r="A511" s="237" t="str">
        <f>IF(ISBLANK(INDEX('Policy Characteristics'!A:A,MATCH($C511,'Policy Characteristics'!$C:$C,0))),"",INDEX('Policy Characteristics'!A:A,MATCH($C511,'Policy Characteristics'!$C:$C,0)))</f>
        <v>Electricity Supply</v>
      </c>
      <c r="B511" s="386" t="str">
        <f>IF(ISBLANK(INDEX('Policy Characteristics'!B:B,MATCH($C511,'Policy Characteristics'!$C:$C,0))),"",INDEX('Policy Characteristics'!B:B,MATCH($C511,'Policy Characteristics'!$C:$C,0)))</f>
        <v>Subsidy for Electricity Production</v>
      </c>
      <c r="C511" s="237" t="str">
        <f t="shared" si="29"/>
        <v>Subsidy for Elec Production by Fuel</v>
      </c>
      <c r="D511" s="290" t="s">
        <v>446</v>
      </c>
      <c r="E511" s="335"/>
      <c r="F511" s="290" t="s">
        <v>449</v>
      </c>
      <c r="G511" s="290"/>
      <c r="H511" s="17">
        <v>1572</v>
      </c>
      <c r="I511" s="387" t="s">
        <v>43</v>
      </c>
      <c r="J511" s="388" t="str">
        <f>IF(ISBLANK(INDEX('Policy Characteristics'!D:D,MATCH($C511,'Policy Characteristics'!$C:$C,0))),"",INDEX('Policy Characteristics'!D:D,MATCH($C511,'Policy Characteristics'!$C:$C,0)))</f>
        <v>Subsidy for Electricity Production</v>
      </c>
      <c r="K511" s="237" t="str">
        <f>IF(ISBLANK(INDEX('Policy Characteristics'!E:E,MATCH($C511,'Policy Characteristics'!$C:$C,0))),"",INDEX('Policy Characteristics'!E:E,MATCH($C511,'Policy Characteristics'!$C:$C,0)))</f>
        <v>elec generation subsidy</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60</v>
      </c>
      <c r="N511" s="237">
        <f>IF(ISBLANK(INDEX('Policy Characteristics'!H:H,MATCH($C511,'Policy Characteristics'!$C:$C,0))),"",INDEX('Policy Characteristics'!H:H,MATCH($C511,'Policy Characteristics'!$C:$C,0)))</f>
        <v>1</v>
      </c>
      <c r="O511" s="237" t="str">
        <f>IF(ISBLANK(INDEX('Policy Characteristics'!I:I,MATCH($C511,'Policy Characteristics'!$C:$C,0))),"",INDEX('Policy Characteristics'!I:I,MATCH($C511,'Policy Characteristics'!$C:$C,0)))</f>
        <v>$/MWh</v>
      </c>
      <c r="P511" s="237"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7" t="str">
        <f>IF(ISBLANK(INDEX('Policy Characteristics'!K:K,MATCH($C511,'Policy Characteristics'!$C:$C,0))),"",INDEX('Policy Characteristics'!K:K,MATCH($C511,'Policy Characteristics'!$C:$C,0)))</f>
        <v>electricity-sector-main.html#subsidies</v>
      </c>
      <c r="R511" s="237" t="str">
        <f>IF(ISBLANK(INDEX('Policy Characteristics'!L:L,MATCH($C511,'Policy Characteristics'!$C:$C,0))),"",INDEX('Policy Characteristics'!L:L,MATCH($C511,'Policy Characteristics'!$C:$C,0)))</f>
        <v>subsidy-for-electricity-production.html</v>
      </c>
      <c r="S511" s="291" t="s">
        <v>187</v>
      </c>
    </row>
    <row r="512" spans="1:19">
      <c r="A512" s="237" t="str">
        <f>IF(ISBLANK(INDEX('Policy Characteristics'!A:A,MATCH($C512,'Policy Characteristics'!$C:$C,0))),"",INDEX('Policy Characteristics'!A:A,MATCH($C512,'Policy Characteristics'!$C:$C,0)))</f>
        <v>Electricity Supply</v>
      </c>
      <c r="B512" s="386" t="str">
        <f>IF(ISBLANK(INDEX('Policy Characteristics'!B:B,MATCH($C512,'Policy Characteristics'!$C:$C,0))),"",INDEX('Policy Characteristics'!B:B,MATCH($C512,'Policy Characteristics'!$C:$C,0)))</f>
        <v>Subsidy for Electricity Production</v>
      </c>
      <c r="C512" s="237" t="str">
        <f t="shared" si="29"/>
        <v>Subsidy for Elec Production by Fuel</v>
      </c>
      <c r="D512" s="290" t="s">
        <v>78</v>
      </c>
      <c r="E512" s="335"/>
      <c r="F512" s="290" t="s">
        <v>90</v>
      </c>
      <c r="G512" s="290"/>
      <c r="H512" s="17">
        <v>1574</v>
      </c>
      <c r="I512" s="387" t="s">
        <v>43</v>
      </c>
      <c r="J512" s="388" t="str">
        <f>IF(ISBLANK(INDEX('Policy Characteristics'!D:D,MATCH($C512,'Policy Characteristics'!$C:$C,0))),"",INDEX('Policy Characteristics'!D:D,MATCH($C512,'Policy Characteristics'!$C:$C,0)))</f>
        <v>Subsidy for Electricity Production</v>
      </c>
      <c r="K512" s="237" t="str">
        <f>IF(ISBLANK(INDEX('Policy Characteristics'!E:E,MATCH($C512,'Policy Characteristics'!$C:$C,0))),"",INDEX('Policy Characteristics'!E:E,MATCH($C512,'Policy Characteristics'!$C:$C,0)))</f>
        <v>elec generation subsidy</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60</v>
      </c>
      <c r="N512" s="237">
        <f>IF(ISBLANK(INDEX('Policy Characteristics'!H:H,MATCH($C512,'Policy Characteristics'!$C:$C,0))),"",INDEX('Policy Characteristics'!H:H,MATCH($C512,'Policy Characteristics'!$C:$C,0)))</f>
        <v>1</v>
      </c>
      <c r="O512" s="237" t="str">
        <f>IF(ISBLANK(INDEX('Policy Characteristics'!I:I,MATCH($C512,'Policy Characteristics'!$C:$C,0))),"",INDEX('Policy Characteristics'!I:I,MATCH($C512,'Policy Characteristics'!$C:$C,0)))</f>
        <v>$/MWh</v>
      </c>
      <c r="P512" s="237"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7" t="str">
        <f>IF(ISBLANK(INDEX('Policy Characteristics'!K:K,MATCH($C512,'Policy Characteristics'!$C:$C,0))),"",INDEX('Policy Characteristics'!K:K,MATCH($C512,'Policy Characteristics'!$C:$C,0)))</f>
        <v>electricity-sector-main.html#subsidies</v>
      </c>
      <c r="R512" s="237" t="str">
        <f>IF(ISBLANK(INDEX('Policy Characteristics'!L:L,MATCH($C512,'Policy Characteristics'!$C:$C,0))),"",INDEX('Policy Characteristics'!L:L,MATCH($C512,'Policy Characteristics'!$C:$C,0)))</f>
        <v>subsidy-for-electricity-production.html</v>
      </c>
      <c r="S512" s="291" t="s">
        <v>187</v>
      </c>
    </row>
    <row r="513" spans="1:19">
      <c r="A513" s="237" t="str">
        <f>IF(ISBLANK(INDEX('Policy Characteristics'!A:A,MATCH($C513,'Policy Characteristics'!$C:$C,0))),"",INDEX('Policy Characteristics'!A:A,MATCH($C513,'Policy Characteristics'!$C:$C,0)))</f>
        <v>Electricity Supply</v>
      </c>
      <c r="B513" s="386" t="str">
        <f>IF(ISBLANK(INDEX('Policy Characteristics'!B:B,MATCH($C513,'Policy Characteristics'!$C:$C,0))),"",INDEX('Policy Characteristics'!B:B,MATCH($C513,'Policy Characteristics'!$C:$C,0)))</f>
        <v>Subsidy for Electricity Production</v>
      </c>
      <c r="C513" s="237" t="str">
        <f t="shared" si="29"/>
        <v>Subsidy for Elec Production by Fuel</v>
      </c>
      <c r="D513" s="290" t="s">
        <v>79</v>
      </c>
      <c r="E513" s="335"/>
      <c r="F513" s="290" t="s">
        <v>91</v>
      </c>
      <c r="G513" s="290"/>
      <c r="H513" s="17">
        <v>1576</v>
      </c>
      <c r="I513" s="387" t="s">
        <v>43</v>
      </c>
      <c r="J513" s="388" t="str">
        <f>IF(ISBLANK(INDEX('Policy Characteristics'!D:D,MATCH($C513,'Policy Characteristics'!$C:$C,0))),"",INDEX('Policy Characteristics'!D:D,MATCH($C513,'Policy Characteristics'!$C:$C,0)))</f>
        <v>Subsidy for Electricity Production</v>
      </c>
      <c r="K513" s="237" t="str">
        <f>IF(ISBLANK(INDEX('Policy Characteristics'!E:E,MATCH($C513,'Policy Characteristics'!$C:$C,0))),"",INDEX('Policy Characteristics'!E:E,MATCH($C513,'Policy Characteristics'!$C:$C,0)))</f>
        <v>elec generation subsidy</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60</v>
      </c>
      <c r="N513" s="237">
        <f>IF(ISBLANK(INDEX('Policy Characteristics'!H:H,MATCH($C513,'Policy Characteristics'!$C:$C,0))),"",INDEX('Policy Characteristics'!H:H,MATCH($C513,'Policy Characteristics'!$C:$C,0)))</f>
        <v>1</v>
      </c>
      <c r="O513" s="237" t="str">
        <f>IF(ISBLANK(INDEX('Policy Characteristics'!I:I,MATCH($C513,'Policy Characteristics'!$C:$C,0))),"",INDEX('Policy Characteristics'!I:I,MATCH($C513,'Policy Characteristics'!$C:$C,0)))</f>
        <v>$/MWh</v>
      </c>
      <c r="P513" s="237"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7" t="str">
        <f>IF(ISBLANK(INDEX('Policy Characteristics'!K:K,MATCH($C513,'Policy Characteristics'!$C:$C,0))),"",INDEX('Policy Characteristics'!K:K,MATCH($C513,'Policy Characteristics'!$C:$C,0)))</f>
        <v>electricity-sector-main.html#subsidies</v>
      </c>
      <c r="R513" s="237" t="str">
        <f>IF(ISBLANK(INDEX('Policy Characteristics'!L:L,MATCH($C513,'Policy Characteristics'!$C:$C,0))),"",INDEX('Policy Characteristics'!L:L,MATCH($C513,'Policy Characteristics'!$C:$C,0)))</f>
        <v>subsidy-for-electricity-production.html</v>
      </c>
      <c r="S513" s="291" t="s">
        <v>187</v>
      </c>
    </row>
    <row r="514" spans="1:19">
      <c r="A514" s="237" t="str">
        <f>IF(ISBLANK(INDEX('Policy Characteristics'!A:A,MATCH($C514,'Policy Characteristics'!$C:$C,0))),"",INDEX('Policy Characteristics'!A:A,MATCH($C514,'Policy Characteristics'!$C:$C,0)))</f>
        <v>Electricity Supply</v>
      </c>
      <c r="B514" s="386" t="str">
        <f>IF(ISBLANK(INDEX('Policy Characteristics'!B:B,MATCH($C514,'Policy Characteristics'!$C:$C,0))),"",INDEX('Policy Characteristics'!B:B,MATCH($C514,'Policy Characteristics'!$C:$C,0)))</f>
        <v>Subsidy for Electricity Production</v>
      </c>
      <c r="C514" s="237" t="str">
        <f t="shared" si="29"/>
        <v>Subsidy for Elec Production by Fuel</v>
      </c>
      <c r="D514" s="290" t="s">
        <v>80</v>
      </c>
      <c r="E514" s="335"/>
      <c r="F514" s="290" t="s">
        <v>92</v>
      </c>
      <c r="G514" s="290"/>
      <c r="H514" s="17">
        <v>1578</v>
      </c>
      <c r="I514" s="387" t="s">
        <v>43</v>
      </c>
      <c r="J514" s="388" t="str">
        <f>IF(ISBLANK(INDEX('Policy Characteristics'!D:D,MATCH($C514,'Policy Characteristics'!$C:$C,0))),"",INDEX('Policy Characteristics'!D:D,MATCH($C514,'Policy Characteristics'!$C:$C,0)))</f>
        <v>Subsidy for Electricity Production</v>
      </c>
      <c r="K514" s="237" t="str">
        <f>IF(ISBLANK(INDEX('Policy Characteristics'!E:E,MATCH($C514,'Policy Characteristics'!$C:$C,0))),"",INDEX('Policy Characteristics'!E:E,MATCH($C514,'Policy Characteristics'!$C:$C,0)))</f>
        <v>elec generation subsidy</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60</v>
      </c>
      <c r="N514" s="237">
        <f>IF(ISBLANK(INDEX('Policy Characteristics'!H:H,MATCH($C514,'Policy Characteristics'!$C:$C,0))),"",INDEX('Policy Characteristics'!H:H,MATCH($C514,'Policy Characteristics'!$C:$C,0)))</f>
        <v>1</v>
      </c>
      <c r="O514" s="237" t="str">
        <f>IF(ISBLANK(INDEX('Policy Characteristics'!I:I,MATCH($C514,'Policy Characteristics'!$C:$C,0))),"",INDEX('Policy Characteristics'!I:I,MATCH($C514,'Policy Characteristics'!$C:$C,0)))</f>
        <v>$/MWh</v>
      </c>
      <c r="P514" s="237"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7" t="str">
        <f>IF(ISBLANK(INDEX('Policy Characteristics'!K:K,MATCH($C514,'Policy Characteristics'!$C:$C,0))),"",INDEX('Policy Characteristics'!K:K,MATCH($C514,'Policy Characteristics'!$C:$C,0)))</f>
        <v>electricity-sector-main.html#subsidies</v>
      </c>
      <c r="R514" s="237" t="str">
        <f>IF(ISBLANK(INDEX('Policy Characteristics'!L:L,MATCH($C514,'Policy Characteristics'!$C:$C,0))),"",INDEX('Policy Characteristics'!L:L,MATCH($C514,'Policy Characteristics'!$C:$C,0)))</f>
        <v>subsidy-for-electricity-production.html</v>
      </c>
      <c r="S514" s="291" t="s">
        <v>187</v>
      </c>
    </row>
    <row r="515" spans="1:19">
      <c r="A515" s="237" t="str">
        <f>IF(ISBLANK(INDEX('Policy Characteristics'!A:A,MATCH($C515,'Policy Characteristics'!$C:$C,0))),"",INDEX('Policy Characteristics'!A:A,MATCH($C515,'Policy Characteristics'!$C:$C,0)))</f>
        <v>Electricity Supply</v>
      </c>
      <c r="B515" s="386" t="str">
        <f>IF(ISBLANK(INDEX('Policy Characteristics'!B:B,MATCH($C515,'Policy Characteristics'!$C:$C,0))),"",INDEX('Policy Characteristics'!B:B,MATCH($C515,'Policy Characteristics'!$C:$C,0)))</f>
        <v>Subsidy for Electricity Production</v>
      </c>
      <c r="C515" s="237" t="str">
        <f t="shared" si="29"/>
        <v>Subsidy for Elec Production by Fuel</v>
      </c>
      <c r="D515" s="290" t="s">
        <v>2422</v>
      </c>
      <c r="E515" s="335"/>
      <c r="F515" s="290" t="s">
        <v>434</v>
      </c>
      <c r="G515" s="290"/>
      <c r="H515" s="17">
        <v>1591</v>
      </c>
      <c r="I515" s="387" t="s">
        <v>43</v>
      </c>
      <c r="J515" s="388" t="str">
        <f>IF(ISBLANK(INDEX('Policy Characteristics'!D:D,MATCH($C515,'Policy Characteristics'!$C:$C,0))),"",INDEX('Policy Characteristics'!D:D,MATCH($C515,'Policy Characteristics'!$C:$C,0)))</f>
        <v>Subsidy for Electricity Production</v>
      </c>
      <c r="K515" s="237" t="str">
        <f>IF(ISBLANK(INDEX('Policy Characteristics'!E:E,MATCH($C515,'Policy Characteristics'!$C:$C,0))),"",INDEX('Policy Characteristics'!E:E,MATCH($C515,'Policy Characteristics'!$C:$C,0)))</f>
        <v>elec generation subsidy</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60</v>
      </c>
      <c r="N515" s="237">
        <f>IF(ISBLANK(INDEX('Policy Characteristics'!H:H,MATCH($C515,'Policy Characteristics'!$C:$C,0))),"",INDEX('Policy Characteristics'!H:H,MATCH($C515,'Policy Characteristics'!$C:$C,0)))</f>
        <v>1</v>
      </c>
      <c r="O515" s="237" t="str">
        <f>IF(ISBLANK(INDEX('Policy Characteristics'!I:I,MATCH($C515,'Policy Characteristics'!$C:$C,0))),"",INDEX('Policy Characteristics'!I:I,MATCH($C515,'Policy Characteristics'!$C:$C,0)))</f>
        <v>$/MWh</v>
      </c>
      <c r="P515" s="237"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7" t="str">
        <f>IF(ISBLANK(INDEX('Policy Characteristics'!K:K,MATCH($C515,'Policy Characteristics'!$C:$C,0))),"",INDEX('Policy Characteristics'!K:K,MATCH($C515,'Policy Characteristics'!$C:$C,0)))</f>
        <v>electricity-sector-main.html#subsidies</v>
      </c>
      <c r="R515" s="237" t="str">
        <f>IF(ISBLANK(INDEX('Policy Characteristics'!L:L,MATCH($C515,'Policy Characteristics'!$C:$C,0))),"",INDEX('Policy Characteristics'!L:L,MATCH($C515,'Policy Characteristics'!$C:$C,0)))</f>
        <v>subsidy-for-electricity-production.html</v>
      </c>
      <c r="S515" s="291" t="s">
        <v>187</v>
      </c>
    </row>
    <row r="516" spans="1:19">
      <c r="A516" s="237" t="str">
        <f>IF(ISBLANK(INDEX('Policy Characteristics'!A:A,MATCH($C516,'Policy Characteristics'!$C:$C,0))),"",INDEX('Policy Characteristics'!A:A,MATCH($C516,'Policy Characteristics'!$C:$C,0)))</f>
        <v>Electricity Supply</v>
      </c>
      <c r="B516" s="386" t="str">
        <f>IF(ISBLANK(INDEX('Policy Characteristics'!B:B,MATCH($C516,'Policy Characteristics'!$C:$C,0))),"",INDEX('Policy Characteristics'!B:B,MATCH($C516,'Policy Characteristics'!$C:$C,0)))</f>
        <v>Subsidy for Electricity Production</v>
      </c>
      <c r="C516" s="237" t="str">
        <f t="shared" si="29"/>
        <v>Subsidy for Elec Production by Fuel</v>
      </c>
      <c r="D516" s="290" t="s">
        <v>307</v>
      </c>
      <c r="E516" s="335"/>
      <c r="F516" s="290" t="s">
        <v>309</v>
      </c>
      <c r="G516" s="290"/>
      <c r="H516" s="17">
        <v>1594</v>
      </c>
      <c r="I516" s="389" t="s">
        <v>44</v>
      </c>
      <c r="J516" s="388" t="str">
        <f>IF(ISBLANK(INDEX('Policy Characteristics'!D:D,MATCH($C516,'Policy Characteristics'!$C:$C,0))),"",INDEX('Policy Characteristics'!D:D,MATCH($C516,'Policy Characteristics'!$C:$C,0)))</f>
        <v>Subsidy for Electricity Production</v>
      </c>
      <c r="K516" s="237" t="str">
        <f>IF(ISBLANK(INDEX('Policy Characteristics'!E:E,MATCH($C516,'Policy Characteristics'!$C:$C,0))),"",INDEX('Policy Characteristics'!E:E,MATCH($C516,'Policy Characteristics'!$C:$C,0)))</f>
        <v>elec generation subsidy</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60</v>
      </c>
      <c r="N516" s="237">
        <f>IF(ISBLANK(INDEX('Policy Characteristics'!H:H,MATCH($C516,'Policy Characteristics'!$C:$C,0))),"",INDEX('Policy Characteristics'!H:H,MATCH($C516,'Policy Characteristics'!$C:$C,0)))</f>
        <v>1</v>
      </c>
      <c r="O516" s="237" t="str">
        <f>IF(ISBLANK(INDEX('Policy Characteristics'!I:I,MATCH($C516,'Policy Characteristics'!$C:$C,0))),"",INDEX('Policy Characteristics'!I:I,MATCH($C516,'Policy Characteristics'!$C:$C,0)))</f>
        <v>$/MWh</v>
      </c>
      <c r="P516" s="237"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7" t="str">
        <f>IF(ISBLANK(INDEX('Policy Characteristics'!K:K,MATCH($C516,'Policy Characteristics'!$C:$C,0))),"",INDEX('Policy Characteristics'!K:K,MATCH($C516,'Policy Characteristics'!$C:$C,0)))</f>
        <v>electricity-sector-main.html#subsidies</v>
      </c>
      <c r="R516" s="237" t="str">
        <f>IF(ISBLANK(INDEX('Policy Characteristics'!L:L,MATCH($C516,'Policy Characteristics'!$C:$C,0))),"",INDEX('Policy Characteristics'!L:L,MATCH($C516,'Policy Characteristics'!$C:$C,0)))</f>
        <v>subsidy-for-electricity-production.html</v>
      </c>
      <c r="S516" s="291" t="s">
        <v>187</v>
      </c>
    </row>
    <row r="517" spans="1:19">
      <c r="A517" s="237" t="str">
        <f>IF(ISBLANK(INDEX('Policy Characteristics'!A:A,MATCH($C517,'Policy Characteristics'!$C:$C,0))),"",INDEX('Policy Characteristics'!A:A,MATCH($C517,'Policy Characteristics'!$C:$C,0)))</f>
        <v>Electricity Supply</v>
      </c>
      <c r="B517" s="386" t="str">
        <f>IF(ISBLANK(INDEX('Policy Characteristics'!B:B,MATCH($C517,'Policy Characteristics'!$C:$C,0))),"",INDEX('Policy Characteristics'!B:B,MATCH($C517,'Policy Characteristics'!$C:$C,0)))</f>
        <v>Subsidy for Electricity Production</v>
      </c>
      <c r="C517" s="237" t="str">
        <f t="shared" si="29"/>
        <v>Subsidy for Elec Production by Fuel</v>
      </c>
      <c r="D517" s="290" t="s">
        <v>308</v>
      </c>
      <c r="E517" s="335"/>
      <c r="F517" s="290" t="s">
        <v>310</v>
      </c>
      <c r="G517" s="290"/>
      <c r="H517" s="17">
        <v>1597</v>
      </c>
      <c r="I517" s="389" t="s">
        <v>44</v>
      </c>
      <c r="J517" s="388" t="str">
        <f>IF(ISBLANK(INDEX('Policy Characteristics'!D:D,MATCH($C517,'Policy Characteristics'!$C:$C,0))),"",INDEX('Policy Characteristics'!D:D,MATCH($C517,'Policy Characteristics'!$C:$C,0)))</f>
        <v>Subsidy for Electricity Production</v>
      </c>
      <c r="K517" s="237" t="str">
        <f>IF(ISBLANK(INDEX('Policy Characteristics'!E:E,MATCH($C517,'Policy Characteristics'!$C:$C,0))),"",INDEX('Policy Characteristics'!E:E,MATCH($C517,'Policy Characteristics'!$C:$C,0)))</f>
        <v>elec generation subsidy</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60</v>
      </c>
      <c r="N517" s="237">
        <f>IF(ISBLANK(INDEX('Policy Characteristics'!H:H,MATCH($C517,'Policy Characteristics'!$C:$C,0))),"",INDEX('Policy Characteristics'!H:H,MATCH($C517,'Policy Characteristics'!$C:$C,0)))</f>
        <v>1</v>
      </c>
      <c r="O517" s="237" t="str">
        <f>IF(ISBLANK(INDEX('Policy Characteristics'!I:I,MATCH($C517,'Policy Characteristics'!$C:$C,0))),"",INDEX('Policy Characteristics'!I:I,MATCH($C517,'Policy Characteristics'!$C:$C,0)))</f>
        <v>$/MWh</v>
      </c>
      <c r="P517" s="237"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7" t="str">
        <f>IF(ISBLANK(INDEX('Policy Characteristics'!K:K,MATCH($C517,'Policy Characteristics'!$C:$C,0))),"",INDEX('Policy Characteristics'!K:K,MATCH($C517,'Policy Characteristics'!$C:$C,0)))</f>
        <v>electricity-sector-main.html#subsidies</v>
      </c>
      <c r="R517" s="237" t="str">
        <f>IF(ISBLANK(INDEX('Policy Characteristics'!L:L,MATCH($C517,'Policy Characteristics'!$C:$C,0))),"",INDEX('Policy Characteristics'!L:L,MATCH($C517,'Policy Characteristics'!$C:$C,0)))</f>
        <v>subsidy-for-electricity-production.html</v>
      </c>
      <c r="S517" s="291" t="s">
        <v>187</v>
      </c>
    </row>
    <row r="518" spans="1:19">
      <c r="A518" s="237" t="str">
        <f>IF(ISBLANK(INDEX('Policy Characteristics'!A:A,MATCH($C518,'Policy Characteristics'!$C:$C,0))),"",INDEX('Policy Characteristics'!A:A,MATCH($C518,'Policy Characteristics'!$C:$C,0)))</f>
        <v>Electricity Supply</v>
      </c>
      <c r="B518" s="386" t="str">
        <f>IF(ISBLANK(INDEX('Policy Characteristics'!B:B,MATCH($C518,'Policy Characteristics'!$C:$C,0))),"",INDEX('Policy Characteristics'!B:B,MATCH($C518,'Policy Characteristics'!$C:$C,0)))</f>
        <v>Subsidy for Electricity Production</v>
      </c>
      <c r="C518" s="237" t="str">
        <f t="shared" si="29"/>
        <v>Subsidy for Elec Production by Fuel</v>
      </c>
      <c r="D518" s="290" t="s">
        <v>442</v>
      </c>
      <c r="E518" s="335"/>
      <c r="F518" s="290" t="s">
        <v>441</v>
      </c>
      <c r="G518" s="290"/>
      <c r="H518" s="17">
        <v>1580</v>
      </c>
      <c r="I518" s="389" t="s">
        <v>44</v>
      </c>
      <c r="J518" s="388" t="str">
        <f>IF(ISBLANK(INDEX('Policy Characteristics'!D:D,MATCH($C518,'Policy Characteristics'!$C:$C,0))),"",INDEX('Policy Characteristics'!D:D,MATCH($C518,'Policy Characteristics'!$C:$C,0)))</f>
        <v>Subsidy for Electricity Production</v>
      </c>
      <c r="K518" s="237" t="str">
        <f>IF(ISBLANK(INDEX('Policy Characteristics'!E:E,MATCH($C518,'Policy Characteristics'!$C:$C,0))),"",INDEX('Policy Characteristics'!E:E,MATCH($C518,'Policy Characteristics'!$C:$C,0)))</f>
        <v>elec generation subsidy</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60</v>
      </c>
      <c r="N518" s="237">
        <f>IF(ISBLANK(INDEX('Policy Characteristics'!H:H,MATCH($C518,'Policy Characteristics'!$C:$C,0))),"",INDEX('Policy Characteristics'!H:H,MATCH($C518,'Policy Characteristics'!$C:$C,0)))</f>
        <v>1</v>
      </c>
      <c r="O518" s="237" t="str">
        <f>IF(ISBLANK(INDEX('Policy Characteristics'!I:I,MATCH($C518,'Policy Characteristics'!$C:$C,0))),"",INDEX('Policy Characteristics'!I:I,MATCH($C518,'Policy Characteristics'!$C:$C,0)))</f>
        <v>$/MWh</v>
      </c>
      <c r="P518" s="237"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7" t="str">
        <f>IF(ISBLANK(INDEX('Policy Characteristics'!K:K,MATCH($C518,'Policy Characteristics'!$C:$C,0))),"",INDEX('Policy Characteristics'!K:K,MATCH($C518,'Policy Characteristics'!$C:$C,0)))</f>
        <v>electricity-sector-main.html#subsidies</v>
      </c>
      <c r="R518" s="237" t="str">
        <f>IF(ISBLANK(INDEX('Policy Characteristics'!L:L,MATCH($C518,'Policy Characteristics'!$C:$C,0))),"",INDEX('Policy Characteristics'!L:L,MATCH($C518,'Policy Characteristics'!$C:$C,0)))</f>
        <v>subsidy-for-electricity-production.html</v>
      </c>
      <c r="S518" s="291" t="s">
        <v>187</v>
      </c>
    </row>
    <row r="519" spans="1:19">
      <c r="A519" s="237" t="str">
        <f>IF(ISBLANK(INDEX('Policy Characteristics'!A:A,MATCH($C519,'Policy Characteristics'!$C:$C,0))),"",INDEX('Policy Characteristics'!A:A,MATCH($C519,'Policy Characteristics'!$C:$C,0)))</f>
        <v>Electricity Supply</v>
      </c>
      <c r="B519" s="386" t="str">
        <f>IF(ISBLANK(INDEX('Policy Characteristics'!B:B,MATCH($C519,'Policy Characteristics'!$C:$C,0))),"",INDEX('Policy Characteristics'!B:B,MATCH($C519,'Policy Characteristics'!$C:$C,0)))</f>
        <v>Subsidy for Electricity Production</v>
      </c>
      <c r="C519" s="237" t="str">
        <f t="shared" si="29"/>
        <v>Subsidy for Elec Production by Fuel</v>
      </c>
      <c r="D519" s="290" t="s">
        <v>451</v>
      </c>
      <c r="E519" s="335"/>
      <c r="F519" s="290" t="s">
        <v>452</v>
      </c>
      <c r="G519" s="290"/>
      <c r="H519" s="17">
        <v>1582</v>
      </c>
      <c r="I519" s="387" t="s">
        <v>43</v>
      </c>
      <c r="J519" s="388" t="str">
        <f>IF(ISBLANK(INDEX('Policy Characteristics'!D:D,MATCH($C519,'Policy Characteristics'!$C:$C,0))),"",INDEX('Policy Characteristics'!D:D,MATCH($C519,'Policy Characteristics'!$C:$C,0)))</f>
        <v>Subsidy for Electricity Production</v>
      </c>
      <c r="K519" s="237" t="str">
        <f>IF(ISBLANK(INDEX('Policy Characteristics'!E:E,MATCH($C519,'Policy Characteristics'!$C:$C,0))),"",INDEX('Policy Characteristics'!E:E,MATCH($C519,'Policy Characteristics'!$C:$C,0)))</f>
        <v>elec generation subsidy</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60</v>
      </c>
      <c r="N519" s="237">
        <f>IF(ISBLANK(INDEX('Policy Characteristics'!H:H,MATCH($C519,'Policy Characteristics'!$C:$C,0))),"",INDEX('Policy Characteristics'!H:H,MATCH($C519,'Policy Characteristics'!$C:$C,0)))</f>
        <v>1</v>
      </c>
      <c r="O519" s="237" t="str">
        <f>IF(ISBLANK(INDEX('Policy Characteristics'!I:I,MATCH($C519,'Policy Characteristics'!$C:$C,0))),"",INDEX('Policy Characteristics'!I:I,MATCH($C519,'Policy Characteristics'!$C:$C,0)))</f>
        <v>$/MWh</v>
      </c>
      <c r="P519" s="237"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7" t="str">
        <f>IF(ISBLANK(INDEX('Policy Characteristics'!K:K,MATCH($C519,'Policy Characteristics'!$C:$C,0))),"",INDEX('Policy Characteristics'!K:K,MATCH($C519,'Policy Characteristics'!$C:$C,0)))</f>
        <v>electricity-sector-main.html#subsidies</v>
      </c>
      <c r="R519" s="237" t="str">
        <f>IF(ISBLANK(INDEX('Policy Characteristics'!L:L,MATCH($C519,'Policy Characteristics'!$C:$C,0))),"",INDEX('Policy Characteristics'!L:L,MATCH($C519,'Policy Characteristics'!$C:$C,0)))</f>
        <v>subsidy-for-electricity-production.html</v>
      </c>
      <c r="S519" s="291" t="s">
        <v>187</v>
      </c>
    </row>
    <row r="520" spans="1:19">
      <c r="A520" s="237" t="str">
        <f>IF(ISBLANK(INDEX('Policy Characteristics'!A:A,MATCH($C520,'Policy Characteristics'!$C:$C,0))),"",INDEX('Policy Characteristics'!A:A,MATCH($C520,'Policy Characteristics'!$C:$C,0)))</f>
        <v>Electricity Supply</v>
      </c>
      <c r="B520" s="386" t="str">
        <f>IF(ISBLANK(INDEX('Policy Characteristics'!B:B,MATCH($C520,'Policy Characteristics'!$C:$C,0))),"",INDEX('Policy Characteristics'!B:B,MATCH($C520,'Policy Characteristics'!$C:$C,0)))</f>
        <v>Subsidy for Electricity Production</v>
      </c>
      <c r="C520" s="237" t="str">
        <f t="shared" si="29"/>
        <v>Subsidy for Elec Production by Fuel</v>
      </c>
      <c r="D520" s="290" t="s">
        <v>2741</v>
      </c>
      <c r="E520" s="335"/>
      <c r="F520" s="290" t="s">
        <v>2466</v>
      </c>
      <c r="G520" s="290"/>
      <c r="H520" s="17">
        <v>1584</v>
      </c>
      <c r="I520" s="389" t="s">
        <v>44</v>
      </c>
      <c r="J520" s="388" t="str">
        <f>IF(ISBLANK(INDEX('Policy Characteristics'!D:D,MATCH($C520,'Policy Characteristics'!$C:$C,0))),"",INDEX('Policy Characteristics'!D:D,MATCH($C520,'Policy Characteristics'!$C:$C,0)))</f>
        <v>Subsidy for Electricity Production</v>
      </c>
      <c r="K520" s="237" t="str">
        <f>IF(ISBLANK(INDEX('Policy Characteristics'!E:E,MATCH($C520,'Policy Characteristics'!$C:$C,0))),"",INDEX('Policy Characteristics'!E:E,MATCH($C520,'Policy Characteristics'!$C:$C,0)))</f>
        <v>elec generation subsidy</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60</v>
      </c>
      <c r="N520" s="237">
        <f>IF(ISBLANK(INDEX('Policy Characteristics'!H:H,MATCH($C520,'Policy Characteristics'!$C:$C,0))),"",INDEX('Policy Characteristics'!H:H,MATCH($C520,'Policy Characteristics'!$C:$C,0)))</f>
        <v>1</v>
      </c>
      <c r="O520" s="237" t="str">
        <f>IF(ISBLANK(INDEX('Policy Characteristics'!I:I,MATCH($C520,'Policy Characteristics'!$C:$C,0))),"",INDEX('Policy Characteristics'!I:I,MATCH($C520,'Policy Characteristics'!$C:$C,0)))</f>
        <v>$/MWh</v>
      </c>
      <c r="P520" s="237"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7" t="str">
        <f>IF(ISBLANK(INDEX('Policy Characteristics'!K:K,MATCH($C520,'Policy Characteristics'!$C:$C,0))),"",INDEX('Policy Characteristics'!K:K,MATCH($C520,'Policy Characteristics'!$C:$C,0)))</f>
        <v>electricity-sector-main.html#subsidies</v>
      </c>
      <c r="R520" s="237" t="str">
        <f>IF(ISBLANK(INDEX('Policy Characteristics'!L:L,MATCH($C520,'Policy Characteristics'!$C:$C,0))),"",INDEX('Policy Characteristics'!L:L,MATCH($C520,'Policy Characteristics'!$C:$C,0)))</f>
        <v>subsidy-for-electricity-production.html</v>
      </c>
      <c r="S520" s="291" t="s">
        <v>187</v>
      </c>
    </row>
    <row r="521" spans="1:19">
      <c r="A521" s="237" t="str">
        <f>IF(ISBLANK(INDEX('Policy Characteristics'!A:A,MATCH($C521,'Policy Characteristics'!$C:$C,0))),"",INDEX('Policy Characteristics'!A:A,MATCH($C521,'Policy Characteristics'!$C:$C,0)))</f>
        <v>Electricity Supply</v>
      </c>
      <c r="B521" s="386" t="str">
        <f>IF(ISBLANK(INDEX('Policy Characteristics'!B:B,MATCH($C521,'Policy Characteristics'!$C:$C,0))),"",INDEX('Policy Characteristics'!B:B,MATCH($C521,'Policy Characteristics'!$C:$C,0)))</f>
        <v>Subsidy for Electricity Production</v>
      </c>
      <c r="C521" s="237" t="str">
        <f t="shared" si="29"/>
        <v>Subsidy for Elec Production by Fuel</v>
      </c>
      <c r="D521" s="290" t="s">
        <v>2742</v>
      </c>
      <c r="E521" s="335"/>
      <c r="F521" s="290" t="s">
        <v>2585</v>
      </c>
      <c r="G521" s="290"/>
      <c r="H521" s="17">
        <v>1586</v>
      </c>
      <c r="I521" s="389" t="s">
        <v>44</v>
      </c>
      <c r="J521" s="388" t="str">
        <f>IF(ISBLANK(INDEX('Policy Characteristics'!D:D,MATCH($C521,'Policy Characteristics'!$C:$C,0))),"",INDEX('Policy Characteristics'!D:D,MATCH($C521,'Policy Characteristics'!$C:$C,0)))</f>
        <v>Subsidy for Electricity Production</v>
      </c>
      <c r="K521" s="237" t="str">
        <f>IF(ISBLANK(INDEX('Policy Characteristics'!E:E,MATCH($C521,'Policy Characteristics'!$C:$C,0))),"",INDEX('Policy Characteristics'!E:E,MATCH($C521,'Policy Characteristics'!$C:$C,0)))</f>
        <v>elec generation subsidy</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60</v>
      </c>
      <c r="N521" s="237">
        <f>IF(ISBLANK(INDEX('Policy Characteristics'!H:H,MATCH($C521,'Policy Characteristics'!$C:$C,0))),"",INDEX('Policy Characteristics'!H:H,MATCH($C521,'Policy Characteristics'!$C:$C,0)))</f>
        <v>1</v>
      </c>
      <c r="O521" s="237" t="str">
        <f>IF(ISBLANK(INDEX('Policy Characteristics'!I:I,MATCH($C521,'Policy Characteristics'!$C:$C,0))),"",INDEX('Policy Characteristics'!I:I,MATCH($C521,'Policy Characteristics'!$C:$C,0)))</f>
        <v>$/MWh</v>
      </c>
      <c r="P521" s="237"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7" t="str">
        <f>IF(ISBLANK(INDEX('Policy Characteristics'!K:K,MATCH($C521,'Policy Characteristics'!$C:$C,0))),"",INDEX('Policy Characteristics'!K:K,MATCH($C521,'Policy Characteristics'!$C:$C,0)))</f>
        <v>electricity-sector-main.html#subsidies</v>
      </c>
      <c r="R521" s="237" t="str">
        <f>IF(ISBLANK(INDEX('Policy Characteristics'!L:L,MATCH($C521,'Policy Characteristics'!$C:$C,0))),"",INDEX('Policy Characteristics'!L:L,MATCH($C521,'Policy Characteristics'!$C:$C,0)))</f>
        <v>subsidy-for-electricity-production.html</v>
      </c>
      <c r="S521" s="291" t="s">
        <v>187</v>
      </c>
    </row>
    <row r="522" spans="1:19">
      <c r="A522" s="237" t="str">
        <f>IF(ISBLANK(INDEX('Policy Characteristics'!A:A,MATCH($C522,'Policy Characteristics'!$C:$C,0))),"",INDEX('Policy Characteristics'!A:A,MATCH($C522,'Policy Characteristics'!$C:$C,0)))</f>
        <v>Electricity Supply</v>
      </c>
      <c r="B522" s="386" t="str">
        <f>IF(ISBLANK(INDEX('Policy Characteristics'!B:B,MATCH($C522,'Policy Characteristics'!$C:$C,0))),"",INDEX('Policy Characteristics'!B:B,MATCH($C522,'Policy Characteristics'!$C:$C,0)))</f>
        <v>Subsidy for Electricity Production</v>
      </c>
      <c r="C522" s="237" t="str">
        <f t="shared" si="29"/>
        <v>Subsidy for Elec Production by Fuel</v>
      </c>
      <c r="D522" s="290" t="s">
        <v>2743</v>
      </c>
      <c r="E522" s="335"/>
      <c r="F522" s="290" t="s">
        <v>2468</v>
      </c>
      <c r="G522" s="290"/>
      <c r="H522" s="17">
        <v>1588</v>
      </c>
      <c r="I522" s="389" t="s">
        <v>43</v>
      </c>
      <c r="J522" s="388" t="str">
        <f>IF(ISBLANK(INDEX('Policy Characteristics'!D:D,MATCH($C522,'Policy Characteristics'!$C:$C,0))),"",INDEX('Policy Characteristics'!D:D,MATCH($C522,'Policy Characteristics'!$C:$C,0)))</f>
        <v>Subsidy for Electricity Production</v>
      </c>
      <c r="K522" s="237" t="str">
        <f>IF(ISBLANK(INDEX('Policy Characteristics'!E:E,MATCH($C522,'Policy Characteristics'!$C:$C,0))),"",INDEX('Policy Characteristics'!E:E,MATCH($C522,'Policy Characteristics'!$C:$C,0)))</f>
        <v>elec generation subsidy</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60</v>
      </c>
      <c r="N522" s="237">
        <f>IF(ISBLANK(INDEX('Policy Characteristics'!H:H,MATCH($C522,'Policy Characteristics'!$C:$C,0))),"",INDEX('Policy Characteristics'!H:H,MATCH($C522,'Policy Characteristics'!$C:$C,0)))</f>
        <v>1</v>
      </c>
      <c r="O522" s="237" t="str">
        <f>IF(ISBLANK(INDEX('Policy Characteristics'!I:I,MATCH($C522,'Policy Characteristics'!$C:$C,0))),"",INDEX('Policy Characteristics'!I:I,MATCH($C522,'Policy Characteristics'!$C:$C,0)))</f>
        <v>$/MWh</v>
      </c>
      <c r="P522" s="237"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7" t="str">
        <f>IF(ISBLANK(INDEX('Policy Characteristics'!K:K,MATCH($C522,'Policy Characteristics'!$C:$C,0))),"",INDEX('Policy Characteristics'!K:K,MATCH($C522,'Policy Characteristics'!$C:$C,0)))</f>
        <v>electricity-sector-main.html#subsidies</v>
      </c>
      <c r="R522" s="237" t="str">
        <f>IF(ISBLANK(INDEX('Policy Characteristics'!L:L,MATCH($C522,'Policy Characteristics'!$C:$C,0))),"",INDEX('Policy Characteristics'!L:L,MATCH($C522,'Policy Characteristics'!$C:$C,0)))</f>
        <v>subsidy-for-electricity-production.html</v>
      </c>
      <c r="S522" s="291" t="s">
        <v>187</v>
      </c>
    </row>
    <row r="523" spans="1:19">
      <c r="A523" s="237" t="str">
        <f>IF(ISBLANK(INDEX('Policy Characteristics'!A:A,MATCH($C523,'Policy Characteristics'!$C:$C,0))),"",INDEX('Policy Characteristics'!A:A,MATCH($C523,'Policy Characteristics'!$C:$C,0)))</f>
        <v>Electricity Supply</v>
      </c>
      <c r="B523" s="386" t="str">
        <f>IF(ISBLANK(INDEX('Policy Characteristics'!B:B,MATCH($C523,'Policy Characteristics'!$C:$C,0))),"",INDEX('Policy Characteristics'!B:B,MATCH($C523,'Policy Characteristics'!$C:$C,0)))</f>
        <v>Subsidy for Electricity Production</v>
      </c>
      <c r="C523" s="237" t="str">
        <f t="shared" si="29"/>
        <v>Subsidy for Elec Production by Fuel</v>
      </c>
      <c r="D523" s="290" t="s">
        <v>3460</v>
      </c>
      <c r="E523" s="335"/>
      <c r="F523" s="290" t="s">
        <v>3467</v>
      </c>
      <c r="G523" s="290"/>
      <c r="H523" s="17">
        <v>1797</v>
      </c>
      <c r="I523" s="389" t="s">
        <v>43</v>
      </c>
      <c r="J523" s="388" t="str">
        <f>IF(ISBLANK(INDEX('Policy Characteristics'!D:D,MATCH($C523,'Policy Characteristics'!$C:$C,0))),"",INDEX('Policy Characteristics'!D:D,MATCH($C523,'Policy Characteristics'!$C:$C,0)))</f>
        <v>Subsidy for Electricity Production</v>
      </c>
      <c r="K523" s="237" t="str">
        <f>IF(ISBLANK(INDEX('Policy Characteristics'!E:E,MATCH($C523,'Policy Characteristics'!$C:$C,0))),"",INDEX('Policy Characteristics'!E:E,MATCH($C523,'Policy Characteristics'!$C:$C,0)))</f>
        <v>elec generation subsidy</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60</v>
      </c>
      <c r="N523" s="237">
        <f>IF(ISBLANK(INDEX('Policy Characteristics'!H:H,MATCH($C523,'Policy Characteristics'!$C:$C,0))),"",INDEX('Policy Characteristics'!H:H,MATCH($C523,'Policy Characteristics'!$C:$C,0)))</f>
        <v>1</v>
      </c>
      <c r="O523" s="237" t="str">
        <f>IF(ISBLANK(INDEX('Policy Characteristics'!I:I,MATCH($C523,'Policy Characteristics'!$C:$C,0))),"",INDEX('Policy Characteristics'!I:I,MATCH($C523,'Policy Characteristics'!$C:$C,0)))</f>
        <v>$/MWh</v>
      </c>
      <c r="P523" s="237"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7" t="str">
        <f>IF(ISBLANK(INDEX('Policy Characteristics'!K:K,MATCH($C523,'Policy Characteristics'!$C:$C,0))),"",INDEX('Policy Characteristics'!K:K,MATCH($C523,'Policy Characteristics'!$C:$C,0)))</f>
        <v>electricity-sector-main.html#subsidies</v>
      </c>
      <c r="R523" s="237" t="str">
        <f>IF(ISBLANK(INDEX('Policy Characteristics'!L:L,MATCH($C523,'Policy Characteristics'!$C:$C,0))),"",INDEX('Policy Characteristics'!L:L,MATCH($C523,'Policy Characteristics'!$C:$C,0)))</f>
        <v>subsidy-for-electricity-production.html</v>
      </c>
      <c r="S523" s="291" t="s">
        <v>187</v>
      </c>
    </row>
    <row r="524" spans="1:19">
      <c r="A524" s="237" t="str">
        <f>IF(ISBLANK(INDEX('Policy Characteristics'!A:A,MATCH($C524,'Policy Characteristics'!$C:$C,0))),"",INDEX('Policy Characteristics'!A:A,MATCH($C524,'Policy Characteristics'!$C:$C,0)))</f>
        <v>Electricity Supply</v>
      </c>
      <c r="B524" s="386" t="str">
        <f>IF(ISBLANK(INDEX('Policy Characteristics'!B:B,MATCH($C524,'Policy Characteristics'!$C:$C,0))),"",INDEX('Policy Characteristics'!B:B,MATCH($C524,'Policy Characteristics'!$C:$C,0)))</f>
        <v>Subsidy for Electricity Production</v>
      </c>
      <c r="C524" s="237" t="str">
        <f t="shared" si="29"/>
        <v>Subsidy for Elec Production by Fuel</v>
      </c>
      <c r="D524" s="290" t="s">
        <v>3463</v>
      </c>
      <c r="E524" s="335"/>
      <c r="F524" s="290" t="s">
        <v>3468</v>
      </c>
      <c r="G524" s="290"/>
      <c r="H524" s="17">
        <v>1798</v>
      </c>
      <c r="I524" s="389" t="s">
        <v>43</v>
      </c>
      <c r="J524" s="388" t="str">
        <f>IF(ISBLANK(INDEX('Policy Characteristics'!D:D,MATCH($C524,'Policy Characteristics'!$C:$C,0))),"",INDEX('Policy Characteristics'!D:D,MATCH($C524,'Policy Characteristics'!$C:$C,0)))</f>
        <v>Subsidy for Electricity Production</v>
      </c>
      <c r="K524" s="237" t="str">
        <f>IF(ISBLANK(INDEX('Policy Characteristics'!E:E,MATCH($C524,'Policy Characteristics'!$C:$C,0))),"",INDEX('Policy Characteristics'!E:E,MATCH($C524,'Policy Characteristics'!$C:$C,0)))</f>
        <v>elec generation subsidy</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60</v>
      </c>
      <c r="N524" s="237">
        <f>IF(ISBLANK(INDEX('Policy Characteristics'!H:H,MATCH($C524,'Policy Characteristics'!$C:$C,0))),"",INDEX('Policy Characteristics'!H:H,MATCH($C524,'Policy Characteristics'!$C:$C,0)))</f>
        <v>1</v>
      </c>
      <c r="O524" s="237" t="str">
        <f>IF(ISBLANK(INDEX('Policy Characteristics'!I:I,MATCH($C524,'Policy Characteristics'!$C:$C,0))),"",INDEX('Policy Characteristics'!I:I,MATCH($C524,'Policy Characteristics'!$C:$C,0)))</f>
        <v>$/MWh</v>
      </c>
      <c r="P524" s="237"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7" t="str">
        <f>IF(ISBLANK(INDEX('Policy Characteristics'!K:K,MATCH($C524,'Policy Characteristics'!$C:$C,0))),"",INDEX('Policy Characteristics'!K:K,MATCH($C524,'Policy Characteristics'!$C:$C,0)))</f>
        <v>electricity-sector-main.html#subsidies</v>
      </c>
      <c r="R524" s="237" t="str">
        <f>IF(ISBLANK(INDEX('Policy Characteristics'!L:L,MATCH($C524,'Policy Characteristics'!$C:$C,0))),"",INDEX('Policy Characteristics'!L:L,MATCH($C524,'Policy Characteristics'!$C:$C,0)))</f>
        <v>subsidy-for-electricity-production.html</v>
      </c>
      <c r="S524" s="291" t="s">
        <v>187</v>
      </c>
    </row>
    <row r="525" spans="1:19">
      <c r="A525" s="237" t="str">
        <f>IF(ISBLANK(INDEX('Policy Characteristics'!A:A,MATCH($C525,'Policy Characteristics'!$C:$C,0))),"",INDEX('Policy Characteristics'!A:A,MATCH($C525,'Policy Characteristics'!$C:$C,0)))</f>
        <v>Electricity Supply</v>
      </c>
      <c r="B525" s="386" t="str">
        <f>IF(ISBLANK(INDEX('Policy Characteristics'!B:B,MATCH($C525,'Policy Characteristics'!$C:$C,0))),"",INDEX('Policy Characteristics'!B:B,MATCH($C525,'Policy Characteristics'!$C:$C,0)))</f>
        <v>Subsidy for Electricity Production</v>
      </c>
      <c r="C525" s="237" t="str">
        <f t="shared" si="29"/>
        <v>Subsidy for Elec Production by Fuel</v>
      </c>
      <c r="D525" s="290" t="s">
        <v>3464</v>
      </c>
      <c r="E525" s="335"/>
      <c r="F525" s="290" t="s">
        <v>3469</v>
      </c>
      <c r="G525" s="290"/>
      <c r="H525" s="17">
        <v>1799</v>
      </c>
      <c r="I525" s="389" t="s">
        <v>43</v>
      </c>
      <c r="J525" s="388" t="str">
        <f>IF(ISBLANK(INDEX('Policy Characteristics'!D:D,MATCH($C525,'Policy Characteristics'!$C:$C,0))),"",INDEX('Policy Characteristics'!D:D,MATCH($C525,'Policy Characteristics'!$C:$C,0)))</f>
        <v>Subsidy for Electricity Production</v>
      </c>
      <c r="K525" s="237" t="str">
        <f>IF(ISBLANK(INDEX('Policy Characteristics'!E:E,MATCH($C525,'Policy Characteristics'!$C:$C,0))),"",INDEX('Policy Characteristics'!E:E,MATCH($C525,'Policy Characteristics'!$C:$C,0)))</f>
        <v>elec generation subsidy</v>
      </c>
      <c r="L525" s="237">
        <f>IF(ISBLANK(INDEX('Policy Characteristics'!F:F,MATCH($C525,'Policy Characteristics'!$C:$C,0))),"",INDEX('Policy Characteristics'!F:F,MATCH($C525,'Policy Characteristics'!$C:$C,0)))</f>
        <v>0</v>
      </c>
      <c r="M525" s="237">
        <f>IF(ISBLANK(INDEX('Policy Characteristics'!G:G,MATCH($C525,'Policy Characteristics'!$C:$C,0))),"",INDEX('Policy Characteristics'!G:G,MATCH($C525,'Policy Characteristics'!$C:$C,0)))</f>
        <v>60</v>
      </c>
      <c r="N525" s="237">
        <f>IF(ISBLANK(INDEX('Policy Characteristics'!H:H,MATCH($C525,'Policy Characteristics'!$C:$C,0))),"",INDEX('Policy Characteristics'!H:H,MATCH($C525,'Policy Characteristics'!$C:$C,0)))</f>
        <v>1</v>
      </c>
      <c r="O525" s="237" t="str">
        <f>IF(ISBLANK(INDEX('Policy Characteristics'!I:I,MATCH($C525,'Policy Characteristics'!$C:$C,0))),"",INDEX('Policy Characteristics'!I:I,MATCH($C525,'Policy Characteristics'!$C:$C,0)))</f>
        <v>$/MWh</v>
      </c>
      <c r="P525" s="237"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7" t="str">
        <f>IF(ISBLANK(INDEX('Policy Characteristics'!K:K,MATCH($C525,'Policy Characteristics'!$C:$C,0))),"",INDEX('Policy Characteristics'!K:K,MATCH($C525,'Policy Characteristics'!$C:$C,0)))</f>
        <v>electricity-sector-main.html#subsidies</v>
      </c>
      <c r="R525" s="237" t="str">
        <f>IF(ISBLANK(INDEX('Policy Characteristics'!L:L,MATCH($C525,'Policy Characteristics'!$C:$C,0))),"",INDEX('Policy Characteristics'!L:L,MATCH($C525,'Policy Characteristics'!$C:$C,0)))</f>
        <v>subsidy-for-electricity-production.html</v>
      </c>
      <c r="S525" s="291" t="s">
        <v>187</v>
      </c>
    </row>
    <row r="526" spans="1:19">
      <c r="A526" s="237" t="str">
        <f>IF(ISBLANK(INDEX('Policy Characteristics'!A:A,MATCH($C526,'Policy Characteristics'!$C:$C,0))),"",INDEX('Policy Characteristics'!A:A,MATCH($C526,'Policy Characteristics'!$C:$C,0)))</f>
        <v>Electricity Supply</v>
      </c>
      <c r="B526" s="386" t="str">
        <f>IF(ISBLANK(INDEX('Policy Characteristics'!B:B,MATCH($C526,'Policy Characteristics'!$C:$C,0))),"",INDEX('Policy Characteristics'!B:B,MATCH($C526,'Policy Characteristics'!$C:$C,0)))</f>
        <v>Subsidy for Electricity Production</v>
      </c>
      <c r="C526" s="237" t="str">
        <f t="shared" si="29"/>
        <v>Subsidy for Elec Production by Fuel</v>
      </c>
      <c r="D526" s="290" t="s">
        <v>3465</v>
      </c>
      <c r="E526" s="335"/>
      <c r="F526" s="290" t="s">
        <v>3470</v>
      </c>
      <c r="G526" s="290"/>
      <c r="H526" s="17">
        <v>1800</v>
      </c>
      <c r="I526" s="389" t="s">
        <v>43</v>
      </c>
      <c r="J526" s="388" t="str">
        <f>IF(ISBLANK(INDEX('Policy Characteristics'!D:D,MATCH($C526,'Policy Characteristics'!$C:$C,0))),"",INDEX('Policy Characteristics'!D:D,MATCH($C526,'Policy Characteristics'!$C:$C,0)))</f>
        <v>Subsidy for Electricity Production</v>
      </c>
      <c r="K526" s="237" t="str">
        <f>IF(ISBLANK(INDEX('Policy Characteristics'!E:E,MATCH($C526,'Policy Characteristics'!$C:$C,0))),"",INDEX('Policy Characteristics'!E:E,MATCH($C526,'Policy Characteristics'!$C:$C,0)))</f>
        <v>elec generation subsidy</v>
      </c>
      <c r="L526" s="237">
        <f>IF(ISBLANK(INDEX('Policy Characteristics'!F:F,MATCH($C526,'Policy Characteristics'!$C:$C,0))),"",INDEX('Policy Characteristics'!F:F,MATCH($C526,'Policy Characteristics'!$C:$C,0)))</f>
        <v>0</v>
      </c>
      <c r="M526" s="237">
        <f>IF(ISBLANK(INDEX('Policy Characteristics'!G:G,MATCH($C526,'Policy Characteristics'!$C:$C,0))),"",INDEX('Policy Characteristics'!G:G,MATCH($C526,'Policy Characteristics'!$C:$C,0)))</f>
        <v>60</v>
      </c>
      <c r="N526" s="237">
        <f>IF(ISBLANK(INDEX('Policy Characteristics'!H:H,MATCH($C526,'Policy Characteristics'!$C:$C,0))),"",INDEX('Policy Characteristics'!H:H,MATCH($C526,'Policy Characteristics'!$C:$C,0)))</f>
        <v>1</v>
      </c>
      <c r="O526" s="237" t="str">
        <f>IF(ISBLANK(INDEX('Policy Characteristics'!I:I,MATCH($C526,'Policy Characteristics'!$C:$C,0))),"",INDEX('Policy Characteristics'!I:I,MATCH($C526,'Policy Characteristics'!$C:$C,0)))</f>
        <v>$/MWh</v>
      </c>
      <c r="P526" s="237"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7" t="str">
        <f>IF(ISBLANK(INDEX('Policy Characteristics'!K:K,MATCH($C526,'Policy Characteristics'!$C:$C,0))),"",INDEX('Policy Characteristics'!K:K,MATCH($C526,'Policy Characteristics'!$C:$C,0)))</f>
        <v>electricity-sector-main.html#subsidies</v>
      </c>
      <c r="R526" s="237" t="str">
        <f>IF(ISBLANK(INDEX('Policy Characteristics'!L:L,MATCH($C526,'Policy Characteristics'!$C:$C,0))),"",INDEX('Policy Characteristics'!L:L,MATCH($C526,'Policy Characteristics'!$C:$C,0)))</f>
        <v>subsidy-for-electricity-production.html</v>
      </c>
      <c r="S526" s="291" t="s">
        <v>187</v>
      </c>
    </row>
    <row r="527" spans="1:19">
      <c r="A527" s="237" t="str">
        <f>IF(ISBLANK(INDEX('Policy Characteristics'!A:A,MATCH($C527,'Policy Characteristics'!$C:$C,0))),"",INDEX('Policy Characteristics'!A:A,MATCH($C527,'Policy Characteristics'!$C:$C,0)))</f>
        <v>Electricity Supply</v>
      </c>
      <c r="B527" s="386" t="str">
        <f>IF(ISBLANK(INDEX('Policy Characteristics'!B:B,MATCH($C527,'Policy Characteristics'!$C:$C,0))),"",INDEX('Policy Characteristics'!B:B,MATCH($C527,'Policy Characteristics'!$C:$C,0)))</f>
        <v>Subsidy for Electricity Production</v>
      </c>
      <c r="C527" s="237" t="str">
        <f t="shared" si="29"/>
        <v>Subsidy for Elec Production by Fuel</v>
      </c>
      <c r="D527" s="290" t="s">
        <v>3466</v>
      </c>
      <c r="E527" s="335"/>
      <c r="F527" s="290" t="s">
        <v>3471</v>
      </c>
      <c r="G527" s="290"/>
      <c r="H527" s="17">
        <v>1801</v>
      </c>
      <c r="I527" s="389" t="s">
        <v>43</v>
      </c>
      <c r="J527" s="388" t="str">
        <f>IF(ISBLANK(INDEX('Policy Characteristics'!D:D,MATCH($C527,'Policy Characteristics'!$C:$C,0))),"",INDEX('Policy Characteristics'!D:D,MATCH($C527,'Policy Characteristics'!$C:$C,0)))</f>
        <v>Subsidy for Electricity Production</v>
      </c>
      <c r="K527" s="237" t="str">
        <f>IF(ISBLANK(INDEX('Policy Characteristics'!E:E,MATCH($C527,'Policy Characteristics'!$C:$C,0))),"",INDEX('Policy Characteristics'!E:E,MATCH($C527,'Policy Characteristics'!$C:$C,0)))</f>
        <v>elec generation subsidy</v>
      </c>
      <c r="L527" s="237">
        <f>IF(ISBLANK(INDEX('Policy Characteristics'!F:F,MATCH($C527,'Policy Characteristics'!$C:$C,0))),"",INDEX('Policy Characteristics'!F:F,MATCH($C527,'Policy Characteristics'!$C:$C,0)))</f>
        <v>0</v>
      </c>
      <c r="M527" s="237">
        <f>IF(ISBLANK(INDEX('Policy Characteristics'!G:G,MATCH($C527,'Policy Characteristics'!$C:$C,0))),"",INDEX('Policy Characteristics'!G:G,MATCH($C527,'Policy Characteristics'!$C:$C,0)))</f>
        <v>60</v>
      </c>
      <c r="N527" s="237">
        <f>IF(ISBLANK(INDEX('Policy Characteristics'!H:H,MATCH($C527,'Policy Characteristics'!$C:$C,0))),"",INDEX('Policy Characteristics'!H:H,MATCH($C527,'Policy Characteristics'!$C:$C,0)))</f>
        <v>1</v>
      </c>
      <c r="O527" s="237" t="str">
        <f>IF(ISBLANK(INDEX('Policy Characteristics'!I:I,MATCH($C527,'Policy Characteristics'!$C:$C,0))),"",INDEX('Policy Characteristics'!I:I,MATCH($C527,'Policy Characteristics'!$C:$C,0)))</f>
        <v>$/MWh</v>
      </c>
      <c r="P527" s="237"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7" t="str">
        <f>IF(ISBLANK(INDEX('Policy Characteristics'!K:K,MATCH($C527,'Policy Characteristics'!$C:$C,0))),"",INDEX('Policy Characteristics'!K:K,MATCH($C527,'Policy Characteristics'!$C:$C,0)))</f>
        <v>electricity-sector-main.html#subsidies</v>
      </c>
      <c r="R527" s="237" t="str">
        <f>IF(ISBLANK(INDEX('Policy Characteristics'!L:L,MATCH($C527,'Policy Characteristics'!$C:$C,0))),"",INDEX('Policy Characteristics'!L:L,MATCH($C527,'Policy Characteristics'!$C:$C,0)))</f>
        <v>subsidy-for-electricity-production.html</v>
      </c>
      <c r="S527" s="291" t="s">
        <v>187</v>
      </c>
    </row>
    <row r="528" spans="1:19">
      <c r="A528" s="237" t="str">
        <f>IF(ISBLANK(INDEX('Policy Characteristics'!A:A,MATCH($C528,'Policy Characteristics'!$C:$C,0))),"",INDEX('Policy Characteristics'!A:A,MATCH($C528,'Policy Characteristics'!$C:$C,0)))</f>
        <v>Electricity Supply</v>
      </c>
      <c r="B528" s="386" t="str">
        <f>IF(ISBLANK(INDEX('Policy Characteristics'!B:B,MATCH($C528,'Policy Characteristics'!$C:$C,0))),"",INDEX('Policy Characteristics'!B:B,MATCH($C528,'Policy Characteristics'!$C:$C,0)))</f>
        <v>Subsidy for Electricity Production</v>
      </c>
      <c r="C528" s="237" t="str">
        <f t="shared" si="29"/>
        <v>Subsidy for Elec Production by Fuel</v>
      </c>
      <c r="D528" s="290" t="s">
        <v>3540</v>
      </c>
      <c r="E528" s="335"/>
      <c r="F528" s="290" t="s">
        <v>3538</v>
      </c>
      <c r="G528" s="290"/>
      <c r="H528" s="17">
        <v>1802</v>
      </c>
      <c r="I528" s="389" t="s">
        <v>43</v>
      </c>
      <c r="J528" s="388" t="str">
        <f>IF(ISBLANK(INDEX('Policy Characteristics'!D:D,MATCH($C528,'Policy Characteristics'!$C:$C,0))),"",INDEX('Policy Characteristics'!D:D,MATCH($C528,'Policy Characteristics'!$C:$C,0)))</f>
        <v>Subsidy for Electricity Production</v>
      </c>
      <c r="K528" s="237" t="str">
        <f>IF(ISBLANK(INDEX('Policy Characteristics'!E:E,MATCH($C528,'Policy Characteristics'!$C:$C,0))),"",INDEX('Policy Characteristics'!E:E,MATCH($C528,'Policy Characteristics'!$C:$C,0)))</f>
        <v>elec generation subsidy</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60</v>
      </c>
      <c r="N528" s="237">
        <f>IF(ISBLANK(INDEX('Policy Characteristics'!H:H,MATCH($C528,'Policy Characteristics'!$C:$C,0))),"",INDEX('Policy Characteristics'!H:H,MATCH($C528,'Policy Characteristics'!$C:$C,0)))</f>
        <v>1</v>
      </c>
      <c r="O528" s="237" t="str">
        <f>IF(ISBLANK(INDEX('Policy Characteristics'!I:I,MATCH($C528,'Policy Characteristics'!$C:$C,0))),"",INDEX('Policy Characteristics'!I:I,MATCH($C528,'Policy Characteristics'!$C:$C,0)))</f>
        <v>$/MWh</v>
      </c>
      <c r="P528" s="237"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7" t="str">
        <f>IF(ISBLANK(INDEX('Policy Characteristics'!K:K,MATCH($C528,'Policy Characteristics'!$C:$C,0))),"",INDEX('Policy Characteristics'!K:K,MATCH($C528,'Policy Characteristics'!$C:$C,0)))</f>
        <v>electricity-sector-main.html#subsidies</v>
      </c>
      <c r="R528" s="237" t="str">
        <f>IF(ISBLANK(INDEX('Policy Characteristics'!L:L,MATCH($C528,'Policy Characteristics'!$C:$C,0))),"",INDEX('Policy Characteristics'!L:L,MATCH($C528,'Policy Characteristics'!$C:$C,0)))</f>
        <v>subsidy-for-electricity-production.html</v>
      </c>
      <c r="S528" s="291" t="s">
        <v>187</v>
      </c>
    </row>
    <row r="529" spans="1:19">
      <c r="A529" s="237" t="str">
        <f>IF(ISBLANK(INDEX('Policy Characteristics'!A:A,MATCH($C529,'Policy Characteristics'!$C:$C,0))),"",INDEX('Policy Characteristics'!A:A,MATCH($C529,'Policy Characteristics'!$C:$C,0)))</f>
        <v>Electricity Supply</v>
      </c>
      <c r="B529" s="386" t="str">
        <f>IF(ISBLANK(INDEX('Policy Characteristics'!B:B,MATCH($C529,'Policy Characteristics'!$C:$C,0))),"",INDEX('Policy Characteristics'!B:B,MATCH($C529,'Policy Characteristics'!$C:$C,0)))</f>
        <v>Subsidy for Electricity Production</v>
      </c>
      <c r="C529" s="237" t="str">
        <f t="shared" si="29"/>
        <v>Subsidy for Elec Production by Fuel</v>
      </c>
      <c r="D529" s="290" t="s">
        <v>3541</v>
      </c>
      <c r="E529" s="335"/>
      <c r="F529" s="290" t="s">
        <v>3539</v>
      </c>
      <c r="G529" s="290"/>
      <c r="H529" s="17">
        <v>2244</v>
      </c>
      <c r="I529" s="389" t="s">
        <v>43</v>
      </c>
      <c r="J529" s="388" t="str">
        <f>IF(ISBLANK(INDEX('Policy Characteristics'!D:D,MATCH($C529,'Policy Characteristics'!$C:$C,0))),"",INDEX('Policy Characteristics'!D:D,MATCH($C529,'Policy Characteristics'!$C:$C,0)))</f>
        <v>Subsidy for Electricity Production</v>
      </c>
      <c r="K529" s="237" t="str">
        <f>IF(ISBLANK(INDEX('Policy Characteristics'!E:E,MATCH($C529,'Policy Characteristics'!$C:$C,0))),"",INDEX('Policy Characteristics'!E:E,MATCH($C529,'Policy Characteristics'!$C:$C,0)))</f>
        <v>elec generation subsidy</v>
      </c>
      <c r="L529" s="237">
        <f>IF(ISBLANK(INDEX('Policy Characteristics'!F:F,MATCH($C529,'Policy Characteristics'!$C:$C,0))),"",INDEX('Policy Characteristics'!F:F,MATCH($C529,'Policy Characteristics'!$C:$C,0)))</f>
        <v>0</v>
      </c>
      <c r="M529" s="237">
        <f>IF(ISBLANK(INDEX('Policy Characteristics'!G:G,MATCH($C529,'Policy Characteristics'!$C:$C,0))),"",INDEX('Policy Characteristics'!G:G,MATCH($C529,'Policy Characteristics'!$C:$C,0)))</f>
        <v>60</v>
      </c>
      <c r="N529" s="237">
        <f>IF(ISBLANK(INDEX('Policy Characteristics'!H:H,MATCH($C529,'Policy Characteristics'!$C:$C,0))),"",INDEX('Policy Characteristics'!H:H,MATCH($C529,'Policy Characteristics'!$C:$C,0)))</f>
        <v>1</v>
      </c>
      <c r="O529" s="237" t="str">
        <f>IF(ISBLANK(INDEX('Policy Characteristics'!I:I,MATCH($C529,'Policy Characteristics'!$C:$C,0))),"",INDEX('Policy Characteristics'!I:I,MATCH($C529,'Policy Characteristics'!$C:$C,0)))</f>
        <v>$/MWh</v>
      </c>
      <c r="P529" s="237"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7" t="str">
        <f>IF(ISBLANK(INDEX('Policy Characteristics'!K:K,MATCH($C529,'Policy Characteristics'!$C:$C,0))),"",INDEX('Policy Characteristics'!K:K,MATCH($C529,'Policy Characteristics'!$C:$C,0)))</f>
        <v>electricity-sector-main.html#subsidies</v>
      </c>
      <c r="R529" s="237"/>
      <c r="S529" s="291" t="s">
        <v>187</v>
      </c>
    </row>
    <row r="530" spans="1:19">
      <c r="A530" s="237" t="str">
        <f>IF(ISBLANK(INDEX('Policy Characteristics'!A:A,MATCH($C530,'Policy Characteristics'!$C:$C,0))),"",INDEX('Policy Characteristics'!A:A,MATCH($C530,'Policy Characteristics'!$C:$C,0)))</f>
        <v>Electricity Supply</v>
      </c>
      <c r="B530" s="386" t="str">
        <f>IF(ISBLANK(INDEX('Policy Characteristics'!B:B,MATCH($C530,'Policy Characteristics'!$C:$C,0))),"",INDEX('Policy Characteristics'!B:B,MATCH($C530,'Policy Characteristics'!$C:$C,0)))</f>
        <v>Existing Power Plant Production Subsidy</v>
      </c>
      <c r="C530" t="s">
        <v>3968</v>
      </c>
      <c r="D530" s="335" t="s">
        <v>445</v>
      </c>
      <c r="E530" s="335"/>
      <c r="F530" s="335" t="s">
        <v>444</v>
      </c>
      <c r="G530" s="290"/>
      <c r="H530" s="17">
        <v>2774</v>
      </c>
      <c r="I530" s="389" t="s">
        <v>44</v>
      </c>
      <c r="J530" s="388" t="str">
        <f>IF(ISBLANK(INDEX('Policy Characteristics'!D:D,MATCH($C530,'Policy Characteristics'!$C:$C,0))),"",INDEX('Policy Characteristics'!D:D,MATCH($C530,'Policy Characteristics'!$C:$C,0)))</f>
        <v>Existing Power Plant Production Subsidy</v>
      </c>
      <c r="K530" s="237" t="str">
        <f>IF(ISBLANK(INDEX('Policy Characteristics'!E:E,MATCH($C530,'Policy Characteristics'!$C:$C,0))),"",INDEX('Policy Characteristics'!E:E,MATCH($C530,'Policy Characteristics'!$C:$C,0)))</f>
        <v>elec existing plant generation subsidy</v>
      </c>
      <c r="L530" s="237">
        <f>IF(ISBLANK(INDEX('Policy Characteristics'!F:F,MATCH($C530,'Policy Characteristics'!$C:$C,0))),"",INDEX('Policy Characteristics'!F:F,MATCH($C530,'Policy Characteristics'!$C:$C,0)))</f>
        <v>0</v>
      </c>
      <c r="M530" s="237">
        <f>IF(ISBLANK(INDEX('Policy Characteristics'!G:G,MATCH($C530,'Policy Characteristics'!$C:$C,0))),"",INDEX('Policy Characteristics'!G:G,MATCH($C530,'Policy Characteristics'!$C:$C,0)))</f>
        <v>60</v>
      </c>
      <c r="N530" s="237">
        <f>IF(ISBLANK(INDEX('Policy Characteristics'!H:H,MATCH($C530,'Policy Characteristics'!$C:$C,0))),"",INDEX('Policy Characteristics'!H:H,MATCH($C530,'Policy Characteristics'!$C:$C,0)))</f>
        <v>1</v>
      </c>
      <c r="O530" s="237" t="str">
        <f>IF(ISBLANK(INDEX('Policy Characteristics'!I:I,MATCH($C530,'Policy Characteristics'!$C:$C,0))),"",INDEX('Policy Characteristics'!I:I,MATCH($C530,'Policy Characteristics'!$C:$C,0)))</f>
        <v>$/MWh</v>
      </c>
      <c r="P530" s="237"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7" t="str">
        <f>IF(ISBLANK(INDEX('Policy Characteristics'!K:K,MATCH($C530,'Policy Characteristics'!$C:$C,0))),"",INDEX('Policy Characteristics'!K:K,MATCH($C530,'Policy Characteristics'!$C:$C,0)))</f>
        <v/>
      </c>
      <c r="R530" s="237"/>
      <c r="S530" s="291"/>
    </row>
    <row r="531" spans="1:19">
      <c r="A531" s="237" t="str">
        <f>IF(ISBLANK(INDEX('Policy Characteristics'!A:A,MATCH($C531,'Policy Characteristics'!$C:$C,0))),"",INDEX('Policy Characteristics'!A:A,MATCH($C531,'Policy Characteristics'!$C:$C,0)))</f>
        <v>Electricity Supply</v>
      </c>
      <c r="B531" s="386" t="str">
        <f>IF(ISBLANK(INDEX('Policy Characteristics'!B:B,MATCH($C531,'Policy Characteristics'!$C:$C,0))),"",INDEX('Policy Characteristics'!B:B,MATCH($C531,'Policy Characteristics'!$C:$C,0)))</f>
        <v>Existing Power Plant Production Subsidy</v>
      </c>
      <c r="C531" s="237" t="str">
        <f>$C$530</f>
        <v>Additional Subsidy for Elec Production for Existing Plants</v>
      </c>
      <c r="D531" s="290" t="s">
        <v>3461</v>
      </c>
      <c r="E531" s="335"/>
      <c r="F531" s="290" t="s">
        <v>3402</v>
      </c>
      <c r="G531" s="290"/>
      <c r="H531" s="17">
        <v>2775</v>
      </c>
      <c r="I531" s="389" t="s">
        <v>44</v>
      </c>
      <c r="J531" s="388" t="str">
        <f>IF(ISBLANK(INDEX('Policy Characteristics'!D:D,MATCH($C531,'Policy Characteristics'!$C:$C,0))),"",INDEX('Policy Characteristics'!D:D,MATCH($C531,'Policy Characteristics'!$C:$C,0)))</f>
        <v>Existing Power Plant Production Subsidy</v>
      </c>
      <c r="K531" s="237" t="str">
        <f>IF(ISBLANK(INDEX('Policy Characteristics'!E:E,MATCH($C531,'Policy Characteristics'!$C:$C,0))),"",INDEX('Policy Characteristics'!E:E,MATCH($C531,'Policy Characteristics'!$C:$C,0)))</f>
        <v>elec existing plant generation subsidy</v>
      </c>
      <c r="L531" s="237">
        <f>IF(ISBLANK(INDEX('Policy Characteristics'!F:F,MATCH($C531,'Policy Characteristics'!$C:$C,0))),"",INDEX('Policy Characteristics'!F:F,MATCH($C531,'Policy Characteristics'!$C:$C,0)))</f>
        <v>0</v>
      </c>
      <c r="M531" s="237">
        <f>IF(ISBLANK(INDEX('Policy Characteristics'!G:G,MATCH($C531,'Policy Characteristics'!$C:$C,0))),"",INDEX('Policy Characteristics'!G:G,MATCH($C531,'Policy Characteristics'!$C:$C,0)))</f>
        <v>60</v>
      </c>
      <c r="N531" s="237">
        <f>IF(ISBLANK(INDEX('Policy Characteristics'!H:H,MATCH($C531,'Policy Characteristics'!$C:$C,0))),"",INDEX('Policy Characteristics'!H:H,MATCH($C531,'Policy Characteristics'!$C:$C,0)))</f>
        <v>1</v>
      </c>
      <c r="O531" s="237" t="str">
        <f>IF(ISBLANK(INDEX('Policy Characteristics'!I:I,MATCH($C531,'Policy Characteristics'!$C:$C,0))),"",INDEX('Policy Characteristics'!I:I,MATCH($C531,'Policy Characteristics'!$C:$C,0)))</f>
        <v>$/MWh</v>
      </c>
      <c r="P531" s="237"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7" t="str">
        <f>IF(ISBLANK(INDEX('Policy Characteristics'!K:K,MATCH($C531,'Policy Characteristics'!$C:$C,0))),"",INDEX('Policy Characteristics'!K:K,MATCH($C531,'Policy Characteristics'!$C:$C,0)))</f>
        <v/>
      </c>
      <c r="R531" s="237"/>
      <c r="S531" s="291"/>
    </row>
    <row r="532" spans="1:19">
      <c r="A532" s="237" t="str">
        <f>IF(ISBLANK(INDEX('Policy Characteristics'!A:A,MATCH($C532,'Policy Characteristics'!$C:$C,0))),"",INDEX('Policy Characteristics'!A:A,MATCH($C532,'Policy Characteristics'!$C:$C,0)))</f>
        <v>Electricity Supply</v>
      </c>
      <c r="B532" s="386" t="str">
        <f>IF(ISBLANK(INDEX('Policy Characteristics'!B:B,MATCH($C532,'Policy Characteristics'!$C:$C,0))),"",INDEX('Policy Characteristics'!B:B,MATCH($C532,'Policy Characteristics'!$C:$C,0)))</f>
        <v>Existing Power Plant Production Subsidy</v>
      </c>
      <c r="C532" s="237" t="str">
        <f t="shared" ref="C532:C553" si="30">$C$530</f>
        <v>Additional Subsidy for Elec Production for Existing Plants</v>
      </c>
      <c r="D532" s="290" t="s">
        <v>3462</v>
      </c>
      <c r="E532" s="335"/>
      <c r="F532" s="290" t="s">
        <v>3403</v>
      </c>
      <c r="G532" s="290"/>
      <c r="H532" s="17">
        <v>2776</v>
      </c>
      <c r="I532" s="389" t="s">
        <v>44</v>
      </c>
      <c r="J532" s="388" t="str">
        <f>IF(ISBLANK(INDEX('Policy Characteristics'!D:D,MATCH($C532,'Policy Characteristics'!$C:$C,0))),"",INDEX('Policy Characteristics'!D:D,MATCH($C532,'Policy Characteristics'!$C:$C,0)))</f>
        <v>Existing Power Plant Production Subsidy</v>
      </c>
      <c r="K532" s="237" t="str">
        <f>IF(ISBLANK(INDEX('Policy Characteristics'!E:E,MATCH($C532,'Policy Characteristics'!$C:$C,0))),"",INDEX('Policy Characteristics'!E:E,MATCH($C532,'Policy Characteristics'!$C:$C,0)))</f>
        <v>elec existing plant generation subsidy</v>
      </c>
      <c r="L532" s="237">
        <f>IF(ISBLANK(INDEX('Policy Characteristics'!F:F,MATCH($C532,'Policy Characteristics'!$C:$C,0))),"",INDEX('Policy Characteristics'!F:F,MATCH($C532,'Policy Characteristics'!$C:$C,0)))</f>
        <v>0</v>
      </c>
      <c r="M532" s="237">
        <f>IF(ISBLANK(INDEX('Policy Characteristics'!G:G,MATCH($C532,'Policy Characteristics'!$C:$C,0))),"",INDEX('Policy Characteristics'!G:G,MATCH($C532,'Policy Characteristics'!$C:$C,0)))</f>
        <v>60</v>
      </c>
      <c r="N532" s="237">
        <f>IF(ISBLANK(INDEX('Policy Characteristics'!H:H,MATCH($C532,'Policy Characteristics'!$C:$C,0))),"",INDEX('Policy Characteristics'!H:H,MATCH($C532,'Policy Characteristics'!$C:$C,0)))</f>
        <v>1</v>
      </c>
      <c r="O532" s="237" t="str">
        <f>IF(ISBLANK(INDEX('Policy Characteristics'!I:I,MATCH($C532,'Policy Characteristics'!$C:$C,0))),"",INDEX('Policy Characteristics'!I:I,MATCH($C532,'Policy Characteristics'!$C:$C,0)))</f>
        <v>$/MWh</v>
      </c>
      <c r="P532" s="237"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7" t="str">
        <f>IF(ISBLANK(INDEX('Policy Characteristics'!K:K,MATCH($C532,'Policy Characteristics'!$C:$C,0))),"",INDEX('Policy Characteristics'!K:K,MATCH($C532,'Policy Characteristics'!$C:$C,0)))</f>
        <v/>
      </c>
      <c r="R532" s="237"/>
      <c r="S532" s="291"/>
    </row>
    <row r="533" spans="1:19">
      <c r="A533" s="237" t="str">
        <f>IF(ISBLANK(INDEX('Policy Characteristics'!A:A,MATCH($C533,'Policy Characteristics'!$C:$C,0))),"",INDEX('Policy Characteristics'!A:A,MATCH($C533,'Policy Characteristics'!$C:$C,0)))</f>
        <v>Electricity Supply</v>
      </c>
      <c r="B533" s="386" t="str">
        <f>IF(ISBLANK(INDEX('Policy Characteristics'!B:B,MATCH($C533,'Policy Characteristics'!$C:$C,0))),"",INDEX('Policy Characteristics'!B:B,MATCH($C533,'Policy Characteristics'!$C:$C,0)))</f>
        <v>Existing Power Plant Production Subsidy</v>
      </c>
      <c r="C533" s="237" t="str">
        <f t="shared" si="30"/>
        <v>Additional Subsidy for Elec Production for Existing Plants</v>
      </c>
      <c r="D533" s="290" t="s">
        <v>76</v>
      </c>
      <c r="E533" s="335"/>
      <c r="F533" s="290" t="s">
        <v>3472</v>
      </c>
      <c r="G533" s="290"/>
      <c r="H533" s="17">
        <v>2777</v>
      </c>
      <c r="I533" s="389" t="s">
        <v>43</v>
      </c>
      <c r="J533" s="388" t="str">
        <f>IF(ISBLANK(INDEX('Policy Characteristics'!D:D,MATCH($C533,'Policy Characteristics'!$C:$C,0))),"",INDEX('Policy Characteristics'!D:D,MATCH($C533,'Policy Characteristics'!$C:$C,0)))</f>
        <v>Existing Power Plant Production Subsidy</v>
      </c>
      <c r="K533" s="237" t="str">
        <f>IF(ISBLANK(INDEX('Policy Characteristics'!E:E,MATCH($C533,'Policy Characteristics'!$C:$C,0))),"",INDEX('Policy Characteristics'!E:E,MATCH($C533,'Policy Characteristics'!$C:$C,0)))</f>
        <v>elec existing plant generation subsidy</v>
      </c>
      <c r="L533" s="237">
        <f>IF(ISBLANK(INDEX('Policy Characteristics'!F:F,MATCH($C533,'Policy Characteristics'!$C:$C,0))),"",INDEX('Policy Characteristics'!F:F,MATCH($C533,'Policy Characteristics'!$C:$C,0)))</f>
        <v>0</v>
      </c>
      <c r="M533" s="237">
        <f>IF(ISBLANK(INDEX('Policy Characteristics'!G:G,MATCH($C533,'Policy Characteristics'!$C:$C,0))),"",INDEX('Policy Characteristics'!G:G,MATCH($C533,'Policy Characteristics'!$C:$C,0)))</f>
        <v>60</v>
      </c>
      <c r="N533" s="237">
        <f>IF(ISBLANK(INDEX('Policy Characteristics'!H:H,MATCH($C533,'Policy Characteristics'!$C:$C,0))),"",INDEX('Policy Characteristics'!H:H,MATCH($C533,'Policy Characteristics'!$C:$C,0)))</f>
        <v>1</v>
      </c>
      <c r="O533" s="237" t="str">
        <f>IF(ISBLANK(INDEX('Policy Characteristics'!I:I,MATCH($C533,'Policy Characteristics'!$C:$C,0))),"",INDEX('Policy Characteristics'!I:I,MATCH($C533,'Policy Characteristics'!$C:$C,0)))</f>
        <v>$/MWh</v>
      </c>
      <c r="P533" s="237"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7" t="str">
        <f>IF(ISBLANK(INDEX('Policy Characteristics'!K:K,MATCH($C533,'Policy Characteristics'!$C:$C,0))),"",INDEX('Policy Characteristics'!K:K,MATCH($C533,'Policy Characteristics'!$C:$C,0)))</f>
        <v/>
      </c>
      <c r="R533" s="237"/>
      <c r="S533" s="291"/>
    </row>
    <row r="534" spans="1:19">
      <c r="A534" s="237" t="str">
        <f>IF(ISBLANK(INDEX('Policy Characteristics'!A:A,MATCH($C534,'Policy Characteristics'!$C:$C,0))),"",INDEX('Policy Characteristics'!A:A,MATCH($C534,'Policy Characteristics'!$C:$C,0)))</f>
        <v>Electricity Supply</v>
      </c>
      <c r="B534" s="386" t="str">
        <f>IF(ISBLANK(INDEX('Policy Characteristics'!B:B,MATCH($C534,'Policy Characteristics'!$C:$C,0))),"",INDEX('Policy Characteristics'!B:B,MATCH($C534,'Policy Characteristics'!$C:$C,0)))</f>
        <v>Existing Power Plant Production Subsidy</v>
      </c>
      <c r="C534" s="237" t="str">
        <f t="shared" si="30"/>
        <v>Additional Subsidy for Elec Production for Existing Plants</v>
      </c>
      <c r="D534" s="290" t="s">
        <v>77</v>
      </c>
      <c r="E534" s="335"/>
      <c r="F534" s="290" t="s">
        <v>89</v>
      </c>
      <c r="G534" s="290"/>
      <c r="H534" s="17">
        <v>2778</v>
      </c>
      <c r="I534" s="389" t="s">
        <v>44</v>
      </c>
      <c r="J534" s="388" t="str">
        <f>IF(ISBLANK(INDEX('Policy Characteristics'!D:D,MATCH($C534,'Policy Characteristics'!$C:$C,0))),"",INDEX('Policy Characteristics'!D:D,MATCH($C534,'Policy Characteristics'!$C:$C,0)))</f>
        <v>Existing Power Plant Production Subsidy</v>
      </c>
      <c r="K534" s="237" t="str">
        <f>IF(ISBLANK(INDEX('Policy Characteristics'!E:E,MATCH($C534,'Policy Characteristics'!$C:$C,0))),"",INDEX('Policy Characteristics'!E:E,MATCH($C534,'Policy Characteristics'!$C:$C,0)))</f>
        <v>elec existing plant generation subsidy</v>
      </c>
      <c r="L534" s="237">
        <f>IF(ISBLANK(INDEX('Policy Characteristics'!F:F,MATCH($C534,'Policy Characteristics'!$C:$C,0))),"",INDEX('Policy Characteristics'!F:F,MATCH($C534,'Policy Characteristics'!$C:$C,0)))</f>
        <v>0</v>
      </c>
      <c r="M534" s="237">
        <f>IF(ISBLANK(INDEX('Policy Characteristics'!G:G,MATCH($C534,'Policy Characteristics'!$C:$C,0))),"",INDEX('Policy Characteristics'!G:G,MATCH($C534,'Policy Characteristics'!$C:$C,0)))</f>
        <v>60</v>
      </c>
      <c r="N534" s="237">
        <f>IF(ISBLANK(INDEX('Policy Characteristics'!H:H,MATCH($C534,'Policy Characteristics'!$C:$C,0))),"",INDEX('Policy Characteristics'!H:H,MATCH($C534,'Policy Characteristics'!$C:$C,0)))</f>
        <v>1</v>
      </c>
      <c r="O534" s="237" t="str">
        <f>IF(ISBLANK(INDEX('Policy Characteristics'!I:I,MATCH($C534,'Policy Characteristics'!$C:$C,0))),"",INDEX('Policy Characteristics'!I:I,MATCH($C534,'Policy Characteristics'!$C:$C,0)))</f>
        <v>$/MWh</v>
      </c>
      <c r="P534" s="237"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7" t="str">
        <f>IF(ISBLANK(INDEX('Policy Characteristics'!K:K,MATCH($C534,'Policy Characteristics'!$C:$C,0))),"",INDEX('Policy Characteristics'!K:K,MATCH($C534,'Policy Characteristics'!$C:$C,0)))</f>
        <v/>
      </c>
      <c r="R534" s="237"/>
      <c r="S534" s="291"/>
    </row>
    <row r="535" spans="1:19">
      <c r="A535" s="237" t="str">
        <f>IF(ISBLANK(INDEX('Policy Characteristics'!A:A,MATCH($C535,'Policy Characteristics'!$C:$C,0))),"",INDEX('Policy Characteristics'!A:A,MATCH($C535,'Policy Characteristics'!$C:$C,0)))</f>
        <v>Electricity Supply</v>
      </c>
      <c r="B535" s="386" t="str">
        <f>IF(ISBLANK(INDEX('Policy Characteristics'!B:B,MATCH($C535,'Policy Characteristics'!$C:$C,0))),"",INDEX('Policy Characteristics'!B:B,MATCH($C535,'Policy Characteristics'!$C:$C,0)))</f>
        <v>Existing Power Plant Production Subsidy</v>
      </c>
      <c r="C535" s="237" t="str">
        <f t="shared" si="30"/>
        <v>Additional Subsidy for Elec Production for Existing Plants</v>
      </c>
      <c r="D535" s="290" t="s">
        <v>446</v>
      </c>
      <c r="E535" s="335"/>
      <c r="F535" s="290" t="s">
        <v>449</v>
      </c>
      <c r="G535" s="290"/>
      <c r="H535" s="17">
        <v>2779</v>
      </c>
      <c r="I535" s="389" t="s">
        <v>44</v>
      </c>
      <c r="J535" s="388" t="str">
        <f>IF(ISBLANK(INDEX('Policy Characteristics'!D:D,MATCH($C535,'Policy Characteristics'!$C:$C,0))),"",INDEX('Policy Characteristics'!D:D,MATCH($C535,'Policy Characteristics'!$C:$C,0)))</f>
        <v>Existing Power Plant Production Subsidy</v>
      </c>
      <c r="K535" s="237" t="str">
        <f>IF(ISBLANK(INDEX('Policy Characteristics'!E:E,MATCH($C535,'Policy Characteristics'!$C:$C,0))),"",INDEX('Policy Characteristics'!E:E,MATCH($C535,'Policy Characteristics'!$C:$C,0)))</f>
        <v>elec existing plant generation subsidy</v>
      </c>
      <c r="L535" s="237">
        <f>IF(ISBLANK(INDEX('Policy Characteristics'!F:F,MATCH($C535,'Policy Characteristics'!$C:$C,0))),"",INDEX('Policy Characteristics'!F:F,MATCH($C535,'Policy Characteristics'!$C:$C,0)))</f>
        <v>0</v>
      </c>
      <c r="M535" s="237">
        <f>IF(ISBLANK(INDEX('Policy Characteristics'!G:G,MATCH($C535,'Policy Characteristics'!$C:$C,0))),"",INDEX('Policy Characteristics'!G:G,MATCH($C535,'Policy Characteristics'!$C:$C,0)))</f>
        <v>60</v>
      </c>
      <c r="N535" s="237">
        <f>IF(ISBLANK(INDEX('Policy Characteristics'!H:H,MATCH($C535,'Policy Characteristics'!$C:$C,0))),"",INDEX('Policy Characteristics'!H:H,MATCH($C535,'Policy Characteristics'!$C:$C,0)))</f>
        <v>1</v>
      </c>
      <c r="O535" s="237" t="str">
        <f>IF(ISBLANK(INDEX('Policy Characteristics'!I:I,MATCH($C535,'Policy Characteristics'!$C:$C,0))),"",INDEX('Policy Characteristics'!I:I,MATCH($C535,'Policy Characteristics'!$C:$C,0)))</f>
        <v>$/MWh</v>
      </c>
      <c r="P535" s="237"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7" t="str">
        <f>IF(ISBLANK(INDEX('Policy Characteristics'!K:K,MATCH($C535,'Policy Characteristics'!$C:$C,0))),"",INDEX('Policy Characteristics'!K:K,MATCH($C535,'Policy Characteristics'!$C:$C,0)))</f>
        <v/>
      </c>
      <c r="R535" s="237"/>
      <c r="S535" s="291"/>
    </row>
    <row r="536" spans="1:19">
      <c r="A536" s="237" t="str">
        <f>IF(ISBLANK(INDEX('Policy Characteristics'!A:A,MATCH($C536,'Policy Characteristics'!$C:$C,0))),"",INDEX('Policy Characteristics'!A:A,MATCH($C536,'Policy Characteristics'!$C:$C,0)))</f>
        <v>Electricity Supply</v>
      </c>
      <c r="B536" s="386" t="str">
        <f>IF(ISBLANK(INDEX('Policy Characteristics'!B:B,MATCH($C536,'Policy Characteristics'!$C:$C,0))),"",INDEX('Policy Characteristics'!B:B,MATCH($C536,'Policy Characteristics'!$C:$C,0)))</f>
        <v>Existing Power Plant Production Subsidy</v>
      </c>
      <c r="C536" s="237" t="str">
        <f t="shared" si="30"/>
        <v>Additional Subsidy for Elec Production for Existing Plants</v>
      </c>
      <c r="D536" s="290" t="s">
        <v>78</v>
      </c>
      <c r="E536" s="335"/>
      <c r="F536" s="290" t="s">
        <v>90</v>
      </c>
      <c r="G536" s="290"/>
      <c r="H536" s="17">
        <v>2780</v>
      </c>
      <c r="I536" s="389" t="s">
        <v>44</v>
      </c>
      <c r="J536" s="388" t="str">
        <f>IF(ISBLANK(INDEX('Policy Characteristics'!D:D,MATCH($C536,'Policy Characteristics'!$C:$C,0))),"",INDEX('Policy Characteristics'!D:D,MATCH($C536,'Policy Characteristics'!$C:$C,0)))</f>
        <v>Existing Power Plant Production Subsidy</v>
      </c>
      <c r="K536" s="237" t="str">
        <f>IF(ISBLANK(INDEX('Policy Characteristics'!E:E,MATCH($C536,'Policy Characteristics'!$C:$C,0))),"",INDEX('Policy Characteristics'!E:E,MATCH($C536,'Policy Characteristics'!$C:$C,0)))</f>
        <v>elec existing plant generation subsidy</v>
      </c>
      <c r="L536" s="237">
        <f>IF(ISBLANK(INDEX('Policy Characteristics'!F:F,MATCH($C536,'Policy Characteristics'!$C:$C,0))),"",INDEX('Policy Characteristics'!F:F,MATCH($C536,'Policy Characteristics'!$C:$C,0)))</f>
        <v>0</v>
      </c>
      <c r="M536" s="237">
        <f>IF(ISBLANK(INDEX('Policy Characteristics'!G:G,MATCH($C536,'Policy Characteristics'!$C:$C,0))),"",INDEX('Policy Characteristics'!G:G,MATCH($C536,'Policy Characteristics'!$C:$C,0)))</f>
        <v>60</v>
      </c>
      <c r="N536" s="237">
        <f>IF(ISBLANK(INDEX('Policy Characteristics'!H:H,MATCH($C536,'Policy Characteristics'!$C:$C,0))),"",INDEX('Policy Characteristics'!H:H,MATCH($C536,'Policy Characteristics'!$C:$C,0)))</f>
        <v>1</v>
      </c>
      <c r="O536" s="237" t="str">
        <f>IF(ISBLANK(INDEX('Policy Characteristics'!I:I,MATCH($C536,'Policy Characteristics'!$C:$C,0))),"",INDEX('Policy Characteristics'!I:I,MATCH($C536,'Policy Characteristics'!$C:$C,0)))</f>
        <v>$/MWh</v>
      </c>
      <c r="P536" s="237"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7" t="str">
        <f>IF(ISBLANK(INDEX('Policy Characteristics'!K:K,MATCH($C536,'Policy Characteristics'!$C:$C,0))),"",INDEX('Policy Characteristics'!K:K,MATCH($C536,'Policy Characteristics'!$C:$C,0)))</f>
        <v/>
      </c>
      <c r="R536" s="237"/>
      <c r="S536" s="291"/>
    </row>
    <row r="537" spans="1:19">
      <c r="A537" s="237" t="str">
        <f>IF(ISBLANK(INDEX('Policy Characteristics'!A:A,MATCH($C537,'Policy Characteristics'!$C:$C,0))),"",INDEX('Policy Characteristics'!A:A,MATCH($C537,'Policy Characteristics'!$C:$C,0)))</f>
        <v>Electricity Supply</v>
      </c>
      <c r="B537" s="386" t="str">
        <f>IF(ISBLANK(INDEX('Policy Characteristics'!B:B,MATCH($C537,'Policy Characteristics'!$C:$C,0))),"",INDEX('Policy Characteristics'!B:B,MATCH($C537,'Policy Characteristics'!$C:$C,0)))</f>
        <v>Existing Power Plant Production Subsidy</v>
      </c>
      <c r="C537" s="237" t="str">
        <f t="shared" si="30"/>
        <v>Additional Subsidy for Elec Production for Existing Plants</v>
      </c>
      <c r="D537" s="290" t="s">
        <v>79</v>
      </c>
      <c r="E537" s="335"/>
      <c r="F537" s="290" t="s">
        <v>91</v>
      </c>
      <c r="G537" s="290"/>
      <c r="H537" s="17">
        <v>2781</v>
      </c>
      <c r="I537" s="389" t="s">
        <v>44</v>
      </c>
      <c r="J537" s="388" t="str">
        <f>IF(ISBLANK(INDEX('Policy Characteristics'!D:D,MATCH($C537,'Policy Characteristics'!$C:$C,0))),"",INDEX('Policy Characteristics'!D:D,MATCH($C537,'Policy Characteristics'!$C:$C,0)))</f>
        <v>Existing Power Plant Production Subsidy</v>
      </c>
      <c r="K537" s="237" t="str">
        <f>IF(ISBLANK(INDEX('Policy Characteristics'!E:E,MATCH($C537,'Policy Characteristics'!$C:$C,0))),"",INDEX('Policy Characteristics'!E:E,MATCH($C537,'Policy Characteristics'!$C:$C,0)))</f>
        <v>elec existing plant generation subsidy</v>
      </c>
      <c r="L537" s="237">
        <f>IF(ISBLANK(INDEX('Policy Characteristics'!F:F,MATCH($C537,'Policy Characteristics'!$C:$C,0))),"",INDEX('Policy Characteristics'!F:F,MATCH($C537,'Policy Characteristics'!$C:$C,0)))</f>
        <v>0</v>
      </c>
      <c r="M537" s="237">
        <f>IF(ISBLANK(INDEX('Policy Characteristics'!G:G,MATCH($C537,'Policy Characteristics'!$C:$C,0))),"",INDEX('Policy Characteristics'!G:G,MATCH($C537,'Policy Characteristics'!$C:$C,0)))</f>
        <v>60</v>
      </c>
      <c r="N537" s="237">
        <f>IF(ISBLANK(INDEX('Policy Characteristics'!H:H,MATCH($C537,'Policy Characteristics'!$C:$C,0))),"",INDEX('Policy Characteristics'!H:H,MATCH($C537,'Policy Characteristics'!$C:$C,0)))</f>
        <v>1</v>
      </c>
      <c r="O537" s="237" t="str">
        <f>IF(ISBLANK(INDEX('Policy Characteristics'!I:I,MATCH($C537,'Policy Characteristics'!$C:$C,0))),"",INDEX('Policy Characteristics'!I:I,MATCH($C537,'Policy Characteristics'!$C:$C,0)))</f>
        <v>$/MWh</v>
      </c>
      <c r="P537" s="237"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7" t="str">
        <f>IF(ISBLANK(INDEX('Policy Characteristics'!K:K,MATCH($C537,'Policy Characteristics'!$C:$C,0))),"",INDEX('Policy Characteristics'!K:K,MATCH($C537,'Policy Characteristics'!$C:$C,0)))</f>
        <v/>
      </c>
      <c r="R537" s="237"/>
      <c r="S537" s="291"/>
    </row>
    <row r="538" spans="1:19">
      <c r="A538" s="237" t="str">
        <f>IF(ISBLANK(INDEX('Policy Characteristics'!A:A,MATCH($C538,'Policy Characteristics'!$C:$C,0))),"",INDEX('Policy Characteristics'!A:A,MATCH($C538,'Policy Characteristics'!$C:$C,0)))</f>
        <v>Electricity Supply</v>
      </c>
      <c r="B538" s="386" t="str">
        <f>IF(ISBLANK(INDEX('Policy Characteristics'!B:B,MATCH($C538,'Policy Characteristics'!$C:$C,0))),"",INDEX('Policy Characteristics'!B:B,MATCH($C538,'Policy Characteristics'!$C:$C,0)))</f>
        <v>Existing Power Plant Production Subsidy</v>
      </c>
      <c r="C538" s="237" t="str">
        <f t="shared" si="30"/>
        <v>Additional Subsidy for Elec Production for Existing Plants</v>
      </c>
      <c r="D538" s="290" t="s">
        <v>80</v>
      </c>
      <c r="E538" s="335"/>
      <c r="F538" s="290" t="s">
        <v>92</v>
      </c>
      <c r="G538" s="290"/>
      <c r="H538" s="17">
        <v>2782</v>
      </c>
      <c r="I538" s="389" t="s">
        <v>44</v>
      </c>
      <c r="J538" s="388" t="str">
        <f>IF(ISBLANK(INDEX('Policy Characteristics'!D:D,MATCH($C538,'Policy Characteristics'!$C:$C,0))),"",INDEX('Policy Characteristics'!D:D,MATCH($C538,'Policy Characteristics'!$C:$C,0)))</f>
        <v>Existing Power Plant Production Subsidy</v>
      </c>
      <c r="K538" s="237" t="str">
        <f>IF(ISBLANK(INDEX('Policy Characteristics'!E:E,MATCH($C538,'Policy Characteristics'!$C:$C,0))),"",INDEX('Policy Characteristics'!E:E,MATCH($C538,'Policy Characteristics'!$C:$C,0)))</f>
        <v>elec existing plant generation subsidy</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60</v>
      </c>
      <c r="N538" s="237">
        <f>IF(ISBLANK(INDEX('Policy Characteristics'!H:H,MATCH($C538,'Policy Characteristics'!$C:$C,0))),"",INDEX('Policy Characteristics'!H:H,MATCH($C538,'Policy Characteristics'!$C:$C,0)))</f>
        <v>1</v>
      </c>
      <c r="O538" s="237" t="str">
        <f>IF(ISBLANK(INDEX('Policy Characteristics'!I:I,MATCH($C538,'Policy Characteristics'!$C:$C,0))),"",INDEX('Policy Characteristics'!I:I,MATCH($C538,'Policy Characteristics'!$C:$C,0)))</f>
        <v>$/MWh</v>
      </c>
      <c r="P538" s="237"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7" t="str">
        <f>IF(ISBLANK(INDEX('Policy Characteristics'!K:K,MATCH($C538,'Policy Characteristics'!$C:$C,0))),"",INDEX('Policy Characteristics'!K:K,MATCH($C538,'Policy Characteristics'!$C:$C,0)))</f>
        <v/>
      </c>
      <c r="R538" s="237"/>
      <c r="S538" s="291"/>
    </row>
    <row r="539" spans="1:19">
      <c r="A539" s="237" t="str">
        <f>IF(ISBLANK(INDEX('Policy Characteristics'!A:A,MATCH($C539,'Policy Characteristics'!$C:$C,0))),"",INDEX('Policy Characteristics'!A:A,MATCH($C539,'Policy Characteristics'!$C:$C,0)))</f>
        <v>Electricity Supply</v>
      </c>
      <c r="B539" s="386" t="str">
        <f>IF(ISBLANK(INDEX('Policy Characteristics'!B:B,MATCH($C539,'Policy Characteristics'!$C:$C,0))),"",INDEX('Policy Characteristics'!B:B,MATCH($C539,'Policy Characteristics'!$C:$C,0)))</f>
        <v>Existing Power Plant Production Subsidy</v>
      </c>
      <c r="C539" s="237" t="str">
        <f t="shared" si="30"/>
        <v>Additional Subsidy for Elec Production for Existing Plants</v>
      </c>
      <c r="D539" s="290" t="s">
        <v>2422</v>
      </c>
      <c r="E539" s="335"/>
      <c r="F539" s="290" t="s">
        <v>434</v>
      </c>
      <c r="G539" s="290"/>
      <c r="H539" s="17">
        <v>2783</v>
      </c>
      <c r="I539" s="389" t="s">
        <v>44</v>
      </c>
      <c r="J539" s="388" t="str">
        <f>IF(ISBLANK(INDEX('Policy Characteristics'!D:D,MATCH($C539,'Policy Characteristics'!$C:$C,0))),"",INDEX('Policy Characteristics'!D:D,MATCH($C539,'Policy Characteristics'!$C:$C,0)))</f>
        <v>Existing Power Plant Production Subsidy</v>
      </c>
      <c r="K539" s="237" t="str">
        <f>IF(ISBLANK(INDEX('Policy Characteristics'!E:E,MATCH($C539,'Policy Characteristics'!$C:$C,0))),"",INDEX('Policy Characteristics'!E:E,MATCH($C539,'Policy Characteristics'!$C:$C,0)))</f>
        <v>elec existing plant generation subsidy</v>
      </c>
      <c r="L539" s="237">
        <f>IF(ISBLANK(INDEX('Policy Characteristics'!F:F,MATCH($C539,'Policy Characteristics'!$C:$C,0))),"",INDEX('Policy Characteristics'!F:F,MATCH($C539,'Policy Characteristics'!$C:$C,0)))</f>
        <v>0</v>
      </c>
      <c r="M539" s="237">
        <f>IF(ISBLANK(INDEX('Policy Characteristics'!G:G,MATCH($C539,'Policy Characteristics'!$C:$C,0))),"",INDEX('Policy Characteristics'!G:G,MATCH($C539,'Policy Characteristics'!$C:$C,0)))</f>
        <v>60</v>
      </c>
      <c r="N539" s="237">
        <f>IF(ISBLANK(INDEX('Policy Characteristics'!H:H,MATCH($C539,'Policy Characteristics'!$C:$C,0))),"",INDEX('Policy Characteristics'!H:H,MATCH($C539,'Policy Characteristics'!$C:$C,0)))</f>
        <v>1</v>
      </c>
      <c r="O539" s="237" t="str">
        <f>IF(ISBLANK(INDEX('Policy Characteristics'!I:I,MATCH($C539,'Policy Characteristics'!$C:$C,0))),"",INDEX('Policy Characteristics'!I:I,MATCH($C539,'Policy Characteristics'!$C:$C,0)))</f>
        <v>$/MWh</v>
      </c>
      <c r="P539" s="237"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7" t="str">
        <f>IF(ISBLANK(INDEX('Policy Characteristics'!K:K,MATCH($C539,'Policy Characteristics'!$C:$C,0))),"",INDEX('Policy Characteristics'!K:K,MATCH($C539,'Policy Characteristics'!$C:$C,0)))</f>
        <v/>
      </c>
      <c r="R539" s="237"/>
      <c r="S539" s="291"/>
    </row>
    <row r="540" spans="1:19">
      <c r="A540" s="237" t="str">
        <f>IF(ISBLANK(INDEX('Policy Characteristics'!A:A,MATCH($C540,'Policy Characteristics'!$C:$C,0))),"",INDEX('Policy Characteristics'!A:A,MATCH($C540,'Policy Characteristics'!$C:$C,0)))</f>
        <v>Electricity Supply</v>
      </c>
      <c r="B540" s="386" t="str">
        <f>IF(ISBLANK(INDEX('Policy Characteristics'!B:B,MATCH($C540,'Policy Characteristics'!$C:$C,0))),"",INDEX('Policy Characteristics'!B:B,MATCH($C540,'Policy Characteristics'!$C:$C,0)))</f>
        <v>Existing Power Plant Production Subsidy</v>
      </c>
      <c r="C540" s="237" t="str">
        <f t="shared" si="30"/>
        <v>Additional Subsidy for Elec Production for Existing Plants</v>
      </c>
      <c r="D540" s="290" t="s">
        <v>307</v>
      </c>
      <c r="E540" s="335"/>
      <c r="F540" s="290" t="s">
        <v>309</v>
      </c>
      <c r="G540" s="290"/>
      <c r="H540" s="17">
        <v>2784</v>
      </c>
      <c r="I540" s="389" t="s">
        <v>44</v>
      </c>
      <c r="J540" s="388" t="str">
        <f>IF(ISBLANK(INDEX('Policy Characteristics'!D:D,MATCH($C540,'Policy Characteristics'!$C:$C,0))),"",INDEX('Policy Characteristics'!D:D,MATCH($C540,'Policy Characteristics'!$C:$C,0)))</f>
        <v>Existing Power Plant Production Subsidy</v>
      </c>
      <c r="K540" s="237" t="str">
        <f>IF(ISBLANK(INDEX('Policy Characteristics'!E:E,MATCH($C540,'Policy Characteristics'!$C:$C,0))),"",INDEX('Policy Characteristics'!E:E,MATCH($C540,'Policy Characteristics'!$C:$C,0)))</f>
        <v>elec existing plant generation subsidy</v>
      </c>
      <c r="L540" s="237">
        <f>IF(ISBLANK(INDEX('Policy Characteristics'!F:F,MATCH($C540,'Policy Characteristics'!$C:$C,0))),"",INDEX('Policy Characteristics'!F:F,MATCH($C540,'Policy Characteristics'!$C:$C,0)))</f>
        <v>0</v>
      </c>
      <c r="M540" s="237">
        <f>IF(ISBLANK(INDEX('Policy Characteristics'!G:G,MATCH($C540,'Policy Characteristics'!$C:$C,0))),"",INDEX('Policy Characteristics'!G:G,MATCH($C540,'Policy Characteristics'!$C:$C,0)))</f>
        <v>60</v>
      </c>
      <c r="N540" s="237">
        <f>IF(ISBLANK(INDEX('Policy Characteristics'!H:H,MATCH($C540,'Policy Characteristics'!$C:$C,0))),"",INDEX('Policy Characteristics'!H:H,MATCH($C540,'Policy Characteristics'!$C:$C,0)))</f>
        <v>1</v>
      </c>
      <c r="O540" s="237" t="str">
        <f>IF(ISBLANK(INDEX('Policy Characteristics'!I:I,MATCH($C540,'Policy Characteristics'!$C:$C,0))),"",INDEX('Policy Characteristics'!I:I,MATCH($C540,'Policy Characteristics'!$C:$C,0)))</f>
        <v>$/MWh</v>
      </c>
      <c r="P540" s="237"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7" t="str">
        <f>IF(ISBLANK(INDEX('Policy Characteristics'!K:K,MATCH($C540,'Policy Characteristics'!$C:$C,0))),"",INDEX('Policy Characteristics'!K:K,MATCH($C540,'Policy Characteristics'!$C:$C,0)))</f>
        <v/>
      </c>
      <c r="R540" s="237"/>
      <c r="S540" s="291"/>
    </row>
    <row r="541" spans="1:19">
      <c r="A541" s="237" t="str">
        <f>IF(ISBLANK(INDEX('Policy Characteristics'!A:A,MATCH($C541,'Policy Characteristics'!$C:$C,0))),"",INDEX('Policy Characteristics'!A:A,MATCH($C541,'Policy Characteristics'!$C:$C,0)))</f>
        <v>Electricity Supply</v>
      </c>
      <c r="B541" s="386" t="str">
        <f>IF(ISBLANK(INDEX('Policy Characteristics'!B:B,MATCH($C541,'Policy Characteristics'!$C:$C,0))),"",INDEX('Policy Characteristics'!B:B,MATCH($C541,'Policy Characteristics'!$C:$C,0)))</f>
        <v>Existing Power Plant Production Subsidy</v>
      </c>
      <c r="C541" s="237" t="str">
        <f t="shared" si="30"/>
        <v>Additional Subsidy for Elec Production for Existing Plants</v>
      </c>
      <c r="D541" s="290" t="s">
        <v>308</v>
      </c>
      <c r="E541" s="335"/>
      <c r="F541" s="290" t="s">
        <v>310</v>
      </c>
      <c r="G541" s="290"/>
      <c r="H541" s="17">
        <v>2785</v>
      </c>
      <c r="I541" s="389" t="s">
        <v>44</v>
      </c>
      <c r="J541" s="388" t="str">
        <f>IF(ISBLANK(INDEX('Policy Characteristics'!D:D,MATCH($C541,'Policy Characteristics'!$C:$C,0))),"",INDEX('Policy Characteristics'!D:D,MATCH($C541,'Policy Characteristics'!$C:$C,0)))</f>
        <v>Existing Power Plant Production Subsidy</v>
      </c>
      <c r="K541" s="237" t="str">
        <f>IF(ISBLANK(INDEX('Policy Characteristics'!E:E,MATCH($C541,'Policy Characteristics'!$C:$C,0))),"",INDEX('Policy Characteristics'!E:E,MATCH($C541,'Policy Characteristics'!$C:$C,0)))</f>
        <v>elec existing plant generation subsidy</v>
      </c>
      <c r="L541" s="237">
        <f>IF(ISBLANK(INDEX('Policy Characteristics'!F:F,MATCH($C541,'Policy Characteristics'!$C:$C,0))),"",INDEX('Policy Characteristics'!F:F,MATCH($C541,'Policy Characteristics'!$C:$C,0)))</f>
        <v>0</v>
      </c>
      <c r="M541" s="237">
        <f>IF(ISBLANK(INDEX('Policy Characteristics'!G:G,MATCH($C541,'Policy Characteristics'!$C:$C,0))),"",INDEX('Policy Characteristics'!G:G,MATCH($C541,'Policy Characteristics'!$C:$C,0)))</f>
        <v>60</v>
      </c>
      <c r="N541" s="237">
        <f>IF(ISBLANK(INDEX('Policy Characteristics'!H:H,MATCH($C541,'Policy Characteristics'!$C:$C,0))),"",INDEX('Policy Characteristics'!H:H,MATCH($C541,'Policy Characteristics'!$C:$C,0)))</f>
        <v>1</v>
      </c>
      <c r="O541" s="237" t="str">
        <f>IF(ISBLANK(INDEX('Policy Characteristics'!I:I,MATCH($C541,'Policy Characteristics'!$C:$C,0))),"",INDEX('Policy Characteristics'!I:I,MATCH($C541,'Policy Characteristics'!$C:$C,0)))</f>
        <v>$/MWh</v>
      </c>
      <c r="P541" s="237"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7" t="str">
        <f>IF(ISBLANK(INDEX('Policy Characteristics'!K:K,MATCH($C541,'Policy Characteristics'!$C:$C,0))),"",INDEX('Policy Characteristics'!K:K,MATCH($C541,'Policy Characteristics'!$C:$C,0)))</f>
        <v/>
      </c>
      <c r="R541" s="237"/>
      <c r="S541" s="291"/>
    </row>
    <row r="542" spans="1:19">
      <c r="A542" s="237" t="str">
        <f>IF(ISBLANK(INDEX('Policy Characteristics'!A:A,MATCH($C542,'Policy Characteristics'!$C:$C,0))),"",INDEX('Policy Characteristics'!A:A,MATCH($C542,'Policy Characteristics'!$C:$C,0)))</f>
        <v>Electricity Supply</v>
      </c>
      <c r="B542" s="386" t="str">
        <f>IF(ISBLANK(INDEX('Policy Characteristics'!B:B,MATCH($C542,'Policy Characteristics'!$C:$C,0))),"",INDEX('Policy Characteristics'!B:B,MATCH($C542,'Policy Characteristics'!$C:$C,0)))</f>
        <v>Existing Power Plant Production Subsidy</v>
      </c>
      <c r="C542" s="237" t="str">
        <f t="shared" si="30"/>
        <v>Additional Subsidy for Elec Production for Existing Plants</v>
      </c>
      <c r="D542" s="290" t="s">
        <v>442</v>
      </c>
      <c r="E542" s="335"/>
      <c r="F542" s="290" t="s">
        <v>441</v>
      </c>
      <c r="G542" s="290"/>
      <c r="H542" s="17">
        <v>2786</v>
      </c>
      <c r="I542" s="389" t="s">
        <v>44</v>
      </c>
      <c r="J542" s="388" t="str">
        <f>IF(ISBLANK(INDEX('Policy Characteristics'!D:D,MATCH($C542,'Policy Characteristics'!$C:$C,0))),"",INDEX('Policy Characteristics'!D:D,MATCH($C542,'Policy Characteristics'!$C:$C,0)))</f>
        <v>Existing Power Plant Production Subsidy</v>
      </c>
      <c r="K542" s="237" t="str">
        <f>IF(ISBLANK(INDEX('Policy Characteristics'!E:E,MATCH($C542,'Policy Characteristics'!$C:$C,0))),"",INDEX('Policy Characteristics'!E:E,MATCH($C542,'Policy Characteristics'!$C:$C,0)))</f>
        <v>elec existing plant generation subsidy</v>
      </c>
      <c r="L542" s="237">
        <f>IF(ISBLANK(INDEX('Policy Characteristics'!F:F,MATCH($C542,'Policy Characteristics'!$C:$C,0))),"",INDEX('Policy Characteristics'!F:F,MATCH($C542,'Policy Characteristics'!$C:$C,0)))</f>
        <v>0</v>
      </c>
      <c r="M542" s="237">
        <f>IF(ISBLANK(INDEX('Policy Characteristics'!G:G,MATCH($C542,'Policy Characteristics'!$C:$C,0))),"",INDEX('Policy Characteristics'!G:G,MATCH($C542,'Policy Characteristics'!$C:$C,0)))</f>
        <v>60</v>
      </c>
      <c r="N542" s="237">
        <f>IF(ISBLANK(INDEX('Policy Characteristics'!H:H,MATCH($C542,'Policy Characteristics'!$C:$C,0))),"",INDEX('Policy Characteristics'!H:H,MATCH($C542,'Policy Characteristics'!$C:$C,0)))</f>
        <v>1</v>
      </c>
      <c r="O542" s="237" t="str">
        <f>IF(ISBLANK(INDEX('Policy Characteristics'!I:I,MATCH($C542,'Policy Characteristics'!$C:$C,0))),"",INDEX('Policy Characteristics'!I:I,MATCH($C542,'Policy Characteristics'!$C:$C,0)))</f>
        <v>$/MWh</v>
      </c>
      <c r="P542" s="237"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7" t="str">
        <f>IF(ISBLANK(INDEX('Policy Characteristics'!K:K,MATCH($C542,'Policy Characteristics'!$C:$C,0))),"",INDEX('Policy Characteristics'!K:K,MATCH($C542,'Policy Characteristics'!$C:$C,0)))</f>
        <v/>
      </c>
      <c r="R542" s="237"/>
      <c r="S542" s="291"/>
    </row>
    <row r="543" spans="1:19">
      <c r="A543" s="237" t="str">
        <f>IF(ISBLANK(INDEX('Policy Characteristics'!A:A,MATCH($C543,'Policy Characteristics'!$C:$C,0))),"",INDEX('Policy Characteristics'!A:A,MATCH($C543,'Policy Characteristics'!$C:$C,0)))</f>
        <v>Electricity Supply</v>
      </c>
      <c r="B543" s="386" t="str">
        <f>IF(ISBLANK(INDEX('Policy Characteristics'!B:B,MATCH($C543,'Policy Characteristics'!$C:$C,0))),"",INDEX('Policy Characteristics'!B:B,MATCH($C543,'Policy Characteristics'!$C:$C,0)))</f>
        <v>Existing Power Plant Production Subsidy</v>
      </c>
      <c r="C543" s="237" t="str">
        <f t="shared" si="30"/>
        <v>Additional Subsidy for Elec Production for Existing Plants</v>
      </c>
      <c r="D543" s="290" t="s">
        <v>451</v>
      </c>
      <c r="E543" s="335"/>
      <c r="F543" s="290" t="s">
        <v>452</v>
      </c>
      <c r="G543" s="290"/>
      <c r="H543" s="17">
        <v>2787</v>
      </c>
      <c r="I543" s="389" t="s">
        <v>44</v>
      </c>
      <c r="J543" s="388" t="str">
        <f>IF(ISBLANK(INDEX('Policy Characteristics'!D:D,MATCH($C543,'Policy Characteristics'!$C:$C,0))),"",INDEX('Policy Characteristics'!D:D,MATCH($C543,'Policy Characteristics'!$C:$C,0)))</f>
        <v>Existing Power Plant Production Subsidy</v>
      </c>
      <c r="K543" s="237" t="str">
        <f>IF(ISBLANK(INDEX('Policy Characteristics'!E:E,MATCH($C543,'Policy Characteristics'!$C:$C,0))),"",INDEX('Policy Characteristics'!E:E,MATCH($C543,'Policy Characteristics'!$C:$C,0)))</f>
        <v>elec existing plant generation subsidy</v>
      </c>
      <c r="L543" s="237">
        <f>IF(ISBLANK(INDEX('Policy Characteristics'!F:F,MATCH($C543,'Policy Characteristics'!$C:$C,0))),"",INDEX('Policy Characteristics'!F:F,MATCH($C543,'Policy Characteristics'!$C:$C,0)))</f>
        <v>0</v>
      </c>
      <c r="M543" s="237">
        <f>IF(ISBLANK(INDEX('Policy Characteristics'!G:G,MATCH($C543,'Policy Characteristics'!$C:$C,0))),"",INDEX('Policy Characteristics'!G:G,MATCH($C543,'Policy Characteristics'!$C:$C,0)))</f>
        <v>60</v>
      </c>
      <c r="N543" s="237">
        <f>IF(ISBLANK(INDEX('Policy Characteristics'!H:H,MATCH($C543,'Policy Characteristics'!$C:$C,0))),"",INDEX('Policy Characteristics'!H:H,MATCH($C543,'Policy Characteristics'!$C:$C,0)))</f>
        <v>1</v>
      </c>
      <c r="O543" s="237" t="str">
        <f>IF(ISBLANK(INDEX('Policy Characteristics'!I:I,MATCH($C543,'Policy Characteristics'!$C:$C,0))),"",INDEX('Policy Characteristics'!I:I,MATCH($C543,'Policy Characteristics'!$C:$C,0)))</f>
        <v>$/MWh</v>
      </c>
      <c r="P543" s="237"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7" t="str">
        <f>IF(ISBLANK(INDEX('Policy Characteristics'!K:K,MATCH($C543,'Policy Characteristics'!$C:$C,0))),"",INDEX('Policy Characteristics'!K:K,MATCH($C543,'Policy Characteristics'!$C:$C,0)))</f>
        <v/>
      </c>
      <c r="R543" s="237"/>
      <c r="S543" s="291"/>
    </row>
    <row r="544" spans="1:19">
      <c r="A544" s="237" t="str">
        <f>IF(ISBLANK(INDEX('Policy Characteristics'!A:A,MATCH($C544,'Policy Characteristics'!$C:$C,0))),"",INDEX('Policy Characteristics'!A:A,MATCH($C544,'Policy Characteristics'!$C:$C,0)))</f>
        <v>Electricity Supply</v>
      </c>
      <c r="B544" s="386" t="str">
        <f>IF(ISBLANK(INDEX('Policy Characteristics'!B:B,MATCH($C544,'Policy Characteristics'!$C:$C,0))),"",INDEX('Policy Characteristics'!B:B,MATCH($C544,'Policy Characteristics'!$C:$C,0)))</f>
        <v>Existing Power Plant Production Subsidy</v>
      </c>
      <c r="C544" s="237" t="str">
        <f t="shared" si="30"/>
        <v>Additional Subsidy for Elec Production for Existing Plants</v>
      </c>
      <c r="D544" s="290" t="s">
        <v>2741</v>
      </c>
      <c r="E544" s="335"/>
      <c r="F544" s="290" t="s">
        <v>2466</v>
      </c>
      <c r="G544" s="290"/>
      <c r="H544" s="17">
        <v>2788</v>
      </c>
      <c r="I544" s="389" t="s">
        <v>44</v>
      </c>
      <c r="J544" s="388" t="str">
        <f>IF(ISBLANK(INDEX('Policy Characteristics'!D:D,MATCH($C544,'Policy Characteristics'!$C:$C,0))),"",INDEX('Policy Characteristics'!D:D,MATCH($C544,'Policy Characteristics'!$C:$C,0)))</f>
        <v>Existing Power Plant Production Subsidy</v>
      </c>
      <c r="K544" s="237" t="str">
        <f>IF(ISBLANK(INDEX('Policy Characteristics'!E:E,MATCH($C544,'Policy Characteristics'!$C:$C,0))),"",INDEX('Policy Characteristics'!E:E,MATCH($C544,'Policy Characteristics'!$C:$C,0)))</f>
        <v>elec existing plant generation subsidy</v>
      </c>
      <c r="L544" s="237">
        <f>IF(ISBLANK(INDEX('Policy Characteristics'!F:F,MATCH($C544,'Policy Characteristics'!$C:$C,0))),"",INDEX('Policy Characteristics'!F:F,MATCH($C544,'Policy Characteristics'!$C:$C,0)))</f>
        <v>0</v>
      </c>
      <c r="M544" s="237">
        <f>IF(ISBLANK(INDEX('Policy Characteristics'!G:G,MATCH($C544,'Policy Characteristics'!$C:$C,0))),"",INDEX('Policy Characteristics'!G:G,MATCH($C544,'Policy Characteristics'!$C:$C,0)))</f>
        <v>60</v>
      </c>
      <c r="N544" s="237">
        <f>IF(ISBLANK(INDEX('Policy Characteristics'!H:H,MATCH($C544,'Policy Characteristics'!$C:$C,0))),"",INDEX('Policy Characteristics'!H:H,MATCH($C544,'Policy Characteristics'!$C:$C,0)))</f>
        <v>1</v>
      </c>
      <c r="O544" s="237" t="str">
        <f>IF(ISBLANK(INDEX('Policy Characteristics'!I:I,MATCH($C544,'Policy Characteristics'!$C:$C,0))),"",INDEX('Policy Characteristics'!I:I,MATCH($C544,'Policy Characteristics'!$C:$C,0)))</f>
        <v>$/MWh</v>
      </c>
      <c r="P544" s="237"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7" t="str">
        <f>IF(ISBLANK(INDEX('Policy Characteristics'!K:K,MATCH($C544,'Policy Characteristics'!$C:$C,0))),"",INDEX('Policy Characteristics'!K:K,MATCH($C544,'Policy Characteristics'!$C:$C,0)))</f>
        <v/>
      </c>
      <c r="R544" s="237"/>
      <c r="S544" s="291"/>
    </row>
    <row r="545" spans="1:19">
      <c r="A545" s="237" t="str">
        <f>IF(ISBLANK(INDEX('Policy Characteristics'!A:A,MATCH($C545,'Policy Characteristics'!$C:$C,0))),"",INDEX('Policy Characteristics'!A:A,MATCH($C545,'Policy Characteristics'!$C:$C,0)))</f>
        <v>Electricity Supply</v>
      </c>
      <c r="B545" s="386" t="str">
        <f>IF(ISBLANK(INDEX('Policy Characteristics'!B:B,MATCH($C545,'Policy Characteristics'!$C:$C,0))),"",INDEX('Policy Characteristics'!B:B,MATCH($C545,'Policy Characteristics'!$C:$C,0)))</f>
        <v>Existing Power Plant Production Subsidy</v>
      </c>
      <c r="C545" s="237" t="str">
        <f t="shared" si="30"/>
        <v>Additional Subsidy for Elec Production for Existing Plants</v>
      </c>
      <c r="D545" s="290" t="s">
        <v>2742</v>
      </c>
      <c r="E545" s="335"/>
      <c r="F545" s="290" t="s">
        <v>2585</v>
      </c>
      <c r="G545" s="290"/>
      <c r="H545" s="17">
        <v>2789</v>
      </c>
      <c r="I545" s="389" t="s">
        <v>44</v>
      </c>
      <c r="J545" s="388" t="str">
        <f>IF(ISBLANK(INDEX('Policy Characteristics'!D:D,MATCH($C545,'Policy Characteristics'!$C:$C,0))),"",INDEX('Policy Characteristics'!D:D,MATCH($C545,'Policy Characteristics'!$C:$C,0)))</f>
        <v>Existing Power Plant Production Subsidy</v>
      </c>
      <c r="K545" s="237" t="str">
        <f>IF(ISBLANK(INDEX('Policy Characteristics'!E:E,MATCH($C545,'Policy Characteristics'!$C:$C,0))),"",INDEX('Policy Characteristics'!E:E,MATCH($C545,'Policy Characteristics'!$C:$C,0)))</f>
        <v>elec existing plant generation subsidy</v>
      </c>
      <c r="L545" s="237">
        <f>IF(ISBLANK(INDEX('Policy Characteristics'!F:F,MATCH($C545,'Policy Characteristics'!$C:$C,0))),"",INDEX('Policy Characteristics'!F:F,MATCH($C545,'Policy Characteristics'!$C:$C,0)))</f>
        <v>0</v>
      </c>
      <c r="M545" s="237">
        <f>IF(ISBLANK(INDEX('Policy Characteristics'!G:G,MATCH($C545,'Policy Characteristics'!$C:$C,0))),"",INDEX('Policy Characteristics'!G:G,MATCH($C545,'Policy Characteristics'!$C:$C,0)))</f>
        <v>60</v>
      </c>
      <c r="N545" s="237">
        <f>IF(ISBLANK(INDEX('Policy Characteristics'!H:H,MATCH($C545,'Policy Characteristics'!$C:$C,0))),"",INDEX('Policy Characteristics'!H:H,MATCH($C545,'Policy Characteristics'!$C:$C,0)))</f>
        <v>1</v>
      </c>
      <c r="O545" s="237" t="str">
        <f>IF(ISBLANK(INDEX('Policy Characteristics'!I:I,MATCH($C545,'Policy Characteristics'!$C:$C,0))),"",INDEX('Policy Characteristics'!I:I,MATCH($C545,'Policy Characteristics'!$C:$C,0)))</f>
        <v>$/MWh</v>
      </c>
      <c r="P545" s="237"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7" t="str">
        <f>IF(ISBLANK(INDEX('Policy Characteristics'!K:K,MATCH($C545,'Policy Characteristics'!$C:$C,0))),"",INDEX('Policy Characteristics'!K:K,MATCH($C545,'Policy Characteristics'!$C:$C,0)))</f>
        <v/>
      </c>
      <c r="R545" s="237"/>
      <c r="S545" s="291"/>
    </row>
    <row r="546" spans="1:19">
      <c r="A546" s="237" t="str">
        <f>IF(ISBLANK(INDEX('Policy Characteristics'!A:A,MATCH($C546,'Policy Characteristics'!$C:$C,0))),"",INDEX('Policy Characteristics'!A:A,MATCH($C546,'Policy Characteristics'!$C:$C,0)))</f>
        <v>Electricity Supply</v>
      </c>
      <c r="B546" s="386" t="str">
        <f>IF(ISBLANK(INDEX('Policy Characteristics'!B:B,MATCH($C546,'Policy Characteristics'!$C:$C,0))),"",INDEX('Policy Characteristics'!B:B,MATCH($C546,'Policy Characteristics'!$C:$C,0)))</f>
        <v>Existing Power Plant Production Subsidy</v>
      </c>
      <c r="C546" s="237" t="str">
        <f t="shared" si="30"/>
        <v>Additional Subsidy for Elec Production for Existing Plants</v>
      </c>
      <c r="D546" s="290" t="s">
        <v>2743</v>
      </c>
      <c r="E546" s="335"/>
      <c r="F546" s="290" t="s">
        <v>2468</v>
      </c>
      <c r="G546" s="290"/>
      <c r="H546" s="17">
        <v>2790</v>
      </c>
      <c r="I546" s="389" t="s">
        <v>44</v>
      </c>
      <c r="J546" s="388" t="str">
        <f>IF(ISBLANK(INDEX('Policy Characteristics'!D:D,MATCH($C546,'Policy Characteristics'!$C:$C,0))),"",INDEX('Policy Characteristics'!D:D,MATCH($C546,'Policy Characteristics'!$C:$C,0)))</f>
        <v>Existing Power Plant Production Subsidy</v>
      </c>
      <c r="K546" s="237" t="str">
        <f>IF(ISBLANK(INDEX('Policy Characteristics'!E:E,MATCH($C546,'Policy Characteristics'!$C:$C,0))),"",INDEX('Policy Characteristics'!E:E,MATCH($C546,'Policy Characteristics'!$C:$C,0)))</f>
        <v>elec existing plant generation subsidy</v>
      </c>
      <c r="L546" s="237">
        <f>IF(ISBLANK(INDEX('Policy Characteristics'!F:F,MATCH($C546,'Policy Characteristics'!$C:$C,0))),"",INDEX('Policy Characteristics'!F:F,MATCH($C546,'Policy Characteristics'!$C:$C,0)))</f>
        <v>0</v>
      </c>
      <c r="M546" s="237">
        <f>IF(ISBLANK(INDEX('Policy Characteristics'!G:G,MATCH($C546,'Policy Characteristics'!$C:$C,0))),"",INDEX('Policy Characteristics'!G:G,MATCH($C546,'Policy Characteristics'!$C:$C,0)))</f>
        <v>60</v>
      </c>
      <c r="N546" s="237">
        <f>IF(ISBLANK(INDEX('Policy Characteristics'!H:H,MATCH($C546,'Policy Characteristics'!$C:$C,0))),"",INDEX('Policy Characteristics'!H:H,MATCH($C546,'Policy Characteristics'!$C:$C,0)))</f>
        <v>1</v>
      </c>
      <c r="O546" s="237" t="str">
        <f>IF(ISBLANK(INDEX('Policy Characteristics'!I:I,MATCH($C546,'Policy Characteristics'!$C:$C,0))),"",INDEX('Policy Characteristics'!I:I,MATCH($C546,'Policy Characteristics'!$C:$C,0)))</f>
        <v>$/MWh</v>
      </c>
      <c r="P546" s="237"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7" t="str">
        <f>IF(ISBLANK(INDEX('Policy Characteristics'!K:K,MATCH($C546,'Policy Characteristics'!$C:$C,0))),"",INDEX('Policy Characteristics'!K:K,MATCH($C546,'Policy Characteristics'!$C:$C,0)))</f>
        <v/>
      </c>
      <c r="R546" s="237"/>
      <c r="S546" s="291"/>
    </row>
    <row r="547" spans="1:19">
      <c r="A547" s="237" t="str">
        <f>IF(ISBLANK(INDEX('Policy Characteristics'!A:A,MATCH($C547,'Policy Characteristics'!$C:$C,0))),"",INDEX('Policy Characteristics'!A:A,MATCH($C547,'Policy Characteristics'!$C:$C,0)))</f>
        <v>Electricity Supply</v>
      </c>
      <c r="B547" s="386" t="str">
        <f>IF(ISBLANK(INDEX('Policy Characteristics'!B:B,MATCH($C547,'Policy Characteristics'!$C:$C,0))),"",INDEX('Policy Characteristics'!B:B,MATCH($C547,'Policy Characteristics'!$C:$C,0)))</f>
        <v>Existing Power Plant Production Subsidy</v>
      </c>
      <c r="C547" s="237" t="str">
        <f t="shared" si="30"/>
        <v>Additional Subsidy for Elec Production for Existing Plants</v>
      </c>
      <c r="D547" s="290" t="s">
        <v>3460</v>
      </c>
      <c r="E547" s="335"/>
      <c r="F547" s="290" t="s">
        <v>3467</v>
      </c>
      <c r="G547" s="290"/>
      <c r="H547" s="17">
        <v>2791</v>
      </c>
      <c r="I547" s="389" t="s">
        <v>44</v>
      </c>
      <c r="J547" s="388" t="str">
        <f>IF(ISBLANK(INDEX('Policy Characteristics'!D:D,MATCH($C547,'Policy Characteristics'!$C:$C,0))),"",INDEX('Policy Characteristics'!D:D,MATCH($C547,'Policy Characteristics'!$C:$C,0)))</f>
        <v>Existing Power Plant Production Subsidy</v>
      </c>
      <c r="K547" s="237" t="str">
        <f>IF(ISBLANK(INDEX('Policy Characteristics'!E:E,MATCH($C547,'Policy Characteristics'!$C:$C,0))),"",INDEX('Policy Characteristics'!E:E,MATCH($C547,'Policy Characteristics'!$C:$C,0)))</f>
        <v>elec existing plant generation subsidy</v>
      </c>
      <c r="L547" s="237">
        <f>IF(ISBLANK(INDEX('Policy Characteristics'!F:F,MATCH($C547,'Policy Characteristics'!$C:$C,0))),"",INDEX('Policy Characteristics'!F:F,MATCH($C547,'Policy Characteristics'!$C:$C,0)))</f>
        <v>0</v>
      </c>
      <c r="M547" s="237">
        <f>IF(ISBLANK(INDEX('Policy Characteristics'!G:G,MATCH($C547,'Policy Characteristics'!$C:$C,0))),"",INDEX('Policy Characteristics'!G:G,MATCH($C547,'Policy Characteristics'!$C:$C,0)))</f>
        <v>60</v>
      </c>
      <c r="N547" s="237">
        <f>IF(ISBLANK(INDEX('Policy Characteristics'!H:H,MATCH($C547,'Policy Characteristics'!$C:$C,0))),"",INDEX('Policy Characteristics'!H:H,MATCH($C547,'Policy Characteristics'!$C:$C,0)))</f>
        <v>1</v>
      </c>
      <c r="O547" s="237" t="str">
        <f>IF(ISBLANK(INDEX('Policy Characteristics'!I:I,MATCH($C547,'Policy Characteristics'!$C:$C,0))),"",INDEX('Policy Characteristics'!I:I,MATCH($C547,'Policy Characteristics'!$C:$C,0)))</f>
        <v>$/MWh</v>
      </c>
      <c r="P547" s="237"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7" t="str">
        <f>IF(ISBLANK(INDEX('Policy Characteristics'!K:K,MATCH($C547,'Policy Characteristics'!$C:$C,0))),"",INDEX('Policy Characteristics'!K:K,MATCH($C547,'Policy Characteristics'!$C:$C,0)))</f>
        <v/>
      </c>
      <c r="R547" s="237"/>
      <c r="S547" s="291"/>
    </row>
    <row r="548" spans="1:19">
      <c r="A548" s="237" t="str">
        <f>IF(ISBLANK(INDEX('Policy Characteristics'!A:A,MATCH($C548,'Policy Characteristics'!$C:$C,0))),"",INDEX('Policy Characteristics'!A:A,MATCH($C548,'Policy Characteristics'!$C:$C,0)))</f>
        <v>Electricity Supply</v>
      </c>
      <c r="B548" s="386" t="str">
        <f>IF(ISBLANK(INDEX('Policy Characteristics'!B:B,MATCH($C548,'Policy Characteristics'!$C:$C,0))),"",INDEX('Policy Characteristics'!B:B,MATCH($C548,'Policy Characteristics'!$C:$C,0)))</f>
        <v>Existing Power Plant Production Subsidy</v>
      </c>
      <c r="C548" s="237" t="str">
        <f t="shared" si="30"/>
        <v>Additional Subsidy for Elec Production for Existing Plants</v>
      </c>
      <c r="D548" s="290" t="s">
        <v>3463</v>
      </c>
      <c r="E548" s="335"/>
      <c r="F548" s="290" t="s">
        <v>3468</v>
      </c>
      <c r="G548" s="290"/>
      <c r="H548" s="17">
        <v>2792</v>
      </c>
      <c r="I548" s="389" t="s">
        <v>44</v>
      </c>
      <c r="J548" s="388" t="str">
        <f>IF(ISBLANK(INDEX('Policy Characteristics'!D:D,MATCH($C548,'Policy Characteristics'!$C:$C,0))),"",INDEX('Policy Characteristics'!D:D,MATCH($C548,'Policy Characteristics'!$C:$C,0)))</f>
        <v>Existing Power Plant Production Subsidy</v>
      </c>
      <c r="K548" s="237" t="str">
        <f>IF(ISBLANK(INDEX('Policy Characteristics'!E:E,MATCH($C548,'Policy Characteristics'!$C:$C,0))),"",INDEX('Policy Characteristics'!E:E,MATCH($C548,'Policy Characteristics'!$C:$C,0)))</f>
        <v>elec existing plant generation subsidy</v>
      </c>
      <c r="L548" s="237">
        <f>IF(ISBLANK(INDEX('Policy Characteristics'!F:F,MATCH($C548,'Policy Characteristics'!$C:$C,0))),"",INDEX('Policy Characteristics'!F:F,MATCH($C548,'Policy Characteristics'!$C:$C,0)))</f>
        <v>0</v>
      </c>
      <c r="M548" s="237">
        <f>IF(ISBLANK(INDEX('Policy Characteristics'!G:G,MATCH($C548,'Policy Characteristics'!$C:$C,0))),"",INDEX('Policy Characteristics'!G:G,MATCH($C548,'Policy Characteristics'!$C:$C,0)))</f>
        <v>60</v>
      </c>
      <c r="N548" s="237">
        <f>IF(ISBLANK(INDEX('Policy Characteristics'!H:H,MATCH($C548,'Policy Characteristics'!$C:$C,0))),"",INDEX('Policy Characteristics'!H:H,MATCH($C548,'Policy Characteristics'!$C:$C,0)))</f>
        <v>1</v>
      </c>
      <c r="O548" s="237" t="str">
        <f>IF(ISBLANK(INDEX('Policy Characteristics'!I:I,MATCH($C548,'Policy Characteristics'!$C:$C,0))),"",INDEX('Policy Characteristics'!I:I,MATCH($C548,'Policy Characteristics'!$C:$C,0)))</f>
        <v>$/MWh</v>
      </c>
      <c r="P548" s="237"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7" t="str">
        <f>IF(ISBLANK(INDEX('Policy Characteristics'!K:K,MATCH($C548,'Policy Characteristics'!$C:$C,0))),"",INDEX('Policy Characteristics'!K:K,MATCH($C548,'Policy Characteristics'!$C:$C,0)))</f>
        <v/>
      </c>
      <c r="R548" s="237"/>
      <c r="S548" s="291"/>
    </row>
    <row r="549" spans="1:19">
      <c r="A549" s="237" t="str">
        <f>IF(ISBLANK(INDEX('Policy Characteristics'!A:A,MATCH($C549,'Policy Characteristics'!$C:$C,0))),"",INDEX('Policy Characteristics'!A:A,MATCH($C549,'Policy Characteristics'!$C:$C,0)))</f>
        <v>Electricity Supply</v>
      </c>
      <c r="B549" s="386" t="str">
        <f>IF(ISBLANK(INDEX('Policy Characteristics'!B:B,MATCH($C549,'Policy Characteristics'!$C:$C,0))),"",INDEX('Policy Characteristics'!B:B,MATCH($C549,'Policy Characteristics'!$C:$C,0)))</f>
        <v>Existing Power Plant Production Subsidy</v>
      </c>
      <c r="C549" s="237" t="str">
        <f t="shared" si="30"/>
        <v>Additional Subsidy for Elec Production for Existing Plants</v>
      </c>
      <c r="D549" s="290" t="s">
        <v>3464</v>
      </c>
      <c r="E549" s="335"/>
      <c r="F549" s="290" t="s">
        <v>3469</v>
      </c>
      <c r="G549" s="290"/>
      <c r="H549" s="17">
        <v>2793</v>
      </c>
      <c r="I549" s="389" t="s">
        <v>44</v>
      </c>
      <c r="J549" s="388" t="str">
        <f>IF(ISBLANK(INDEX('Policy Characteristics'!D:D,MATCH($C549,'Policy Characteristics'!$C:$C,0))),"",INDEX('Policy Characteristics'!D:D,MATCH($C549,'Policy Characteristics'!$C:$C,0)))</f>
        <v>Existing Power Plant Production Subsidy</v>
      </c>
      <c r="K549" s="237" t="str">
        <f>IF(ISBLANK(INDEX('Policy Characteristics'!E:E,MATCH($C549,'Policy Characteristics'!$C:$C,0))),"",INDEX('Policy Characteristics'!E:E,MATCH($C549,'Policy Characteristics'!$C:$C,0)))</f>
        <v>elec existing plant generation subsidy</v>
      </c>
      <c r="L549" s="237">
        <f>IF(ISBLANK(INDEX('Policy Characteristics'!F:F,MATCH($C549,'Policy Characteristics'!$C:$C,0))),"",INDEX('Policy Characteristics'!F:F,MATCH($C549,'Policy Characteristics'!$C:$C,0)))</f>
        <v>0</v>
      </c>
      <c r="M549" s="237">
        <f>IF(ISBLANK(INDEX('Policy Characteristics'!G:G,MATCH($C549,'Policy Characteristics'!$C:$C,0))),"",INDEX('Policy Characteristics'!G:G,MATCH($C549,'Policy Characteristics'!$C:$C,0)))</f>
        <v>60</v>
      </c>
      <c r="N549" s="237">
        <f>IF(ISBLANK(INDEX('Policy Characteristics'!H:H,MATCH($C549,'Policy Characteristics'!$C:$C,0))),"",INDEX('Policy Characteristics'!H:H,MATCH($C549,'Policy Characteristics'!$C:$C,0)))</f>
        <v>1</v>
      </c>
      <c r="O549" s="237" t="str">
        <f>IF(ISBLANK(INDEX('Policy Characteristics'!I:I,MATCH($C549,'Policy Characteristics'!$C:$C,0))),"",INDEX('Policy Characteristics'!I:I,MATCH($C549,'Policy Characteristics'!$C:$C,0)))</f>
        <v>$/MWh</v>
      </c>
      <c r="P549" s="237"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7" t="str">
        <f>IF(ISBLANK(INDEX('Policy Characteristics'!K:K,MATCH($C549,'Policy Characteristics'!$C:$C,0))),"",INDEX('Policy Characteristics'!K:K,MATCH($C549,'Policy Characteristics'!$C:$C,0)))</f>
        <v/>
      </c>
      <c r="R549" s="237"/>
      <c r="S549" s="291"/>
    </row>
    <row r="550" spans="1:19">
      <c r="A550" s="237" t="str">
        <f>IF(ISBLANK(INDEX('Policy Characteristics'!A:A,MATCH($C550,'Policy Characteristics'!$C:$C,0))),"",INDEX('Policy Characteristics'!A:A,MATCH($C550,'Policy Characteristics'!$C:$C,0)))</f>
        <v>Electricity Supply</v>
      </c>
      <c r="B550" s="386" t="str">
        <f>IF(ISBLANK(INDEX('Policy Characteristics'!B:B,MATCH($C550,'Policy Characteristics'!$C:$C,0))),"",INDEX('Policy Characteristics'!B:B,MATCH($C550,'Policy Characteristics'!$C:$C,0)))</f>
        <v>Existing Power Plant Production Subsidy</v>
      </c>
      <c r="C550" s="237" t="str">
        <f t="shared" si="30"/>
        <v>Additional Subsidy for Elec Production for Existing Plants</v>
      </c>
      <c r="D550" s="290" t="s">
        <v>3465</v>
      </c>
      <c r="E550" s="335"/>
      <c r="F550" s="290" t="s">
        <v>3470</v>
      </c>
      <c r="G550" s="290"/>
      <c r="H550" s="17">
        <v>2794</v>
      </c>
      <c r="I550" s="389" t="s">
        <v>44</v>
      </c>
      <c r="J550" s="388" t="str">
        <f>IF(ISBLANK(INDEX('Policy Characteristics'!D:D,MATCH($C550,'Policy Characteristics'!$C:$C,0))),"",INDEX('Policy Characteristics'!D:D,MATCH($C550,'Policy Characteristics'!$C:$C,0)))</f>
        <v>Existing Power Plant Production Subsidy</v>
      </c>
      <c r="K550" s="237" t="str">
        <f>IF(ISBLANK(INDEX('Policy Characteristics'!E:E,MATCH($C550,'Policy Characteristics'!$C:$C,0))),"",INDEX('Policy Characteristics'!E:E,MATCH($C550,'Policy Characteristics'!$C:$C,0)))</f>
        <v>elec existing plant generation subsidy</v>
      </c>
      <c r="L550" s="237">
        <f>IF(ISBLANK(INDEX('Policy Characteristics'!F:F,MATCH($C550,'Policy Characteristics'!$C:$C,0))),"",INDEX('Policy Characteristics'!F:F,MATCH($C550,'Policy Characteristics'!$C:$C,0)))</f>
        <v>0</v>
      </c>
      <c r="M550" s="237">
        <f>IF(ISBLANK(INDEX('Policy Characteristics'!G:G,MATCH($C550,'Policy Characteristics'!$C:$C,0))),"",INDEX('Policy Characteristics'!G:G,MATCH($C550,'Policy Characteristics'!$C:$C,0)))</f>
        <v>60</v>
      </c>
      <c r="N550" s="237">
        <f>IF(ISBLANK(INDEX('Policy Characteristics'!H:H,MATCH($C550,'Policy Characteristics'!$C:$C,0))),"",INDEX('Policy Characteristics'!H:H,MATCH($C550,'Policy Characteristics'!$C:$C,0)))</f>
        <v>1</v>
      </c>
      <c r="O550" s="237" t="str">
        <f>IF(ISBLANK(INDEX('Policy Characteristics'!I:I,MATCH($C550,'Policy Characteristics'!$C:$C,0))),"",INDEX('Policy Characteristics'!I:I,MATCH($C550,'Policy Characteristics'!$C:$C,0)))</f>
        <v>$/MWh</v>
      </c>
      <c r="P550" s="237"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7" t="str">
        <f>IF(ISBLANK(INDEX('Policy Characteristics'!K:K,MATCH($C550,'Policy Characteristics'!$C:$C,0))),"",INDEX('Policy Characteristics'!K:K,MATCH($C550,'Policy Characteristics'!$C:$C,0)))</f>
        <v/>
      </c>
      <c r="R550" s="237"/>
      <c r="S550" s="291"/>
    </row>
    <row r="551" spans="1:19">
      <c r="A551" s="237" t="str">
        <f>IF(ISBLANK(INDEX('Policy Characteristics'!A:A,MATCH($C551,'Policy Characteristics'!$C:$C,0))),"",INDEX('Policy Characteristics'!A:A,MATCH($C551,'Policy Characteristics'!$C:$C,0)))</f>
        <v>Electricity Supply</v>
      </c>
      <c r="B551" s="386" t="str">
        <f>IF(ISBLANK(INDEX('Policy Characteristics'!B:B,MATCH($C551,'Policy Characteristics'!$C:$C,0))),"",INDEX('Policy Characteristics'!B:B,MATCH($C551,'Policy Characteristics'!$C:$C,0)))</f>
        <v>Existing Power Plant Production Subsidy</v>
      </c>
      <c r="C551" s="237" t="str">
        <f t="shared" si="30"/>
        <v>Additional Subsidy for Elec Production for Existing Plants</v>
      </c>
      <c r="D551" s="290" t="s">
        <v>3466</v>
      </c>
      <c r="E551" s="335"/>
      <c r="F551" s="290" t="s">
        <v>3471</v>
      </c>
      <c r="G551" s="290"/>
      <c r="H551" s="17">
        <v>2795</v>
      </c>
      <c r="I551" s="389" t="s">
        <v>44</v>
      </c>
      <c r="J551" s="388" t="str">
        <f>IF(ISBLANK(INDEX('Policy Characteristics'!D:D,MATCH($C551,'Policy Characteristics'!$C:$C,0))),"",INDEX('Policy Characteristics'!D:D,MATCH($C551,'Policy Characteristics'!$C:$C,0)))</f>
        <v>Existing Power Plant Production Subsidy</v>
      </c>
      <c r="K551" s="237" t="str">
        <f>IF(ISBLANK(INDEX('Policy Characteristics'!E:E,MATCH($C551,'Policy Characteristics'!$C:$C,0))),"",INDEX('Policy Characteristics'!E:E,MATCH($C551,'Policy Characteristics'!$C:$C,0)))</f>
        <v>elec existing plant generation subsidy</v>
      </c>
      <c r="L551" s="237">
        <f>IF(ISBLANK(INDEX('Policy Characteristics'!F:F,MATCH($C551,'Policy Characteristics'!$C:$C,0))),"",INDEX('Policy Characteristics'!F:F,MATCH($C551,'Policy Characteristics'!$C:$C,0)))</f>
        <v>0</v>
      </c>
      <c r="M551" s="237">
        <f>IF(ISBLANK(INDEX('Policy Characteristics'!G:G,MATCH($C551,'Policy Characteristics'!$C:$C,0))),"",INDEX('Policy Characteristics'!G:G,MATCH($C551,'Policy Characteristics'!$C:$C,0)))</f>
        <v>60</v>
      </c>
      <c r="N551" s="237">
        <f>IF(ISBLANK(INDEX('Policy Characteristics'!H:H,MATCH($C551,'Policy Characteristics'!$C:$C,0))),"",INDEX('Policy Characteristics'!H:H,MATCH($C551,'Policy Characteristics'!$C:$C,0)))</f>
        <v>1</v>
      </c>
      <c r="O551" s="237" t="str">
        <f>IF(ISBLANK(INDEX('Policy Characteristics'!I:I,MATCH($C551,'Policy Characteristics'!$C:$C,0))),"",INDEX('Policy Characteristics'!I:I,MATCH($C551,'Policy Characteristics'!$C:$C,0)))</f>
        <v>$/MWh</v>
      </c>
      <c r="P551" s="237"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7" t="str">
        <f>IF(ISBLANK(INDEX('Policy Characteristics'!K:K,MATCH($C551,'Policy Characteristics'!$C:$C,0))),"",INDEX('Policy Characteristics'!K:K,MATCH($C551,'Policy Characteristics'!$C:$C,0)))</f>
        <v/>
      </c>
      <c r="R551" s="237"/>
      <c r="S551" s="291"/>
    </row>
    <row r="552" spans="1:19">
      <c r="A552" s="237" t="str">
        <f>IF(ISBLANK(INDEX('Policy Characteristics'!A:A,MATCH($C552,'Policy Characteristics'!$C:$C,0))),"",INDEX('Policy Characteristics'!A:A,MATCH($C552,'Policy Characteristics'!$C:$C,0)))</f>
        <v>Electricity Supply</v>
      </c>
      <c r="B552" s="386" t="str">
        <f>IF(ISBLANK(INDEX('Policy Characteristics'!B:B,MATCH($C552,'Policy Characteristics'!$C:$C,0))),"",INDEX('Policy Characteristics'!B:B,MATCH($C552,'Policy Characteristics'!$C:$C,0)))</f>
        <v>Existing Power Plant Production Subsidy</v>
      </c>
      <c r="C552" s="237" t="str">
        <f t="shared" si="30"/>
        <v>Additional Subsidy for Elec Production for Existing Plants</v>
      </c>
      <c r="D552" s="290" t="s">
        <v>3540</v>
      </c>
      <c r="E552" s="335"/>
      <c r="F552" s="290" t="s">
        <v>3538</v>
      </c>
      <c r="G552" s="290"/>
      <c r="H552" s="17">
        <v>2796</v>
      </c>
      <c r="I552" s="389" t="s">
        <v>44</v>
      </c>
      <c r="J552" s="388" t="str">
        <f>IF(ISBLANK(INDEX('Policy Characteristics'!D:D,MATCH($C552,'Policy Characteristics'!$C:$C,0))),"",INDEX('Policy Characteristics'!D:D,MATCH($C552,'Policy Characteristics'!$C:$C,0)))</f>
        <v>Existing Power Plant Production Subsidy</v>
      </c>
      <c r="K552" s="237" t="str">
        <f>IF(ISBLANK(INDEX('Policy Characteristics'!E:E,MATCH($C552,'Policy Characteristics'!$C:$C,0))),"",INDEX('Policy Characteristics'!E:E,MATCH($C552,'Policy Characteristics'!$C:$C,0)))</f>
        <v>elec existing plant generation subsidy</v>
      </c>
      <c r="L552" s="237">
        <f>IF(ISBLANK(INDEX('Policy Characteristics'!F:F,MATCH($C552,'Policy Characteristics'!$C:$C,0))),"",INDEX('Policy Characteristics'!F:F,MATCH($C552,'Policy Characteristics'!$C:$C,0)))</f>
        <v>0</v>
      </c>
      <c r="M552" s="237">
        <f>IF(ISBLANK(INDEX('Policy Characteristics'!G:G,MATCH($C552,'Policy Characteristics'!$C:$C,0))),"",INDEX('Policy Characteristics'!G:G,MATCH($C552,'Policy Characteristics'!$C:$C,0)))</f>
        <v>60</v>
      </c>
      <c r="N552" s="237">
        <f>IF(ISBLANK(INDEX('Policy Characteristics'!H:H,MATCH($C552,'Policy Characteristics'!$C:$C,0))),"",INDEX('Policy Characteristics'!H:H,MATCH($C552,'Policy Characteristics'!$C:$C,0)))</f>
        <v>1</v>
      </c>
      <c r="O552" s="237" t="str">
        <f>IF(ISBLANK(INDEX('Policy Characteristics'!I:I,MATCH($C552,'Policy Characteristics'!$C:$C,0))),"",INDEX('Policy Characteristics'!I:I,MATCH($C552,'Policy Characteristics'!$C:$C,0)))</f>
        <v>$/MWh</v>
      </c>
      <c r="P552" s="237"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7" t="str">
        <f>IF(ISBLANK(INDEX('Policy Characteristics'!K:K,MATCH($C552,'Policy Characteristics'!$C:$C,0))),"",INDEX('Policy Characteristics'!K:K,MATCH($C552,'Policy Characteristics'!$C:$C,0)))</f>
        <v/>
      </c>
      <c r="R552" s="237"/>
      <c r="S552" s="291"/>
    </row>
    <row r="553" spans="1:19">
      <c r="A553" s="237" t="str">
        <f>IF(ISBLANK(INDEX('Policy Characteristics'!A:A,MATCH($C553,'Policy Characteristics'!$C:$C,0))),"",INDEX('Policy Characteristics'!A:A,MATCH($C553,'Policy Characteristics'!$C:$C,0)))</f>
        <v>Electricity Supply</v>
      </c>
      <c r="B553" s="386" t="str">
        <f>IF(ISBLANK(INDEX('Policy Characteristics'!B:B,MATCH($C553,'Policy Characteristics'!$C:$C,0))),"",INDEX('Policy Characteristics'!B:B,MATCH($C553,'Policy Characteristics'!$C:$C,0)))</f>
        <v>Existing Power Plant Production Subsidy</v>
      </c>
      <c r="C553" s="237" t="str">
        <f t="shared" si="30"/>
        <v>Additional Subsidy for Elec Production for Existing Plants</v>
      </c>
      <c r="D553" s="290" t="s">
        <v>3541</v>
      </c>
      <c r="E553" s="335"/>
      <c r="F553" s="290" t="s">
        <v>3539</v>
      </c>
      <c r="G553" s="290"/>
      <c r="H553" s="17">
        <v>2797</v>
      </c>
      <c r="I553" s="389" t="s">
        <v>44</v>
      </c>
      <c r="J553" s="388" t="str">
        <f>IF(ISBLANK(INDEX('Policy Characteristics'!D:D,MATCH($C553,'Policy Characteristics'!$C:$C,0))),"",INDEX('Policy Characteristics'!D:D,MATCH($C553,'Policy Characteristics'!$C:$C,0)))</f>
        <v>Existing Power Plant Production Subsidy</v>
      </c>
      <c r="K553" s="237" t="str">
        <f>IF(ISBLANK(INDEX('Policy Characteristics'!E:E,MATCH($C553,'Policy Characteristics'!$C:$C,0))),"",INDEX('Policy Characteristics'!E:E,MATCH($C553,'Policy Characteristics'!$C:$C,0)))</f>
        <v>elec existing plant generation subsidy</v>
      </c>
      <c r="L553" s="237">
        <f>IF(ISBLANK(INDEX('Policy Characteristics'!F:F,MATCH($C553,'Policy Characteristics'!$C:$C,0))),"",INDEX('Policy Characteristics'!F:F,MATCH($C553,'Policy Characteristics'!$C:$C,0)))</f>
        <v>0</v>
      </c>
      <c r="M553" s="237">
        <f>IF(ISBLANK(INDEX('Policy Characteristics'!G:G,MATCH($C553,'Policy Characteristics'!$C:$C,0))),"",INDEX('Policy Characteristics'!G:G,MATCH($C553,'Policy Characteristics'!$C:$C,0)))</f>
        <v>60</v>
      </c>
      <c r="N553" s="237">
        <f>IF(ISBLANK(INDEX('Policy Characteristics'!H:H,MATCH($C553,'Policy Characteristics'!$C:$C,0))),"",INDEX('Policy Characteristics'!H:H,MATCH($C553,'Policy Characteristics'!$C:$C,0)))</f>
        <v>1</v>
      </c>
      <c r="O553" s="237" t="str">
        <f>IF(ISBLANK(INDEX('Policy Characteristics'!I:I,MATCH($C553,'Policy Characteristics'!$C:$C,0))),"",INDEX('Policy Characteristics'!I:I,MATCH($C553,'Policy Characteristics'!$C:$C,0)))</f>
        <v>$/MWh</v>
      </c>
      <c r="P553" s="237"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7" t="str">
        <f>IF(ISBLANK(INDEX('Policy Characteristics'!K:K,MATCH($C553,'Policy Characteristics'!$C:$C,0))),"",INDEX('Policy Characteristics'!K:K,MATCH($C553,'Policy Characteristics'!$C:$C,0)))</f>
        <v/>
      </c>
      <c r="R553" s="237"/>
      <c r="S553" s="291"/>
    </row>
    <row r="554" spans="1:19">
      <c r="A554" s="237" t="str">
        <f>IF(ISBLANK(INDEX('Policy Characteristics'!A:A,MATCH($C554,'Policy Characteristics'!$C:$C,0))),"",INDEX('Policy Characteristics'!A:A,MATCH($C554,'Policy Characteristics'!$C:$C,0)))</f>
        <v>Electricity Supply</v>
      </c>
      <c r="B554" s="386" t="str">
        <f>IF(ISBLANK(INDEX('Policy Characteristics'!B:B,MATCH($C554,'Policy Characteristics'!$C:$C,0))),"",INDEX('Policy Characteristics'!B:B,MATCH($C554,'Policy Characteristics'!$C:$C,0)))</f>
        <v>Use EVs for Grid Balancing</v>
      </c>
      <c r="C554" t="s">
        <v>3533</v>
      </c>
      <c r="D554" s="290"/>
      <c r="E554" s="335"/>
      <c r="F554" s="290"/>
      <c r="G554" s="290"/>
      <c r="H554" s="17">
        <v>2235</v>
      </c>
      <c r="I554" s="389" t="s">
        <v>43</v>
      </c>
      <c r="J554" s="388" t="str">
        <f>IF(ISBLANK(INDEX('Policy Characteristics'!D:D,MATCH($C554,'Policy Characteristics'!$C:$C,0))),"",INDEX('Policy Characteristics'!D:D,MATCH($C554,'Policy Characteristics'!$C:$C,0)))</f>
        <v>EVs for Grid Balancing</v>
      </c>
      <c r="K554" s="237" t="str">
        <f>IF(ISBLANK(INDEX('Policy Characteristics'!E:E,MATCH($C554,'Policy Characteristics'!$C:$C,0))),"",INDEX('Policy Characteristics'!E:E,MATCH($C554,'Policy Characteristics'!$C:$C,0)))</f>
        <v>elec use EVs for grid balancing</v>
      </c>
      <c r="L554" s="390">
        <f>IF(ISBLANK(INDEX('Policy Characteristics'!F:F,MATCH($C554,'Policy Characteristics'!$C:$C,0))),"",INDEX('Policy Characteristics'!F:F,MATCH($C554,'Policy Characteristics'!$C:$C,0)))</f>
        <v>0</v>
      </c>
      <c r="M554" s="390">
        <f>IF(ISBLANK(INDEX('Policy Characteristics'!G:G,MATCH($C554,'Policy Characteristics'!$C:$C,0))),"",INDEX('Policy Characteristics'!G:G,MATCH($C554,'Policy Characteristics'!$C:$C,0)))</f>
        <v>1</v>
      </c>
      <c r="N554" s="390">
        <f>IF(ISBLANK(INDEX('Policy Characteristics'!H:H,MATCH($C554,'Policy Characteristics'!$C:$C,0))),"",INDEX('Policy Characteristics'!H:H,MATCH($C554,'Policy Characteristics'!$C:$C,0)))</f>
        <v>0.01</v>
      </c>
      <c r="O554" s="237" t="str">
        <f>IF(ISBLANK(INDEX('Policy Characteristics'!I:I,MATCH($C554,'Policy Characteristics'!$C:$C,0))),"",INDEX('Policy Characteristics'!I:I,MATCH($C554,'Policy Characteristics'!$C:$C,0)))</f>
        <v>% of EVs used</v>
      </c>
      <c r="P554" s="237"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7" t="str">
        <f>IF(ISBLANK(INDEX('Policy Characteristics'!K:K,MATCH($C554,'Policy Characteristics'!$C:$C,0))),"",INDEX('Policy Characteristics'!K:K,MATCH($C554,'Policy Characteristics'!$C:$C,0)))</f>
        <v/>
      </c>
      <c r="R554" s="237" t="str">
        <f>IF(ISBLANK(INDEX('Policy Characteristics'!L:L,MATCH($C554,'Policy Characteristics'!$C:$C,0))),"",INDEX('Policy Characteristics'!L:L,MATCH($C554,'Policy Characteristics'!$C:$C,0)))</f>
        <v/>
      </c>
      <c r="S554" s="291" t="s">
        <v>3914</v>
      </c>
    </row>
    <row r="555" spans="1:19">
      <c r="A555" s="237" t="str">
        <f>IF(ISBLANK(INDEX('Policy Characteristics'!A:A,MATCH($C555,'Policy Characteristics'!$C:$C,0))),"",INDEX('Policy Characteristics'!A:A,MATCH($C555,'Policy Characteristics'!$C:$C,0)))</f>
        <v>Electricity Supply</v>
      </c>
      <c r="B555" s="386" t="str">
        <f>IF(ISBLANK(INDEX('Policy Characteristics'!B:B,MATCH($C555,'Policy Characteristics'!$C:$C,0))),"",INDEX('Policy Characteristics'!B:B,MATCH($C555,'Policy Characteristics'!$C:$C,0)))</f>
        <v>Subsidy for Grid Battery Production</v>
      </c>
      <c r="C555" t="s">
        <v>3781</v>
      </c>
      <c r="D555" s="290"/>
      <c r="E555" s="335"/>
      <c r="F555" s="290"/>
      <c r="G555" s="290"/>
      <c r="H555" s="17">
        <v>2769</v>
      </c>
      <c r="I555" s="389" t="s">
        <v>43</v>
      </c>
      <c r="J555" s="388" t="str">
        <f>IF(ISBLANK(INDEX('Policy Characteristics'!D:D,MATCH($C555,'Policy Characteristics'!$C:$C,0))),"",INDEX('Policy Characteristics'!D:D,MATCH($C555,'Policy Characteristics'!$C:$C,0)))</f>
        <v>Grid Battery Subsidy</v>
      </c>
      <c r="K555" s="237" t="str">
        <f>IF(ISBLANK(INDEX('Policy Characteristics'!E:E,MATCH($C555,'Policy Characteristics'!$C:$C,0))),"",INDEX('Policy Characteristics'!E:E,MATCH($C555,'Policy Characteristics'!$C:$C,0)))</f>
        <v>elec battery production subsidy</v>
      </c>
      <c r="L555" s="237">
        <f>IF(ISBLANK(INDEX('Policy Characteristics'!F:F,MATCH($C555,'Policy Characteristics'!$C:$C,0))),"",INDEX('Policy Characteristics'!F:F,MATCH($C555,'Policy Characteristics'!$C:$C,0)))</f>
        <v>-100</v>
      </c>
      <c r="M555" s="237">
        <f>IF(ISBLANK(INDEX('Policy Characteristics'!G:G,MATCH($C555,'Policy Characteristics'!$C:$C,0))),"",INDEX('Policy Characteristics'!G:G,MATCH($C555,'Policy Characteristics'!$C:$C,0)))</f>
        <v>100</v>
      </c>
      <c r="N555" s="237">
        <f>IF(ISBLANK(INDEX('Policy Characteristics'!H:H,MATCH($C555,'Policy Characteristics'!$C:$C,0))),"",INDEX('Policy Characteristics'!H:H,MATCH($C555,'Policy Characteristics'!$C:$C,0)))</f>
        <v>1</v>
      </c>
      <c r="O555" s="237" t="str">
        <f>IF(ISBLANK(INDEX('Policy Characteristics'!I:I,MATCH($C555,'Policy Characteristics'!$C:$C,0))),"",INDEX('Policy Characteristics'!I:I,MATCH($C555,'Policy Characteristics'!$C:$C,0)))</f>
        <v>$/kWh</v>
      </c>
      <c r="P555" s="237"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7" t="str">
        <f>IF(ISBLANK(INDEX('Policy Characteristics'!K:K,MATCH($C555,'Policy Characteristics'!$C:$C,0))),"",INDEX('Policy Characteristics'!K:K,MATCH($C555,'Policy Characteristics'!$C:$C,0)))</f>
        <v/>
      </c>
      <c r="R555" s="237" t="str">
        <f>IF(ISBLANK(INDEX('Policy Characteristics'!L:L,MATCH($C555,'Policy Characteristics'!$C:$C,0))),"",INDEX('Policy Characteristics'!L:L,MATCH($C555,'Policy Characteristics'!$C:$C,0)))</f>
        <v/>
      </c>
      <c r="S555" s="291" t="s">
        <v>3915</v>
      </c>
    </row>
    <row r="556" spans="1:19">
      <c r="A556" s="237" t="str">
        <f>IF(ISBLANK(INDEX('Policy Characteristics'!A:A,MATCH($C556,'Policy Characteristics'!$C:$C,0))),"",INDEX('Policy Characteristics'!A:A,MATCH($C556,'Policy Characteristics'!$C:$C,0)))</f>
        <v>Electricity Supply</v>
      </c>
      <c r="B556" s="386" t="str">
        <f>IF(ISBLANK(INDEX('Policy Characteristics'!B:B,MATCH($C556,'Policy Characteristics'!$C:$C,0))),"",INDEX('Policy Characteristics'!B:B,MATCH($C556,'Policy Characteristics'!$C:$C,0)))</f>
        <v>Subsidy for Grid Battery Capacity</v>
      </c>
      <c r="C556" t="s">
        <v>3580</v>
      </c>
      <c r="D556" s="290"/>
      <c r="E556" s="335"/>
      <c r="F556" s="290"/>
      <c r="G556" s="290"/>
      <c r="H556" s="17">
        <v>2259</v>
      </c>
      <c r="I556" s="389" t="s">
        <v>43</v>
      </c>
      <c r="J556" s="388" t="str">
        <f>IF(ISBLANK(INDEX('Policy Characteristics'!D:D,MATCH($C556,'Policy Characteristics'!$C:$C,0))),"",INDEX('Policy Characteristics'!D:D,MATCH($C556,'Policy Characteristics'!$C:$C,0)))</f>
        <v>Grid Battery Subsidy</v>
      </c>
      <c r="K556" s="237" t="str">
        <f>IF(ISBLANK(INDEX('Policy Characteristics'!E:E,MATCH($C556,'Policy Characteristics'!$C:$C,0))),"",INDEX('Policy Characteristics'!E:E,MATCH($C556,'Policy Characteristics'!$C:$C,0)))</f>
        <v>elec battery construction subsidy</v>
      </c>
      <c r="L556" s="390">
        <f>IF(ISBLANK(INDEX('Policy Characteristics'!F:F,MATCH($C556,'Policy Characteristics'!$C:$C,0))),"",INDEX('Policy Characteristics'!F:F,MATCH($C556,'Policy Characteristics'!$C:$C,0)))</f>
        <v>-1</v>
      </c>
      <c r="M556" s="390">
        <f>IF(ISBLANK(INDEX('Policy Characteristics'!G:G,MATCH($C556,'Policy Characteristics'!$C:$C,0))),"",INDEX('Policy Characteristics'!G:G,MATCH($C556,'Policy Characteristics'!$C:$C,0)))</f>
        <v>1</v>
      </c>
      <c r="N556" s="390">
        <f>IF(ISBLANK(INDEX('Policy Characteristics'!H:H,MATCH($C556,'Policy Characteristics'!$C:$C,0))),"",INDEX('Policy Characteristics'!H:H,MATCH($C556,'Policy Characteristics'!$C:$C,0)))</f>
        <v>0.01</v>
      </c>
      <c r="O556" s="237" t="str">
        <f>IF(ISBLANK(INDEX('Policy Characteristics'!I:I,MATCH($C556,'Policy Characteristics'!$C:$C,0))),"",INDEX('Policy Characteristics'!I:I,MATCH($C556,'Policy Characteristics'!$C:$C,0)))</f>
        <v>% of capital costs</v>
      </c>
      <c r="P556" s="237"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7" t="str">
        <f>IF(ISBLANK(INDEX('Policy Characteristics'!K:K,MATCH($C556,'Policy Characteristics'!$C:$C,0))),"",INDEX('Policy Characteristics'!K:K,MATCH($C556,'Policy Characteristics'!$C:$C,0)))</f>
        <v/>
      </c>
      <c r="R556" s="237"/>
      <c r="S556" s="291" t="s">
        <v>3916</v>
      </c>
    </row>
    <row r="557" spans="1:19">
      <c r="A557" s="237" t="str">
        <f>IF(ISBLANK(INDEX('Policy Characteristics'!A:A,MATCH($C557,'Policy Characteristics'!$C:$C,0))),"",INDEX('Policy Characteristics'!A:A,MATCH($C557,'Policy Characteristics'!$C:$C,0)))</f>
        <v>Electricity Supply</v>
      </c>
      <c r="B557" s="386" t="str">
        <f>IF(ISBLANK(INDEX('Policy Characteristics'!B:B,MATCH($C557,'Policy Characteristics'!$C:$C,0))),"",INDEX('Policy Characteristics'!B:B,MATCH($C557,'Policy Characteristics'!$C:$C,0)))</f>
        <v>Electricity CCS Subsidy</v>
      </c>
      <c r="C557" t="s">
        <v>3585</v>
      </c>
      <c r="D557" s="335" t="s">
        <v>445</v>
      </c>
      <c r="F557" s="335" t="s">
        <v>444</v>
      </c>
      <c r="H557" s="17">
        <v>2260</v>
      </c>
      <c r="I557" t="s">
        <v>44</v>
      </c>
      <c r="J557" s="388" t="str">
        <f>IF(ISBLANK(INDEX('Policy Characteristics'!D:D,MATCH($C557,'Policy Characteristics'!$C:$C,0))),"",INDEX('Policy Characteristics'!D:D,MATCH($C557,'Policy Characteristics'!$C:$C,0)))</f>
        <v>Electricity CCS Subsidy</v>
      </c>
      <c r="K557" s="237" t="str">
        <f>IF(ISBLANK(INDEX('Policy Characteristics'!E:E,MATCH($C557,'Policy Characteristics'!$C:$C,0))),"",INDEX('Policy Characteristics'!E:E,MATCH($C557,'Policy Characteristics'!$C:$C,0)))</f>
        <v>elec CCS subsidy</v>
      </c>
      <c r="L557" s="390">
        <f>IF(ISBLANK(INDEX('Policy Characteristics'!F:F,MATCH($C557,'Policy Characteristics'!$C:$C,0))),"",INDEX('Policy Characteristics'!F:F,MATCH($C557,'Policy Characteristics'!$C:$C,0)))</f>
        <v>-100</v>
      </c>
      <c r="M557" s="390">
        <f>IF(ISBLANK(INDEX('Policy Characteristics'!G:G,MATCH($C557,'Policy Characteristics'!$C:$C,0))),"",INDEX('Policy Characteristics'!G:G,MATCH($C557,'Policy Characteristics'!$C:$C,0)))</f>
        <v>100</v>
      </c>
      <c r="N557" s="390">
        <f>IF(ISBLANK(INDEX('Policy Characteristics'!H:H,MATCH($C557,'Policy Characteristics'!$C:$C,0))),"",INDEX('Policy Characteristics'!H:H,MATCH($C557,'Policy Characteristics'!$C:$C,0)))</f>
        <v>1</v>
      </c>
      <c r="O557" s="237" t="str">
        <f>IF(ISBLANK(INDEX('Policy Characteristics'!I:I,MATCH($C557,'Policy Characteristics'!$C:$C,0))),"",INDEX('Policy Characteristics'!I:I,MATCH($C557,'Policy Characteristics'!$C:$C,0)))</f>
        <v>$ / metric ton CO2e</v>
      </c>
      <c r="P557" s="237"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1" t="s">
        <v>187</v>
      </c>
    </row>
    <row r="558" spans="1:19">
      <c r="A558" s="237" t="str">
        <f>IF(ISBLANK(INDEX('Policy Characteristics'!A:A,MATCH($C558,'Policy Characteristics'!$C:$C,0))),"",INDEX('Policy Characteristics'!A:A,MATCH($C558,'Policy Characteristics'!$C:$C,0)))</f>
        <v>Electricity Supply</v>
      </c>
      <c r="B558" s="386" t="str">
        <f>IF(ISBLANK(INDEX('Policy Characteristics'!B:B,MATCH($C558,'Policy Characteristics'!$C:$C,0))),"",INDEX('Policy Characteristics'!B:B,MATCH($C558,'Policy Characteristics'!$C:$C,0)))</f>
        <v>Electricity CCS Subsidy</v>
      </c>
      <c r="C558" s="237" t="str">
        <f>$C$557</f>
        <v>Additional Subsidy for Elec CCS</v>
      </c>
      <c r="D558" s="290" t="s">
        <v>3461</v>
      </c>
      <c r="F558" s="290" t="s">
        <v>3402</v>
      </c>
      <c r="H558" s="17">
        <v>2261</v>
      </c>
      <c r="I558" t="s">
        <v>44</v>
      </c>
      <c r="J558" s="388" t="str">
        <f>IF(ISBLANK(INDEX('Policy Characteristics'!D:D,MATCH($C558,'Policy Characteristics'!$C:$C,0))),"",INDEX('Policy Characteristics'!D:D,MATCH($C558,'Policy Characteristics'!$C:$C,0)))</f>
        <v>Electricity CCS Subsidy</v>
      </c>
      <c r="K558" s="237" t="str">
        <f>IF(ISBLANK(INDEX('Policy Characteristics'!E:E,MATCH($C558,'Policy Characteristics'!$C:$C,0))),"",INDEX('Policy Characteristics'!E:E,MATCH($C558,'Policy Characteristics'!$C:$C,0)))</f>
        <v>elec CCS subsidy</v>
      </c>
      <c r="L558" s="390">
        <f>IF(ISBLANK(INDEX('Policy Characteristics'!F:F,MATCH($C558,'Policy Characteristics'!$C:$C,0))),"",INDEX('Policy Characteristics'!F:F,MATCH($C558,'Policy Characteristics'!$C:$C,0)))</f>
        <v>-100</v>
      </c>
      <c r="M558" s="390">
        <f>IF(ISBLANK(INDEX('Policy Characteristics'!G:G,MATCH($C558,'Policy Characteristics'!$C:$C,0))),"",INDEX('Policy Characteristics'!G:G,MATCH($C558,'Policy Characteristics'!$C:$C,0)))</f>
        <v>100</v>
      </c>
      <c r="N558" s="390">
        <f>IF(ISBLANK(INDEX('Policy Characteristics'!H:H,MATCH($C558,'Policy Characteristics'!$C:$C,0))),"",INDEX('Policy Characteristics'!H:H,MATCH($C558,'Policy Characteristics'!$C:$C,0)))</f>
        <v>1</v>
      </c>
      <c r="O558" s="237" t="str">
        <f>IF(ISBLANK(INDEX('Policy Characteristics'!I:I,MATCH($C558,'Policy Characteristics'!$C:$C,0))),"",INDEX('Policy Characteristics'!I:I,MATCH($C558,'Policy Characteristics'!$C:$C,0)))</f>
        <v>$ / metric ton CO2e</v>
      </c>
      <c r="P558" s="237"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1" t="s">
        <v>187</v>
      </c>
    </row>
    <row r="559" spans="1:19">
      <c r="A559" s="237" t="str">
        <f>IF(ISBLANK(INDEX('Policy Characteristics'!A:A,MATCH($C559,'Policy Characteristics'!$C:$C,0))),"",INDEX('Policy Characteristics'!A:A,MATCH($C559,'Policy Characteristics'!$C:$C,0)))</f>
        <v>Electricity Supply</v>
      </c>
      <c r="B559" s="386" t="str">
        <f>IF(ISBLANK(INDEX('Policy Characteristics'!B:B,MATCH($C559,'Policy Characteristics'!$C:$C,0))),"",INDEX('Policy Characteristics'!B:B,MATCH($C559,'Policy Characteristics'!$C:$C,0)))</f>
        <v>Electricity CCS Subsidy</v>
      </c>
      <c r="C559" s="237" t="str">
        <f t="shared" ref="C559:C580" si="31">$C$557</f>
        <v>Additional Subsidy for Elec CCS</v>
      </c>
      <c r="D559" s="290" t="s">
        <v>3462</v>
      </c>
      <c r="F559" s="290" t="s">
        <v>3403</v>
      </c>
      <c r="H559" s="17">
        <v>2262</v>
      </c>
      <c r="I559" t="s">
        <v>44</v>
      </c>
      <c r="J559" s="388" t="str">
        <f>IF(ISBLANK(INDEX('Policy Characteristics'!D:D,MATCH($C559,'Policy Characteristics'!$C:$C,0))),"",INDEX('Policy Characteristics'!D:D,MATCH($C559,'Policy Characteristics'!$C:$C,0)))</f>
        <v>Electricity CCS Subsidy</v>
      </c>
      <c r="K559" s="237" t="str">
        <f>IF(ISBLANK(INDEX('Policy Characteristics'!E:E,MATCH($C559,'Policy Characteristics'!$C:$C,0))),"",INDEX('Policy Characteristics'!E:E,MATCH($C559,'Policy Characteristics'!$C:$C,0)))</f>
        <v>elec CCS subsidy</v>
      </c>
      <c r="L559" s="390">
        <f>IF(ISBLANK(INDEX('Policy Characteristics'!F:F,MATCH($C559,'Policy Characteristics'!$C:$C,0))),"",INDEX('Policy Characteristics'!F:F,MATCH($C559,'Policy Characteristics'!$C:$C,0)))</f>
        <v>-100</v>
      </c>
      <c r="M559" s="390">
        <f>IF(ISBLANK(INDEX('Policy Characteristics'!G:G,MATCH($C559,'Policy Characteristics'!$C:$C,0))),"",INDEX('Policy Characteristics'!G:G,MATCH($C559,'Policy Characteristics'!$C:$C,0)))</f>
        <v>100</v>
      </c>
      <c r="N559" s="390">
        <f>IF(ISBLANK(INDEX('Policy Characteristics'!H:H,MATCH($C559,'Policy Characteristics'!$C:$C,0))),"",INDEX('Policy Characteristics'!H:H,MATCH($C559,'Policy Characteristics'!$C:$C,0)))</f>
        <v>1</v>
      </c>
      <c r="O559" s="237" t="str">
        <f>IF(ISBLANK(INDEX('Policy Characteristics'!I:I,MATCH($C559,'Policy Characteristics'!$C:$C,0))),"",INDEX('Policy Characteristics'!I:I,MATCH($C559,'Policy Characteristics'!$C:$C,0)))</f>
        <v>$ / metric ton CO2e</v>
      </c>
      <c r="P559" s="237"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1" t="s">
        <v>187</v>
      </c>
    </row>
    <row r="560" spans="1:19">
      <c r="A560" s="237" t="str">
        <f>IF(ISBLANK(INDEX('Policy Characteristics'!A:A,MATCH($C560,'Policy Characteristics'!$C:$C,0))),"",INDEX('Policy Characteristics'!A:A,MATCH($C560,'Policy Characteristics'!$C:$C,0)))</f>
        <v>Electricity Supply</v>
      </c>
      <c r="B560" s="386" t="str">
        <f>IF(ISBLANK(INDEX('Policy Characteristics'!B:B,MATCH($C560,'Policy Characteristics'!$C:$C,0))),"",INDEX('Policy Characteristics'!B:B,MATCH($C560,'Policy Characteristics'!$C:$C,0)))</f>
        <v>Electricity CCS Subsidy</v>
      </c>
      <c r="C560" s="237" t="str">
        <f t="shared" si="31"/>
        <v>Additional Subsidy for Elec CCS</v>
      </c>
      <c r="D560" s="290" t="s">
        <v>76</v>
      </c>
      <c r="F560" s="290" t="s">
        <v>3472</v>
      </c>
      <c r="H560" s="17">
        <v>2263</v>
      </c>
      <c r="I560" t="s">
        <v>44</v>
      </c>
      <c r="J560" s="388" t="str">
        <f>IF(ISBLANK(INDEX('Policy Characteristics'!D:D,MATCH($C560,'Policy Characteristics'!$C:$C,0))),"",INDEX('Policy Characteristics'!D:D,MATCH($C560,'Policy Characteristics'!$C:$C,0)))</f>
        <v>Electricity CCS Subsidy</v>
      </c>
      <c r="K560" s="237" t="str">
        <f>IF(ISBLANK(INDEX('Policy Characteristics'!E:E,MATCH($C560,'Policy Characteristics'!$C:$C,0))),"",INDEX('Policy Characteristics'!E:E,MATCH($C560,'Policy Characteristics'!$C:$C,0)))</f>
        <v>elec CCS subsidy</v>
      </c>
      <c r="L560" s="390">
        <f>IF(ISBLANK(INDEX('Policy Characteristics'!F:F,MATCH($C560,'Policy Characteristics'!$C:$C,0))),"",INDEX('Policy Characteristics'!F:F,MATCH($C560,'Policy Characteristics'!$C:$C,0)))</f>
        <v>-100</v>
      </c>
      <c r="M560" s="390">
        <f>IF(ISBLANK(INDEX('Policy Characteristics'!G:G,MATCH($C560,'Policy Characteristics'!$C:$C,0))),"",INDEX('Policy Characteristics'!G:G,MATCH($C560,'Policy Characteristics'!$C:$C,0)))</f>
        <v>100</v>
      </c>
      <c r="N560" s="390">
        <f>IF(ISBLANK(INDEX('Policy Characteristics'!H:H,MATCH($C560,'Policy Characteristics'!$C:$C,0))),"",INDEX('Policy Characteristics'!H:H,MATCH($C560,'Policy Characteristics'!$C:$C,0)))</f>
        <v>1</v>
      </c>
      <c r="O560" s="237" t="str">
        <f>IF(ISBLANK(INDEX('Policy Characteristics'!I:I,MATCH($C560,'Policy Characteristics'!$C:$C,0))),"",INDEX('Policy Characteristics'!I:I,MATCH($C560,'Policy Characteristics'!$C:$C,0)))</f>
        <v>$ / metric ton CO2e</v>
      </c>
      <c r="P560" s="237"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1" t="s">
        <v>187</v>
      </c>
    </row>
    <row r="561" spans="1:19">
      <c r="A561" s="237" t="str">
        <f>IF(ISBLANK(INDEX('Policy Characteristics'!A:A,MATCH($C561,'Policy Characteristics'!$C:$C,0))),"",INDEX('Policy Characteristics'!A:A,MATCH($C561,'Policy Characteristics'!$C:$C,0)))</f>
        <v>Electricity Supply</v>
      </c>
      <c r="B561" s="386" t="str">
        <f>IF(ISBLANK(INDEX('Policy Characteristics'!B:B,MATCH($C561,'Policy Characteristics'!$C:$C,0))),"",INDEX('Policy Characteristics'!B:B,MATCH($C561,'Policy Characteristics'!$C:$C,0)))</f>
        <v>Electricity CCS Subsidy</v>
      </c>
      <c r="C561" s="237" t="str">
        <f t="shared" si="31"/>
        <v>Additional Subsidy for Elec CCS</v>
      </c>
      <c r="D561" s="290" t="s">
        <v>77</v>
      </c>
      <c r="F561" s="290" t="s">
        <v>89</v>
      </c>
      <c r="H561" s="17">
        <v>2264</v>
      </c>
      <c r="I561" t="s">
        <v>44</v>
      </c>
      <c r="J561" s="388" t="str">
        <f>IF(ISBLANK(INDEX('Policy Characteristics'!D:D,MATCH($C561,'Policy Characteristics'!$C:$C,0))),"",INDEX('Policy Characteristics'!D:D,MATCH($C561,'Policy Characteristics'!$C:$C,0)))</f>
        <v>Electricity CCS Subsidy</v>
      </c>
      <c r="K561" s="237" t="str">
        <f>IF(ISBLANK(INDEX('Policy Characteristics'!E:E,MATCH($C561,'Policy Characteristics'!$C:$C,0))),"",INDEX('Policy Characteristics'!E:E,MATCH($C561,'Policy Characteristics'!$C:$C,0)))</f>
        <v>elec CCS subsidy</v>
      </c>
      <c r="L561" s="390">
        <f>IF(ISBLANK(INDEX('Policy Characteristics'!F:F,MATCH($C561,'Policy Characteristics'!$C:$C,0))),"",INDEX('Policy Characteristics'!F:F,MATCH($C561,'Policy Characteristics'!$C:$C,0)))</f>
        <v>-100</v>
      </c>
      <c r="M561" s="390">
        <f>IF(ISBLANK(INDEX('Policy Characteristics'!G:G,MATCH($C561,'Policy Characteristics'!$C:$C,0))),"",INDEX('Policy Characteristics'!G:G,MATCH($C561,'Policy Characteristics'!$C:$C,0)))</f>
        <v>100</v>
      </c>
      <c r="N561" s="390">
        <f>IF(ISBLANK(INDEX('Policy Characteristics'!H:H,MATCH($C561,'Policy Characteristics'!$C:$C,0))),"",INDEX('Policy Characteristics'!H:H,MATCH($C561,'Policy Characteristics'!$C:$C,0)))</f>
        <v>1</v>
      </c>
      <c r="O561" s="237" t="str">
        <f>IF(ISBLANK(INDEX('Policy Characteristics'!I:I,MATCH($C561,'Policy Characteristics'!$C:$C,0))),"",INDEX('Policy Characteristics'!I:I,MATCH($C561,'Policy Characteristics'!$C:$C,0)))</f>
        <v>$ / metric ton CO2e</v>
      </c>
      <c r="P561" s="237"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1" t="s">
        <v>187</v>
      </c>
    </row>
    <row r="562" spans="1:19">
      <c r="A562" s="237" t="str">
        <f>IF(ISBLANK(INDEX('Policy Characteristics'!A:A,MATCH($C562,'Policy Characteristics'!$C:$C,0))),"",INDEX('Policy Characteristics'!A:A,MATCH($C562,'Policy Characteristics'!$C:$C,0)))</f>
        <v>Electricity Supply</v>
      </c>
      <c r="B562" s="386" t="str">
        <f>IF(ISBLANK(INDEX('Policy Characteristics'!B:B,MATCH($C562,'Policy Characteristics'!$C:$C,0))),"",INDEX('Policy Characteristics'!B:B,MATCH($C562,'Policy Characteristics'!$C:$C,0)))</f>
        <v>Electricity CCS Subsidy</v>
      </c>
      <c r="C562" s="237" t="str">
        <f t="shared" si="31"/>
        <v>Additional Subsidy for Elec CCS</v>
      </c>
      <c r="D562" s="290" t="s">
        <v>446</v>
      </c>
      <c r="F562" s="290" t="s">
        <v>449</v>
      </c>
      <c r="H562" s="17">
        <v>2265</v>
      </c>
      <c r="I562" t="s">
        <v>44</v>
      </c>
      <c r="J562" s="388" t="str">
        <f>IF(ISBLANK(INDEX('Policy Characteristics'!D:D,MATCH($C562,'Policy Characteristics'!$C:$C,0))),"",INDEX('Policy Characteristics'!D:D,MATCH($C562,'Policy Characteristics'!$C:$C,0)))</f>
        <v>Electricity CCS Subsidy</v>
      </c>
      <c r="K562" s="237" t="str">
        <f>IF(ISBLANK(INDEX('Policy Characteristics'!E:E,MATCH($C562,'Policy Characteristics'!$C:$C,0))),"",INDEX('Policy Characteristics'!E:E,MATCH($C562,'Policy Characteristics'!$C:$C,0)))</f>
        <v>elec CCS subsidy</v>
      </c>
      <c r="L562" s="390">
        <f>IF(ISBLANK(INDEX('Policy Characteristics'!F:F,MATCH($C562,'Policy Characteristics'!$C:$C,0))),"",INDEX('Policy Characteristics'!F:F,MATCH($C562,'Policy Characteristics'!$C:$C,0)))</f>
        <v>-100</v>
      </c>
      <c r="M562" s="390">
        <f>IF(ISBLANK(INDEX('Policy Characteristics'!G:G,MATCH($C562,'Policy Characteristics'!$C:$C,0))),"",INDEX('Policy Characteristics'!G:G,MATCH($C562,'Policy Characteristics'!$C:$C,0)))</f>
        <v>100</v>
      </c>
      <c r="N562" s="390">
        <f>IF(ISBLANK(INDEX('Policy Characteristics'!H:H,MATCH($C562,'Policy Characteristics'!$C:$C,0))),"",INDEX('Policy Characteristics'!H:H,MATCH($C562,'Policy Characteristics'!$C:$C,0)))</f>
        <v>1</v>
      </c>
      <c r="O562" s="237" t="str">
        <f>IF(ISBLANK(INDEX('Policy Characteristics'!I:I,MATCH($C562,'Policy Characteristics'!$C:$C,0))),"",INDEX('Policy Characteristics'!I:I,MATCH($C562,'Policy Characteristics'!$C:$C,0)))</f>
        <v>$ / metric ton CO2e</v>
      </c>
      <c r="P562" s="237"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1" t="s">
        <v>187</v>
      </c>
    </row>
    <row r="563" spans="1:19">
      <c r="A563" s="237" t="str">
        <f>IF(ISBLANK(INDEX('Policy Characteristics'!A:A,MATCH($C563,'Policy Characteristics'!$C:$C,0))),"",INDEX('Policy Characteristics'!A:A,MATCH($C563,'Policy Characteristics'!$C:$C,0)))</f>
        <v>Electricity Supply</v>
      </c>
      <c r="B563" s="386" t="str">
        <f>IF(ISBLANK(INDEX('Policy Characteristics'!B:B,MATCH($C563,'Policy Characteristics'!$C:$C,0))),"",INDEX('Policy Characteristics'!B:B,MATCH($C563,'Policy Characteristics'!$C:$C,0)))</f>
        <v>Electricity CCS Subsidy</v>
      </c>
      <c r="C563" s="237" t="str">
        <f t="shared" si="31"/>
        <v>Additional Subsidy for Elec CCS</v>
      </c>
      <c r="D563" s="290" t="s">
        <v>78</v>
      </c>
      <c r="F563" s="290" t="s">
        <v>90</v>
      </c>
      <c r="H563" s="17">
        <v>2266</v>
      </c>
      <c r="I563" t="s">
        <v>44</v>
      </c>
      <c r="J563" s="388" t="str">
        <f>IF(ISBLANK(INDEX('Policy Characteristics'!D:D,MATCH($C563,'Policy Characteristics'!$C:$C,0))),"",INDEX('Policy Characteristics'!D:D,MATCH($C563,'Policy Characteristics'!$C:$C,0)))</f>
        <v>Electricity CCS Subsidy</v>
      </c>
      <c r="K563" s="237" t="str">
        <f>IF(ISBLANK(INDEX('Policy Characteristics'!E:E,MATCH($C563,'Policy Characteristics'!$C:$C,0))),"",INDEX('Policy Characteristics'!E:E,MATCH($C563,'Policy Characteristics'!$C:$C,0)))</f>
        <v>elec CCS subsidy</v>
      </c>
      <c r="L563" s="390">
        <f>IF(ISBLANK(INDEX('Policy Characteristics'!F:F,MATCH($C563,'Policy Characteristics'!$C:$C,0))),"",INDEX('Policy Characteristics'!F:F,MATCH($C563,'Policy Characteristics'!$C:$C,0)))</f>
        <v>-100</v>
      </c>
      <c r="M563" s="390">
        <f>IF(ISBLANK(INDEX('Policy Characteristics'!G:G,MATCH($C563,'Policy Characteristics'!$C:$C,0))),"",INDEX('Policy Characteristics'!G:G,MATCH($C563,'Policy Characteristics'!$C:$C,0)))</f>
        <v>100</v>
      </c>
      <c r="N563" s="390">
        <f>IF(ISBLANK(INDEX('Policy Characteristics'!H:H,MATCH($C563,'Policy Characteristics'!$C:$C,0))),"",INDEX('Policy Characteristics'!H:H,MATCH($C563,'Policy Characteristics'!$C:$C,0)))</f>
        <v>1</v>
      </c>
      <c r="O563" s="237" t="str">
        <f>IF(ISBLANK(INDEX('Policy Characteristics'!I:I,MATCH($C563,'Policy Characteristics'!$C:$C,0))),"",INDEX('Policy Characteristics'!I:I,MATCH($C563,'Policy Characteristics'!$C:$C,0)))</f>
        <v>$ / metric ton CO2e</v>
      </c>
      <c r="P563" s="237"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1" t="s">
        <v>187</v>
      </c>
    </row>
    <row r="564" spans="1:19">
      <c r="A564" s="237" t="str">
        <f>IF(ISBLANK(INDEX('Policy Characteristics'!A:A,MATCH($C564,'Policy Characteristics'!$C:$C,0))),"",INDEX('Policy Characteristics'!A:A,MATCH($C564,'Policy Characteristics'!$C:$C,0)))</f>
        <v>Electricity Supply</v>
      </c>
      <c r="B564" s="386" t="str">
        <f>IF(ISBLANK(INDEX('Policy Characteristics'!B:B,MATCH($C564,'Policy Characteristics'!$C:$C,0))),"",INDEX('Policy Characteristics'!B:B,MATCH($C564,'Policy Characteristics'!$C:$C,0)))</f>
        <v>Electricity CCS Subsidy</v>
      </c>
      <c r="C564" s="237" t="str">
        <f t="shared" si="31"/>
        <v>Additional Subsidy for Elec CCS</v>
      </c>
      <c r="D564" s="290" t="s">
        <v>79</v>
      </c>
      <c r="F564" s="290" t="s">
        <v>91</v>
      </c>
      <c r="H564" s="17">
        <v>2267</v>
      </c>
      <c r="I564" t="s">
        <v>44</v>
      </c>
      <c r="J564" s="388" t="str">
        <f>IF(ISBLANK(INDEX('Policy Characteristics'!D:D,MATCH($C564,'Policy Characteristics'!$C:$C,0))),"",INDEX('Policy Characteristics'!D:D,MATCH($C564,'Policy Characteristics'!$C:$C,0)))</f>
        <v>Electricity CCS Subsidy</v>
      </c>
      <c r="K564" s="237" t="str">
        <f>IF(ISBLANK(INDEX('Policy Characteristics'!E:E,MATCH($C564,'Policy Characteristics'!$C:$C,0))),"",INDEX('Policy Characteristics'!E:E,MATCH($C564,'Policy Characteristics'!$C:$C,0)))</f>
        <v>elec CCS subsidy</v>
      </c>
      <c r="L564" s="390">
        <f>IF(ISBLANK(INDEX('Policy Characteristics'!F:F,MATCH($C564,'Policy Characteristics'!$C:$C,0))),"",INDEX('Policy Characteristics'!F:F,MATCH($C564,'Policy Characteristics'!$C:$C,0)))</f>
        <v>-100</v>
      </c>
      <c r="M564" s="390">
        <f>IF(ISBLANK(INDEX('Policy Characteristics'!G:G,MATCH($C564,'Policy Characteristics'!$C:$C,0))),"",INDEX('Policy Characteristics'!G:G,MATCH($C564,'Policy Characteristics'!$C:$C,0)))</f>
        <v>100</v>
      </c>
      <c r="N564" s="390">
        <f>IF(ISBLANK(INDEX('Policy Characteristics'!H:H,MATCH($C564,'Policy Characteristics'!$C:$C,0))),"",INDEX('Policy Characteristics'!H:H,MATCH($C564,'Policy Characteristics'!$C:$C,0)))</f>
        <v>1</v>
      </c>
      <c r="O564" s="237" t="str">
        <f>IF(ISBLANK(INDEX('Policy Characteristics'!I:I,MATCH($C564,'Policy Characteristics'!$C:$C,0))),"",INDEX('Policy Characteristics'!I:I,MATCH($C564,'Policy Characteristics'!$C:$C,0)))</f>
        <v>$ / metric ton CO2e</v>
      </c>
      <c r="P564" s="237"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1" t="s">
        <v>187</v>
      </c>
    </row>
    <row r="565" spans="1:19">
      <c r="A565" s="237" t="str">
        <f>IF(ISBLANK(INDEX('Policy Characteristics'!A:A,MATCH($C565,'Policy Characteristics'!$C:$C,0))),"",INDEX('Policy Characteristics'!A:A,MATCH($C565,'Policy Characteristics'!$C:$C,0)))</f>
        <v>Electricity Supply</v>
      </c>
      <c r="B565" s="386" t="str">
        <f>IF(ISBLANK(INDEX('Policy Characteristics'!B:B,MATCH($C565,'Policy Characteristics'!$C:$C,0))),"",INDEX('Policy Characteristics'!B:B,MATCH($C565,'Policy Characteristics'!$C:$C,0)))</f>
        <v>Electricity CCS Subsidy</v>
      </c>
      <c r="C565" s="237" t="str">
        <f t="shared" si="31"/>
        <v>Additional Subsidy for Elec CCS</v>
      </c>
      <c r="D565" s="290" t="s">
        <v>80</v>
      </c>
      <c r="F565" s="290" t="s">
        <v>92</v>
      </c>
      <c r="H565" s="17">
        <v>2268</v>
      </c>
      <c r="I565" t="s">
        <v>44</v>
      </c>
      <c r="J565" s="388" t="str">
        <f>IF(ISBLANK(INDEX('Policy Characteristics'!D:D,MATCH($C565,'Policy Characteristics'!$C:$C,0))),"",INDEX('Policy Characteristics'!D:D,MATCH($C565,'Policy Characteristics'!$C:$C,0)))</f>
        <v>Electricity CCS Subsidy</v>
      </c>
      <c r="K565" s="237" t="str">
        <f>IF(ISBLANK(INDEX('Policy Characteristics'!E:E,MATCH($C565,'Policy Characteristics'!$C:$C,0))),"",INDEX('Policy Characteristics'!E:E,MATCH($C565,'Policy Characteristics'!$C:$C,0)))</f>
        <v>elec CCS subsidy</v>
      </c>
      <c r="L565" s="390">
        <f>IF(ISBLANK(INDEX('Policy Characteristics'!F:F,MATCH($C565,'Policy Characteristics'!$C:$C,0))),"",INDEX('Policy Characteristics'!F:F,MATCH($C565,'Policy Characteristics'!$C:$C,0)))</f>
        <v>-100</v>
      </c>
      <c r="M565" s="390">
        <f>IF(ISBLANK(INDEX('Policy Characteristics'!G:G,MATCH($C565,'Policy Characteristics'!$C:$C,0))),"",INDEX('Policy Characteristics'!G:G,MATCH($C565,'Policy Characteristics'!$C:$C,0)))</f>
        <v>100</v>
      </c>
      <c r="N565" s="390">
        <f>IF(ISBLANK(INDEX('Policy Characteristics'!H:H,MATCH($C565,'Policy Characteristics'!$C:$C,0))),"",INDEX('Policy Characteristics'!H:H,MATCH($C565,'Policy Characteristics'!$C:$C,0)))</f>
        <v>1</v>
      </c>
      <c r="O565" s="237" t="str">
        <f>IF(ISBLANK(INDEX('Policy Characteristics'!I:I,MATCH($C565,'Policy Characteristics'!$C:$C,0))),"",INDEX('Policy Characteristics'!I:I,MATCH($C565,'Policy Characteristics'!$C:$C,0)))</f>
        <v>$ / metric ton CO2e</v>
      </c>
      <c r="P565" s="237"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1" t="s">
        <v>187</v>
      </c>
    </row>
    <row r="566" spans="1:19">
      <c r="A566" s="237" t="str">
        <f>IF(ISBLANK(INDEX('Policy Characteristics'!A:A,MATCH($C566,'Policy Characteristics'!$C:$C,0))),"",INDEX('Policy Characteristics'!A:A,MATCH($C566,'Policy Characteristics'!$C:$C,0)))</f>
        <v>Electricity Supply</v>
      </c>
      <c r="B566" s="386" t="str">
        <f>IF(ISBLANK(INDEX('Policy Characteristics'!B:B,MATCH($C566,'Policy Characteristics'!$C:$C,0))),"",INDEX('Policy Characteristics'!B:B,MATCH($C566,'Policy Characteristics'!$C:$C,0)))</f>
        <v>Electricity CCS Subsidy</v>
      </c>
      <c r="C566" s="237" t="str">
        <f t="shared" si="31"/>
        <v>Additional Subsidy for Elec CCS</v>
      </c>
      <c r="D566" s="290" t="s">
        <v>2422</v>
      </c>
      <c r="F566" s="290" t="s">
        <v>434</v>
      </c>
      <c r="H566" s="17">
        <v>2269</v>
      </c>
      <c r="I566" t="s">
        <v>44</v>
      </c>
      <c r="J566" s="388" t="str">
        <f>IF(ISBLANK(INDEX('Policy Characteristics'!D:D,MATCH($C566,'Policy Characteristics'!$C:$C,0))),"",INDEX('Policy Characteristics'!D:D,MATCH($C566,'Policy Characteristics'!$C:$C,0)))</f>
        <v>Electricity CCS Subsidy</v>
      </c>
      <c r="K566" s="237" t="str">
        <f>IF(ISBLANK(INDEX('Policy Characteristics'!E:E,MATCH($C566,'Policy Characteristics'!$C:$C,0))),"",INDEX('Policy Characteristics'!E:E,MATCH($C566,'Policy Characteristics'!$C:$C,0)))</f>
        <v>elec CCS subsidy</v>
      </c>
      <c r="L566" s="390">
        <f>IF(ISBLANK(INDEX('Policy Characteristics'!F:F,MATCH($C566,'Policy Characteristics'!$C:$C,0))),"",INDEX('Policy Characteristics'!F:F,MATCH($C566,'Policy Characteristics'!$C:$C,0)))</f>
        <v>-100</v>
      </c>
      <c r="M566" s="390">
        <f>IF(ISBLANK(INDEX('Policy Characteristics'!G:G,MATCH($C566,'Policy Characteristics'!$C:$C,0))),"",INDEX('Policy Characteristics'!G:G,MATCH($C566,'Policy Characteristics'!$C:$C,0)))</f>
        <v>100</v>
      </c>
      <c r="N566" s="390">
        <f>IF(ISBLANK(INDEX('Policy Characteristics'!H:H,MATCH($C566,'Policy Characteristics'!$C:$C,0))),"",INDEX('Policy Characteristics'!H:H,MATCH($C566,'Policy Characteristics'!$C:$C,0)))</f>
        <v>1</v>
      </c>
      <c r="O566" s="237" t="str">
        <f>IF(ISBLANK(INDEX('Policy Characteristics'!I:I,MATCH($C566,'Policy Characteristics'!$C:$C,0))),"",INDEX('Policy Characteristics'!I:I,MATCH($C566,'Policy Characteristics'!$C:$C,0)))</f>
        <v>$ / metric ton CO2e</v>
      </c>
      <c r="P566" s="237"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1" t="s">
        <v>187</v>
      </c>
    </row>
    <row r="567" spans="1:19">
      <c r="A567" s="237" t="str">
        <f>IF(ISBLANK(INDEX('Policy Characteristics'!A:A,MATCH($C567,'Policy Characteristics'!$C:$C,0))),"",INDEX('Policy Characteristics'!A:A,MATCH($C567,'Policy Characteristics'!$C:$C,0)))</f>
        <v>Electricity Supply</v>
      </c>
      <c r="B567" s="386" t="str">
        <f>IF(ISBLANK(INDEX('Policy Characteristics'!B:B,MATCH($C567,'Policy Characteristics'!$C:$C,0))),"",INDEX('Policy Characteristics'!B:B,MATCH($C567,'Policy Characteristics'!$C:$C,0)))</f>
        <v>Electricity CCS Subsidy</v>
      </c>
      <c r="C567" s="237" t="str">
        <f t="shared" si="31"/>
        <v>Additional Subsidy for Elec CCS</v>
      </c>
      <c r="D567" s="290" t="s">
        <v>307</v>
      </c>
      <c r="F567" s="290" t="s">
        <v>309</v>
      </c>
      <c r="H567" s="17">
        <v>2270</v>
      </c>
      <c r="I567" t="s">
        <v>44</v>
      </c>
      <c r="J567" s="388" t="str">
        <f>IF(ISBLANK(INDEX('Policy Characteristics'!D:D,MATCH($C567,'Policy Characteristics'!$C:$C,0))),"",INDEX('Policy Characteristics'!D:D,MATCH($C567,'Policy Characteristics'!$C:$C,0)))</f>
        <v>Electricity CCS Subsidy</v>
      </c>
      <c r="K567" s="237" t="str">
        <f>IF(ISBLANK(INDEX('Policy Characteristics'!E:E,MATCH($C567,'Policy Characteristics'!$C:$C,0))),"",INDEX('Policy Characteristics'!E:E,MATCH($C567,'Policy Characteristics'!$C:$C,0)))</f>
        <v>elec CCS subsidy</v>
      </c>
      <c r="L567" s="390">
        <f>IF(ISBLANK(INDEX('Policy Characteristics'!F:F,MATCH($C567,'Policy Characteristics'!$C:$C,0))),"",INDEX('Policy Characteristics'!F:F,MATCH($C567,'Policy Characteristics'!$C:$C,0)))</f>
        <v>-100</v>
      </c>
      <c r="M567" s="390">
        <f>IF(ISBLANK(INDEX('Policy Characteristics'!G:G,MATCH($C567,'Policy Characteristics'!$C:$C,0))),"",INDEX('Policy Characteristics'!G:G,MATCH($C567,'Policy Characteristics'!$C:$C,0)))</f>
        <v>100</v>
      </c>
      <c r="N567" s="390">
        <f>IF(ISBLANK(INDEX('Policy Characteristics'!H:H,MATCH($C567,'Policy Characteristics'!$C:$C,0))),"",INDEX('Policy Characteristics'!H:H,MATCH($C567,'Policy Characteristics'!$C:$C,0)))</f>
        <v>1</v>
      </c>
      <c r="O567" s="237" t="str">
        <f>IF(ISBLANK(INDEX('Policy Characteristics'!I:I,MATCH($C567,'Policy Characteristics'!$C:$C,0))),"",INDEX('Policy Characteristics'!I:I,MATCH($C567,'Policy Characteristics'!$C:$C,0)))</f>
        <v>$ / metric ton CO2e</v>
      </c>
      <c r="P567" s="237"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1" t="s">
        <v>187</v>
      </c>
    </row>
    <row r="568" spans="1:19">
      <c r="A568" s="237" t="str">
        <f>IF(ISBLANK(INDEX('Policy Characteristics'!A:A,MATCH($C568,'Policy Characteristics'!$C:$C,0))),"",INDEX('Policy Characteristics'!A:A,MATCH($C568,'Policy Characteristics'!$C:$C,0)))</f>
        <v>Electricity Supply</v>
      </c>
      <c r="B568" s="386" t="str">
        <f>IF(ISBLANK(INDEX('Policy Characteristics'!B:B,MATCH($C568,'Policy Characteristics'!$C:$C,0))),"",INDEX('Policy Characteristics'!B:B,MATCH($C568,'Policy Characteristics'!$C:$C,0)))</f>
        <v>Electricity CCS Subsidy</v>
      </c>
      <c r="C568" s="237" t="str">
        <f t="shared" si="31"/>
        <v>Additional Subsidy for Elec CCS</v>
      </c>
      <c r="D568" s="290" t="s">
        <v>308</v>
      </c>
      <c r="F568" s="290" t="s">
        <v>310</v>
      </c>
      <c r="H568" s="17">
        <v>2271</v>
      </c>
      <c r="I568" t="s">
        <v>44</v>
      </c>
      <c r="J568" s="388" t="str">
        <f>IF(ISBLANK(INDEX('Policy Characteristics'!D:D,MATCH($C568,'Policy Characteristics'!$C:$C,0))),"",INDEX('Policy Characteristics'!D:D,MATCH($C568,'Policy Characteristics'!$C:$C,0)))</f>
        <v>Electricity CCS Subsidy</v>
      </c>
      <c r="K568" s="237" t="str">
        <f>IF(ISBLANK(INDEX('Policy Characteristics'!E:E,MATCH($C568,'Policy Characteristics'!$C:$C,0))),"",INDEX('Policy Characteristics'!E:E,MATCH($C568,'Policy Characteristics'!$C:$C,0)))</f>
        <v>elec CCS subsidy</v>
      </c>
      <c r="L568" s="390">
        <f>IF(ISBLANK(INDEX('Policy Characteristics'!F:F,MATCH($C568,'Policy Characteristics'!$C:$C,0))),"",INDEX('Policy Characteristics'!F:F,MATCH($C568,'Policy Characteristics'!$C:$C,0)))</f>
        <v>-100</v>
      </c>
      <c r="M568" s="390">
        <f>IF(ISBLANK(INDEX('Policy Characteristics'!G:G,MATCH($C568,'Policy Characteristics'!$C:$C,0))),"",INDEX('Policy Characteristics'!G:G,MATCH($C568,'Policy Characteristics'!$C:$C,0)))</f>
        <v>100</v>
      </c>
      <c r="N568" s="390">
        <f>IF(ISBLANK(INDEX('Policy Characteristics'!H:H,MATCH($C568,'Policy Characteristics'!$C:$C,0))),"",INDEX('Policy Characteristics'!H:H,MATCH($C568,'Policy Characteristics'!$C:$C,0)))</f>
        <v>1</v>
      </c>
      <c r="O568" s="237" t="str">
        <f>IF(ISBLANK(INDEX('Policy Characteristics'!I:I,MATCH($C568,'Policy Characteristics'!$C:$C,0))),"",INDEX('Policy Characteristics'!I:I,MATCH($C568,'Policy Characteristics'!$C:$C,0)))</f>
        <v>$ / metric ton CO2e</v>
      </c>
      <c r="P568" s="237"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1" t="s">
        <v>187</v>
      </c>
    </row>
    <row r="569" spans="1:19">
      <c r="A569" s="237" t="str">
        <f>IF(ISBLANK(INDEX('Policy Characteristics'!A:A,MATCH($C569,'Policy Characteristics'!$C:$C,0))),"",INDEX('Policy Characteristics'!A:A,MATCH($C569,'Policy Characteristics'!$C:$C,0)))</f>
        <v>Electricity Supply</v>
      </c>
      <c r="B569" s="386" t="str">
        <f>IF(ISBLANK(INDEX('Policy Characteristics'!B:B,MATCH($C569,'Policy Characteristics'!$C:$C,0))),"",INDEX('Policy Characteristics'!B:B,MATCH($C569,'Policy Characteristics'!$C:$C,0)))</f>
        <v>Electricity CCS Subsidy</v>
      </c>
      <c r="C569" s="237" t="str">
        <f t="shared" si="31"/>
        <v>Additional Subsidy for Elec CCS</v>
      </c>
      <c r="D569" s="290" t="s">
        <v>442</v>
      </c>
      <c r="F569" s="290" t="s">
        <v>441</v>
      </c>
      <c r="H569" s="17">
        <v>2272</v>
      </c>
      <c r="I569" t="s">
        <v>44</v>
      </c>
      <c r="J569" s="388" t="str">
        <f>IF(ISBLANK(INDEX('Policy Characteristics'!D:D,MATCH($C569,'Policy Characteristics'!$C:$C,0))),"",INDEX('Policy Characteristics'!D:D,MATCH($C569,'Policy Characteristics'!$C:$C,0)))</f>
        <v>Electricity CCS Subsidy</v>
      </c>
      <c r="K569" s="237" t="str">
        <f>IF(ISBLANK(INDEX('Policy Characteristics'!E:E,MATCH($C569,'Policy Characteristics'!$C:$C,0))),"",INDEX('Policy Characteristics'!E:E,MATCH($C569,'Policy Characteristics'!$C:$C,0)))</f>
        <v>elec CCS subsidy</v>
      </c>
      <c r="L569" s="390">
        <f>IF(ISBLANK(INDEX('Policy Characteristics'!F:F,MATCH($C569,'Policy Characteristics'!$C:$C,0))),"",INDEX('Policy Characteristics'!F:F,MATCH($C569,'Policy Characteristics'!$C:$C,0)))</f>
        <v>-100</v>
      </c>
      <c r="M569" s="390">
        <f>IF(ISBLANK(INDEX('Policy Characteristics'!G:G,MATCH($C569,'Policy Characteristics'!$C:$C,0))),"",INDEX('Policy Characteristics'!G:G,MATCH($C569,'Policy Characteristics'!$C:$C,0)))</f>
        <v>100</v>
      </c>
      <c r="N569" s="390">
        <f>IF(ISBLANK(INDEX('Policy Characteristics'!H:H,MATCH($C569,'Policy Characteristics'!$C:$C,0))),"",INDEX('Policy Characteristics'!H:H,MATCH($C569,'Policy Characteristics'!$C:$C,0)))</f>
        <v>1</v>
      </c>
      <c r="O569" s="237" t="str">
        <f>IF(ISBLANK(INDEX('Policy Characteristics'!I:I,MATCH($C569,'Policy Characteristics'!$C:$C,0))),"",INDEX('Policy Characteristics'!I:I,MATCH($C569,'Policy Characteristics'!$C:$C,0)))</f>
        <v>$ / metric ton CO2e</v>
      </c>
      <c r="P569" s="237"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1" t="s">
        <v>187</v>
      </c>
    </row>
    <row r="570" spans="1:19">
      <c r="A570" s="237" t="str">
        <f>IF(ISBLANK(INDEX('Policy Characteristics'!A:A,MATCH($C570,'Policy Characteristics'!$C:$C,0))),"",INDEX('Policy Characteristics'!A:A,MATCH($C570,'Policy Characteristics'!$C:$C,0)))</f>
        <v>Electricity Supply</v>
      </c>
      <c r="B570" s="386" t="str">
        <f>IF(ISBLANK(INDEX('Policy Characteristics'!B:B,MATCH($C570,'Policy Characteristics'!$C:$C,0))),"",INDEX('Policy Characteristics'!B:B,MATCH($C570,'Policy Characteristics'!$C:$C,0)))</f>
        <v>Electricity CCS Subsidy</v>
      </c>
      <c r="C570" s="237" t="str">
        <f t="shared" si="31"/>
        <v>Additional Subsidy for Elec CCS</v>
      </c>
      <c r="D570" s="290" t="s">
        <v>451</v>
      </c>
      <c r="F570" s="290" t="s">
        <v>452</v>
      </c>
      <c r="H570" s="17">
        <v>2273</v>
      </c>
      <c r="I570" t="s">
        <v>44</v>
      </c>
      <c r="J570" s="388" t="str">
        <f>IF(ISBLANK(INDEX('Policy Characteristics'!D:D,MATCH($C570,'Policy Characteristics'!$C:$C,0))),"",INDEX('Policy Characteristics'!D:D,MATCH($C570,'Policy Characteristics'!$C:$C,0)))</f>
        <v>Electricity CCS Subsidy</v>
      </c>
      <c r="K570" s="237" t="str">
        <f>IF(ISBLANK(INDEX('Policy Characteristics'!E:E,MATCH($C570,'Policy Characteristics'!$C:$C,0))),"",INDEX('Policy Characteristics'!E:E,MATCH($C570,'Policy Characteristics'!$C:$C,0)))</f>
        <v>elec CCS subsidy</v>
      </c>
      <c r="L570" s="390">
        <f>IF(ISBLANK(INDEX('Policy Characteristics'!F:F,MATCH($C570,'Policy Characteristics'!$C:$C,0))),"",INDEX('Policy Characteristics'!F:F,MATCH($C570,'Policy Characteristics'!$C:$C,0)))</f>
        <v>-100</v>
      </c>
      <c r="M570" s="390">
        <f>IF(ISBLANK(INDEX('Policy Characteristics'!G:G,MATCH($C570,'Policy Characteristics'!$C:$C,0))),"",INDEX('Policy Characteristics'!G:G,MATCH($C570,'Policy Characteristics'!$C:$C,0)))</f>
        <v>100</v>
      </c>
      <c r="N570" s="390">
        <f>IF(ISBLANK(INDEX('Policy Characteristics'!H:H,MATCH($C570,'Policy Characteristics'!$C:$C,0))),"",INDEX('Policy Characteristics'!H:H,MATCH($C570,'Policy Characteristics'!$C:$C,0)))</f>
        <v>1</v>
      </c>
      <c r="O570" s="237" t="str">
        <f>IF(ISBLANK(INDEX('Policy Characteristics'!I:I,MATCH($C570,'Policy Characteristics'!$C:$C,0))),"",INDEX('Policy Characteristics'!I:I,MATCH($C570,'Policy Characteristics'!$C:$C,0)))</f>
        <v>$ / metric ton CO2e</v>
      </c>
      <c r="P570" s="237"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1" t="s">
        <v>187</v>
      </c>
    </row>
    <row r="571" spans="1:19">
      <c r="A571" s="237" t="str">
        <f>IF(ISBLANK(INDEX('Policy Characteristics'!A:A,MATCH($C571,'Policy Characteristics'!$C:$C,0))),"",INDEX('Policy Characteristics'!A:A,MATCH($C571,'Policy Characteristics'!$C:$C,0)))</f>
        <v>Electricity Supply</v>
      </c>
      <c r="B571" s="386" t="str">
        <f>IF(ISBLANK(INDEX('Policy Characteristics'!B:B,MATCH($C571,'Policy Characteristics'!$C:$C,0))),"",INDEX('Policy Characteristics'!B:B,MATCH($C571,'Policy Characteristics'!$C:$C,0)))</f>
        <v>Electricity CCS Subsidy</v>
      </c>
      <c r="C571" s="237" t="str">
        <f t="shared" si="31"/>
        <v>Additional Subsidy for Elec CCS</v>
      </c>
      <c r="D571" s="290" t="s">
        <v>2741</v>
      </c>
      <c r="F571" s="290" t="s">
        <v>2466</v>
      </c>
      <c r="H571" s="17">
        <v>2274</v>
      </c>
      <c r="I571" t="s">
        <v>44</v>
      </c>
      <c r="J571" s="388" t="str">
        <f>IF(ISBLANK(INDEX('Policy Characteristics'!D:D,MATCH($C571,'Policy Characteristics'!$C:$C,0))),"",INDEX('Policy Characteristics'!D:D,MATCH($C571,'Policy Characteristics'!$C:$C,0)))</f>
        <v>Electricity CCS Subsidy</v>
      </c>
      <c r="K571" s="237" t="str">
        <f>IF(ISBLANK(INDEX('Policy Characteristics'!E:E,MATCH($C571,'Policy Characteristics'!$C:$C,0))),"",INDEX('Policy Characteristics'!E:E,MATCH($C571,'Policy Characteristics'!$C:$C,0)))</f>
        <v>elec CCS subsidy</v>
      </c>
      <c r="L571" s="390">
        <f>IF(ISBLANK(INDEX('Policy Characteristics'!F:F,MATCH($C571,'Policy Characteristics'!$C:$C,0))),"",INDEX('Policy Characteristics'!F:F,MATCH($C571,'Policy Characteristics'!$C:$C,0)))</f>
        <v>-100</v>
      </c>
      <c r="M571" s="390">
        <f>IF(ISBLANK(INDEX('Policy Characteristics'!G:G,MATCH($C571,'Policy Characteristics'!$C:$C,0))),"",INDEX('Policy Characteristics'!G:G,MATCH($C571,'Policy Characteristics'!$C:$C,0)))</f>
        <v>100</v>
      </c>
      <c r="N571" s="390">
        <f>IF(ISBLANK(INDEX('Policy Characteristics'!H:H,MATCH($C571,'Policy Characteristics'!$C:$C,0))),"",INDEX('Policy Characteristics'!H:H,MATCH($C571,'Policy Characteristics'!$C:$C,0)))</f>
        <v>1</v>
      </c>
      <c r="O571" s="237" t="str">
        <f>IF(ISBLANK(INDEX('Policy Characteristics'!I:I,MATCH($C571,'Policy Characteristics'!$C:$C,0))),"",INDEX('Policy Characteristics'!I:I,MATCH($C571,'Policy Characteristics'!$C:$C,0)))</f>
        <v>$ / metric ton CO2e</v>
      </c>
      <c r="P571" s="237"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1" t="s">
        <v>187</v>
      </c>
    </row>
    <row r="572" spans="1:19">
      <c r="A572" s="237" t="str">
        <f>IF(ISBLANK(INDEX('Policy Characteristics'!A:A,MATCH($C572,'Policy Characteristics'!$C:$C,0))),"",INDEX('Policy Characteristics'!A:A,MATCH($C572,'Policy Characteristics'!$C:$C,0)))</f>
        <v>Electricity Supply</v>
      </c>
      <c r="B572" s="386" t="str">
        <f>IF(ISBLANK(INDEX('Policy Characteristics'!B:B,MATCH($C572,'Policy Characteristics'!$C:$C,0))),"",INDEX('Policy Characteristics'!B:B,MATCH($C572,'Policy Characteristics'!$C:$C,0)))</f>
        <v>Electricity CCS Subsidy</v>
      </c>
      <c r="C572" s="237" t="str">
        <f t="shared" si="31"/>
        <v>Additional Subsidy for Elec CCS</v>
      </c>
      <c r="D572" s="290" t="s">
        <v>2742</v>
      </c>
      <c r="F572" s="290" t="s">
        <v>2585</v>
      </c>
      <c r="H572" s="17">
        <v>2275</v>
      </c>
      <c r="I572" t="s">
        <v>44</v>
      </c>
      <c r="J572" s="388" t="str">
        <f>IF(ISBLANK(INDEX('Policy Characteristics'!D:D,MATCH($C572,'Policy Characteristics'!$C:$C,0))),"",INDEX('Policy Characteristics'!D:D,MATCH($C572,'Policy Characteristics'!$C:$C,0)))</f>
        <v>Electricity CCS Subsidy</v>
      </c>
      <c r="K572" s="237" t="str">
        <f>IF(ISBLANK(INDEX('Policy Characteristics'!E:E,MATCH($C572,'Policy Characteristics'!$C:$C,0))),"",INDEX('Policy Characteristics'!E:E,MATCH($C572,'Policy Characteristics'!$C:$C,0)))</f>
        <v>elec CCS subsidy</v>
      </c>
      <c r="L572" s="390">
        <f>IF(ISBLANK(INDEX('Policy Characteristics'!F:F,MATCH($C572,'Policy Characteristics'!$C:$C,0))),"",INDEX('Policy Characteristics'!F:F,MATCH($C572,'Policy Characteristics'!$C:$C,0)))</f>
        <v>-100</v>
      </c>
      <c r="M572" s="390">
        <f>IF(ISBLANK(INDEX('Policy Characteristics'!G:G,MATCH($C572,'Policy Characteristics'!$C:$C,0))),"",INDEX('Policy Characteristics'!G:G,MATCH($C572,'Policy Characteristics'!$C:$C,0)))</f>
        <v>100</v>
      </c>
      <c r="N572" s="390">
        <f>IF(ISBLANK(INDEX('Policy Characteristics'!H:H,MATCH($C572,'Policy Characteristics'!$C:$C,0))),"",INDEX('Policy Characteristics'!H:H,MATCH($C572,'Policy Characteristics'!$C:$C,0)))</f>
        <v>1</v>
      </c>
      <c r="O572" s="237" t="str">
        <f>IF(ISBLANK(INDEX('Policy Characteristics'!I:I,MATCH($C572,'Policy Characteristics'!$C:$C,0))),"",INDEX('Policy Characteristics'!I:I,MATCH($C572,'Policy Characteristics'!$C:$C,0)))</f>
        <v>$ / metric ton CO2e</v>
      </c>
      <c r="P572" s="237"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1" t="s">
        <v>187</v>
      </c>
    </row>
    <row r="573" spans="1:19">
      <c r="A573" s="237" t="str">
        <f>IF(ISBLANK(INDEX('Policy Characteristics'!A:A,MATCH($C573,'Policy Characteristics'!$C:$C,0))),"",INDEX('Policy Characteristics'!A:A,MATCH($C573,'Policy Characteristics'!$C:$C,0)))</f>
        <v>Electricity Supply</v>
      </c>
      <c r="B573" s="386" t="str">
        <f>IF(ISBLANK(INDEX('Policy Characteristics'!B:B,MATCH($C573,'Policy Characteristics'!$C:$C,0))),"",INDEX('Policy Characteristics'!B:B,MATCH($C573,'Policy Characteristics'!$C:$C,0)))</f>
        <v>Electricity CCS Subsidy</v>
      </c>
      <c r="C573" s="237" t="str">
        <f t="shared" si="31"/>
        <v>Additional Subsidy for Elec CCS</v>
      </c>
      <c r="D573" s="290" t="s">
        <v>2743</v>
      </c>
      <c r="F573" s="290" t="s">
        <v>2468</v>
      </c>
      <c r="H573" s="17">
        <v>2276</v>
      </c>
      <c r="I573" t="s">
        <v>44</v>
      </c>
      <c r="J573" s="388" t="str">
        <f>IF(ISBLANK(INDEX('Policy Characteristics'!D:D,MATCH($C573,'Policy Characteristics'!$C:$C,0))),"",INDEX('Policy Characteristics'!D:D,MATCH($C573,'Policy Characteristics'!$C:$C,0)))</f>
        <v>Electricity CCS Subsidy</v>
      </c>
      <c r="K573" s="237" t="str">
        <f>IF(ISBLANK(INDEX('Policy Characteristics'!E:E,MATCH($C573,'Policy Characteristics'!$C:$C,0))),"",INDEX('Policy Characteristics'!E:E,MATCH($C573,'Policy Characteristics'!$C:$C,0)))</f>
        <v>elec CCS subsidy</v>
      </c>
      <c r="L573" s="390">
        <f>IF(ISBLANK(INDEX('Policy Characteristics'!F:F,MATCH($C573,'Policy Characteristics'!$C:$C,0))),"",INDEX('Policy Characteristics'!F:F,MATCH($C573,'Policy Characteristics'!$C:$C,0)))</f>
        <v>-100</v>
      </c>
      <c r="M573" s="390">
        <f>IF(ISBLANK(INDEX('Policy Characteristics'!G:G,MATCH($C573,'Policy Characteristics'!$C:$C,0))),"",INDEX('Policy Characteristics'!G:G,MATCH($C573,'Policy Characteristics'!$C:$C,0)))</f>
        <v>100</v>
      </c>
      <c r="N573" s="390">
        <f>IF(ISBLANK(INDEX('Policy Characteristics'!H:H,MATCH($C573,'Policy Characteristics'!$C:$C,0))),"",INDEX('Policy Characteristics'!H:H,MATCH($C573,'Policy Characteristics'!$C:$C,0)))</f>
        <v>1</v>
      </c>
      <c r="O573" s="237" t="str">
        <f>IF(ISBLANK(INDEX('Policy Characteristics'!I:I,MATCH($C573,'Policy Characteristics'!$C:$C,0))),"",INDEX('Policy Characteristics'!I:I,MATCH($C573,'Policy Characteristics'!$C:$C,0)))</f>
        <v>$ / metric ton CO2e</v>
      </c>
      <c r="P573" s="237"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1" t="s">
        <v>187</v>
      </c>
    </row>
    <row r="574" spans="1:19">
      <c r="A574" s="237" t="str">
        <f>IF(ISBLANK(INDEX('Policy Characteristics'!A:A,MATCH($C574,'Policy Characteristics'!$C:$C,0))),"",INDEX('Policy Characteristics'!A:A,MATCH($C574,'Policy Characteristics'!$C:$C,0)))</f>
        <v>Electricity Supply</v>
      </c>
      <c r="B574" s="386" t="str">
        <f>IF(ISBLANK(INDEX('Policy Characteristics'!B:B,MATCH($C574,'Policy Characteristics'!$C:$C,0))),"",INDEX('Policy Characteristics'!B:B,MATCH($C574,'Policy Characteristics'!$C:$C,0)))</f>
        <v>Electricity CCS Subsidy</v>
      </c>
      <c r="C574" s="237" t="str">
        <f t="shared" si="31"/>
        <v>Additional Subsidy for Elec CCS</v>
      </c>
      <c r="D574" s="290" t="s">
        <v>3460</v>
      </c>
      <c r="F574" s="290" t="s">
        <v>3467</v>
      </c>
      <c r="H574" s="17">
        <v>2277</v>
      </c>
      <c r="I574" t="s">
        <v>43</v>
      </c>
      <c r="J574" s="388" t="str">
        <f>IF(ISBLANK(INDEX('Policy Characteristics'!D:D,MATCH($C574,'Policy Characteristics'!$C:$C,0))),"",INDEX('Policy Characteristics'!D:D,MATCH($C574,'Policy Characteristics'!$C:$C,0)))</f>
        <v>Electricity CCS Subsidy</v>
      </c>
      <c r="K574" s="237" t="str">
        <f>IF(ISBLANK(INDEX('Policy Characteristics'!E:E,MATCH($C574,'Policy Characteristics'!$C:$C,0))),"",INDEX('Policy Characteristics'!E:E,MATCH($C574,'Policy Characteristics'!$C:$C,0)))</f>
        <v>elec CCS subsidy</v>
      </c>
      <c r="L574" s="390">
        <f>IF(ISBLANK(INDEX('Policy Characteristics'!F:F,MATCH($C574,'Policy Characteristics'!$C:$C,0))),"",INDEX('Policy Characteristics'!F:F,MATCH($C574,'Policy Characteristics'!$C:$C,0)))</f>
        <v>-100</v>
      </c>
      <c r="M574" s="390">
        <f>IF(ISBLANK(INDEX('Policy Characteristics'!G:G,MATCH($C574,'Policy Characteristics'!$C:$C,0))),"",INDEX('Policy Characteristics'!G:G,MATCH($C574,'Policy Characteristics'!$C:$C,0)))</f>
        <v>100</v>
      </c>
      <c r="N574" s="390">
        <f>IF(ISBLANK(INDEX('Policy Characteristics'!H:H,MATCH($C574,'Policy Characteristics'!$C:$C,0))),"",INDEX('Policy Characteristics'!H:H,MATCH($C574,'Policy Characteristics'!$C:$C,0)))</f>
        <v>1</v>
      </c>
      <c r="O574" s="237" t="str">
        <f>IF(ISBLANK(INDEX('Policy Characteristics'!I:I,MATCH($C574,'Policy Characteristics'!$C:$C,0))),"",INDEX('Policy Characteristics'!I:I,MATCH($C574,'Policy Characteristics'!$C:$C,0)))</f>
        <v>$ / metric ton CO2e</v>
      </c>
      <c r="P574" s="237"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1" t="s">
        <v>3917</v>
      </c>
    </row>
    <row r="575" spans="1:19">
      <c r="A575" s="237" t="str">
        <f>IF(ISBLANK(INDEX('Policy Characteristics'!A:A,MATCH($C575,'Policy Characteristics'!$C:$C,0))),"",INDEX('Policy Characteristics'!A:A,MATCH($C575,'Policy Characteristics'!$C:$C,0)))</f>
        <v>Electricity Supply</v>
      </c>
      <c r="B575" s="386" t="str">
        <f>IF(ISBLANK(INDEX('Policy Characteristics'!B:B,MATCH($C575,'Policy Characteristics'!$C:$C,0))),"",INDEX('Policy Characteristics'!B:B,MATCH($C575,'Policy Characteristics'!$C:$C,0)))</f>
        <v>Electricity CCS Subsidy</v>
      </c>
      <c r="C575" s="237" t="str">
        <f t="shared" si="31"/>
        <v>Additional Subsidy for Elec CCS</v>
      </c>
      <c r="D575" s="290" t="s">
        <v>3463</v>
      </c>
      <c r="F575" s="290" t="s">
        <v>3468</v>
      </c>
      <c r="H575" s="17">
        <v>2278</v>
      </c>
      <c r="I575" t="s">
        <v>43</v>
      </c>
      <c r="J575" s="388" t="str">
        <f>IF(ISBLANK(INDEX('Policy Characteristics'!D:D,MATCH($C575,'Policy Characteristics'!$C:$C,0))),"",INDEX('Policy Characteristics'!D:D,MATCH($C575,'Policy Characteristics'!$C:$C,0)))</f>
        <v>Electricity CCS Subsidy</v>
      </c>
      <c r="K575" s="237" t="str">
        <f>IF(ISBLANK(INDEX('Policy Characteristics'!E:E,MATCH($C575,'Policy Characteristics'!$C:$C,0))),"",INDEX('Policy Characteristics'!E:E,MATCH($C575,'Policy Characteristics'!$C:$C,0)))</f>
        <v>elec CCS subsidy</v>
      </c>
      <c r="L575" s="390">
        <f>IF(ISBLANK(INDEX('Policy Characteristics'!F:F,MATCH($C575,'Policy Characteristics'!$C:$C,0))),"",INDEX('Policy Characteristics'!F:F,MATCH($C575,'Policy Characteristics'!$C:$C,0)))</f>
        <v>-100</v>
      </c>
      <c r="M575" s="390">
        <f>IF(ISBLANK(INDEX('Policy Characteristics'!G:G,MATCH($C575,'Policy Characteristics'!$C:$C,0))),"",INDEX('Policy Characteristics'!G:G,MATCH($C575,'Policy Characteristics'!$C:$C,0)))</f>
        <v>100</v>
      </c>
      <c r="N575" s="390">
        <f>IF(ISBLANK(INDEX('Policy Characteristics'!H:H,MATCH($C575,'Policy Characteristics'!$C:$C,0))),"",INDEX('Policy Characteristics'!H:H,MATCH($C575,'Policy Characteristics'!$C:$C,0)))</f>
        <v>1</v>
      </c>
      <c r="O575" s="237" t="str">
        <f>IF(ISBLANK(INDEX('Policy Characteristics'!I:I,MATCH($C575,'Policy Characteristics'!$C:$C,0))),"",INDEX('Policy Characteristics'!I:I,MATCH($C575,'Policy Characteristics'!$C:$C,0)))</f>
        <v>$ / metric ton CO2e</v>
      </c>
      <c r="P575" s="237"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1" t="s">
        <v>187</v>
      </c>
    </row>
    <row r="576" spans="1:19">
      <c r="A576" s="237" t="str">
        <f>IF(ISBLANK(INDEX('Policy Characteristics'!A:A,MATCH($C576,'Policy Characteristics'!$C:$C,0))),"",INDEX('Policy Characteristics'!A:A,MATCH($C576,'Policy Characteristics'!$C:$C,0)))</f>
        <v>Electricity Supply</v>
      </c>
      <c r="B576" s="386" t="str">
        <f>IF(ISBLANK(INDEX('Policy Characteristics'!B:B,MATCH($C576,'Policy Characteristics'!$C:$C,0))),"",INDEX('Policy Characteristics'!B:B,MATCH($C576,'Policy Characteristics'!$C:$C,0)))</f>
        <v>Electricity CCS Subsidy</v>
      </c>
      <c r="C576" s="237" t="str">
        <f t="shared" si="31"/>
        <v>Additional Subsidy for Elec CCS</v>
      </c>
      <c r="D576" s="290" t="s">
        <v>3464</v>
      </c>
      <c r="F576" s="290" t="s">
        <v>3469</v>
      </c>
      <c r="H576" s="17">
        <v>2279</v>
      </c>
      <c r="I576" t="s">
        <v>43</v>
      </c>
      <c r="J576" s="388" t="str">
        <f>IF(ISBLANK(INDEX('Policy Characteristics'!D:D,MATCH($C576,'Policy Characteristics'!$C:$C,0))),"",INDEX('Policy Characteristics'!D:D,MATCH($C576,'Policy Characteristics'!$C:$C,0)))</f>
        <v>Electricity CCS Subsidy</v>
      </c>
      <c r="K576" s="237" t="str">
        <f>IF(ISBLANK(INDEX('Policy Characteristics'!E:E,MATCH($C576,'Policy Characteristics'!$C:$C,0))),"",INDEX('Policy Characteristics'!E:E,MATCH($C576,'Policy Characteristics'!$C:$C,0)))</f>
        <v>elec CCS subsidy</v>
      </c>
      <c r="L576" s="390">
        <f>IF(ISBLANK(INDEX('Policy Characteristics'!F:F,MATCH($C576,'Policy Characteristics'!$C:$C,0))),"",INDEX('Policy Characteristics'!F:F,MATCH($C576,'Policy Characteristics'!$C:$C,0)))</f>
        <v>-100</v>
      </c>
      <c r="M576" s="390">
        <f>IF(ISBLANK(INDEX('Policy Characteristics'!G:G,MATCH($C576,'Policy Characteristics'!$C:$C,0))),"",INDEX('Policy Characteristics'!G:G,MATCH($C576,'Policy Characteristics'!$C:$C,0)))</f>
        <v>100</v>
      </c>
      <c r="N576" s="390">
        <f>IF(ISBLANK(INDEX('Policy Characteristics'!H:H,MATCH($C576,'Policy Characteristics'!$C:$C,0))),"",INDEX('Policy Characteristics'!H:H,MATCH($C576,'Policy Characteristics'!$C:$C,0)))</f>
        <v>1</v>
      </c>
      <c r="O576" s="237" t="str">
        <f>IF(ISBLANK(INDEX('Policy Characteristics'!I:I,MATCH($C576,'Policy Characteristics'!$C:$C,0))),"",INDEX('Policy Characteristics'!I:I,MATCH($C576,'Policy Characteristics'!$C:$C,0)))</f>
        <v>$ / metric ton CO2e</v>
      </c>
      <c r="P576" s="237"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1" t="s">
        <v>187</v>
      </c>
    </row>
    <row r="577" spans="1:19">
      <c r="A577" s="237" t="str">
        <f>IF(ISBLANK(INDEX('Policy Characteristics'!A:A,MATCH($C577,'Policy Characteristics'!$C:$C,0))),"",INDEX('Policy Characteristics'!A:A,MATCH($C577,'Policy Characteristics'!$C:$C,0)))</f>
        <v>Electricity Supply</v>
      </c>
      <c r="B577" s="386" t="str">
        <f>IF(ISBLANK(INDEX('Policy Characteristics'!B:B,MATCH($C577,'Policy Characteristics'!$C:$C,0))),"",INDEX('Policy Characteristics'!B:B,MATCH($C577,'Policy Characteristics'!$C:$C,0)))</f>
        <v>Electricity CCS Subsidy</v>
      </c>
      <c r="C577" s="237" t="str">
        <f t="shared" si="31"/>
        <v>Additional Subsidy for Elec CCS</v>
      </c>
      <c r="D577" s="290" t="s">
        <v>3465</v>
      </c>
      <c r="F577" s="290" t="s">
        <v>3470</v>
      </c>
      <c r="H577" s="17">
        <v>2280</v>
      </c>
      <c r="I577" t="s">
        <v>43</v>
      </c>
      <c r="J577" s="388" t="str">
        <f>IF(ISBLANK(INDEX('Policy Characteristics'!D:D,MATCH($C577,'Policy Characteristics'!$C:$C,0))),"",INDEX('Policy Characteristics'!D:D,MATCH($C577,'Policy Characteristics'!$C:$C,0)))</f>
        <v>Electricity CCS Subsidy</v>
      </c>
      <c r="K577" s="237" t="str">
        <f>IF(ISBLANK(INDEX('Policy Characteristics'!E:E,MATCH($C577,'Policy Characteristics'!$C:$C,0))),"",INDEX('Policy Characteristics'!E:E,MATCH($C577,'Policy Characteristics'!$C:$C,0)))</f>
        <v>elec CCS subsidy</v>
      </c>
      <c r="L577" s="390">
        <f>IF(ISBLANK(INDEX('Policy Characteristics'!F:F,MATCH($C577,'Policy Characteristics'!$C:$C,0))),"",INDEX('Policy Characteristics'!F:F,MATCH($C577,'Policy Characteristics'!$C:$C,0)))</f>
        <v>-100</v>
      </c>
      <c r="M577" s="390">
        <f>IF(ISBLANK(INDEX('Policy Characteristics'!G:G,MATCH($C577,'Policy Characteristics'!$C:$C,0))),"",INDEX('Policy Characteristics'!G:G,MATCH($C577,'Policy Characteristics'!$C:$C,0)))</f>
        <v>100</v>
      </c>
      <c r="N577" s="390">
        <f>IF(ISBLANK(INDEX('Policy Characteristics'!H:H,MATCH($C577,'Policy Characteristics'!$C:$C,0))),"",INDEX('Policy Characteristics'!H:H,MATCH($C577,'Policy Characteristics'!$C:$C,0)))</f>
        <v>1</v>
      </c>
      <c r="O577" s="237" t="str">
        <f>IF(ISBLANK(INDEX('Policy Characteristics'!I:I,MATCH($C577,'Policy Characteristics'!$C:$C,0))),"",INDEX('Policy Characteristics'!I:I,MATCH($C577,'Policy Characteristics'!$C:$C,0)))</f>
        <v>$ / metric ton CO2e</v>
      </c>
      <c r="P577" s="237"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1" t="s">
        <v>187</v>
      </c>
    </row>
    <row r="578" spans="1:19">
      <c r="A578" s="237" t="str">
        <f>IF(ISBLANK(INDEX('Policy Characteristics'!A:A,MATCH($C578,'Policy Characteristics'!$C:$C,0))),"",INDEX('Policy Characteristics'!A:A,MATCH($C578,'Policy Characteristics'!$C:$C,0)))</f>
        <v>Electricity Supply</v>
      </c>
      <c r="B578" s="386" t="str">
        <f>IF(ISBLANK(INDEX('Policy Characteristics'!B:B,MATCH($C578,'Policy Characteristics'!$C:$C,0))),"",INDEX('Policy Characteristics'!B:B,MATCH($C578,'Policy Characteristics'!$C:$C,0)))</f>
        <v>Electricity CCS Subsidy</v>
      </c>
      <c r="C578" s="237" t="str">
        <f t="shared" si="31"/>
        <v>Additional Subsidy for Elec CCS</v>
      </c>
      <c r="D578" s="290" t="s">
        <v>3466</v>
      </c>
      <c r="F578" s="290" t="s">
        <v>3471</v>
      </c>
      <c r="H578" s="17">
        <v>2281</v>
      </c>
      <c r="I578" t="s">
        <v>44</v>
      </c>
      <c r="J578" s="388" t="str">
        <f>IF(ISBLANK(INDEX('Policy Characteristics'!D:D,MATCH($C578,'Policy Characteristics'!$C:$C,0))),"",INDEX('Policy Characteristics'!D:D,MATCH($C578,'Policy Characteristics'!$C:$C,0)))</f>
        <v>Electricity CCS Subsidy</v>
      </c>
      <c r="K578" s="237" t="str">
        <f>IF(ISBLANK(INDEX('Policy Characteristics'!E:E,MATCH($C578,'Policy Characteristics'!$C:$C,0))),"",INDEX('Policy Characteristics'!E:E,MATCH($C578,'Policy Characteristics'!$C:$C,0)))</f>
        <v>elec CCS subsidy</v>
      </c>
      <c r="L578" s="390">
        <f>IF(ISBLANK(INDEX('Policy Characteristics'!F:F,MATCH($C578,'Policy Characteristics'!$C:$C,0))),"",INDEX('Policy Characteristics'!F:F,MATCH($C578,'Policy Characteristics'!$C:$C,0)))</f>
        <v>-100</v>
      </c>
      <c r="M578" s="390">
        <f>IF(ISBLANK(INDEX('Policy Characteristics'!G:G,MATCH($C578,'Policy Characteristics'!$C:$C,0))),"",INDEX('Policy Characteristics'!G:G,MATCH($C578,'Policy Characteristics'!$C:$C,0)))</f>
        <v>100</v>
      </c>
      <c r="N578" s="390">
        <f>IF(ISBLANK(INDEX('Policy Characteristics'!H:H,MATCH($C578,'Policy Characteristics'!$C:$C,0))),"",INDEX('Policy Characteristics'!H:H,MATCH($C578,'Policy Characteristics'!$C:$C,0)))</f>
        <v>1</v>
      </c>
      <c r="O578" s="237" t="str">
        <f>IF(ISBLANK(INDEX('Policy Characteristics'!I:I,MATCH($C578,'Policy Characteristics'!$C:$C,0))),"",INDEX('Policy Characteristics'!I:I,MATCH($C578,'Policy Characteristics'!$C:$C,0)))</f>
        <v>$ / metric ton CO2e</v>
      </c>
      <c r="P578" s="237"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1" t="s">
        <v>187</v>
      </c>
    </row>
    <row r="579" spans="1:19">
      <c r="A579" s="237" t="str">
        <f>IF(ISBLANK(INDEX('Policy Characteristics'!A:A,MATCH($C579,'Policy Characteristics'!$C:$C,0))),"",INDEX('Policy Characteristics'!A:A,MATCH($C579,'Policy Characteristics'!$C:$C,0)))</f>
        <v>Electricity Supply</v>
      </c>
      <c r="B579" s="386" t="str">
        <f>IF(ISBLANK(INDEX('Policy Characteristics'!B:B,MATCH($C579,'Policy Characteristics'!$C:$C,0))),"",INDEX('Policy Characteristics'!B:B,MATCH($C579,'Policy Characteristics'!$C:$C,0)))</f>
        <v>Electricity CCS Subsidy</v>
      </c>
      <c r="C579" s="237" t="str">
        <f t="shared" si="31"/>
        <v>Additional Subsidy for Elec CCS</v>
      </c>
      <c r="D579" s="290" t="s">
        <v>3540</v>
      </c>
      <c r="F579" s="290" t="s">
        <v>3538</v>
      </c>
      <c r="H579" s="17">
        <v>2282</v>
      </c>
      <c r="I579" t="s">
        <v>44</v>
      </c>
      <c r="J579" s="388" t="str">
        <f>IF(ISBLANK(INDEX('Policy Characteristics'!D:D,MATCH($C579,'Policy Characteristics'!$C:$C,0))),"",INDEX('Policy Characteristics'!D:D,MATCH($C579,'Policy Characteristics'!$C:$C,0)))</f>
        <v>Electricity CCS Subsidy</v>
      </c>
      <c r="K579" s="237" t="str">
        <f>IF(ISBLANK(INDEX('Policy Characteristics'!E:E,MATCH($C579,'Policy Characteristics'!$C:$C,0))),"",INDEX('Policy Characteristics'!E:E,MATCH($C579,'Policy Characteristics'!$C:$C,0)))</f>
        <v>elec CCS subsidy</v>
      </c>
      <c r="L579" s="390">
        <f>IF(ISBLANK(INDEX('Policy Characteristics'!F:F,MATCH($C579,'Policy Characteristics'!$C:$C,0))),"",INDEX('Policy Characteristics'!F:F,MATCH($C579,'Policy Characteristics'!$C:$C,0)))</f>
        <v>-100</v>
      </c>
      <c r="M579" s="390">
        <f>IF(ISBLANK(INDEX('Policy Characteristics'!G:G,MATCH($C579,'Policy Characteristics'!$C:$C,0))),"",INDEX('Policy Characteristics'!G:G,MATCH($C579,'Policy Characteristics'!$C:$C,0)))</f>
        <v>100</v>
      </c>
      <c r="N579" s="390">
        <f>IF(ISBLANK(INDEX('Policy Characteristics'!H:H,MATCH($C579,'Policy Characteristics'!$C:$C,0))),"",INDEX('Policy Characteristics'!H:H,MATCH($C579,'Policy Characteristics'!$C:$C,0)))</f>
        <v>1</v>
      </c>
      <c r="O579" s="237" t="str">
        <f>IF(ISBLANK(INDEX('Policy Characteristics'!I:I,MATCH($C579,'Policy Characteristics'!$C:$C,0))),"",INDEX('Policy Characteristics'!I:I,MATCH($C579,'Policy Characteristics'!$C:$C,0)))</f>
        <v>$ / metric ton CO2e</v>
      </c>
      <c r="P579" s="237"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1" t="s">
        <v>187</v>
      </c>
    </row>
    <row r="580" spans="1:19">
      <c r="A580" s="237" t="str">
        <f>IF(ISBLANK(INDEX('Policy Characteristics'!A:A,MATCH($C580,'Policy Characteristics'!$C:$C,0))),"",INDEX('Policy Characteristics'!A:A,MATCH($C580,'Policy Characteristics'!$C:$C,0)))</f>
        <v>Electricity Supply</v>
      </c>
      <c r="B580" s="386" t="str">
        <f>IF(ISBLANK(INDEX('Policy Characteristics'!B:B,MATCH($C580,'Policy Characteristics'!$C:$C,0))),"",INDEX('Policy Characteristics'!B:B,MATCH($C580,'Policy Characteristics'!$C:$C,0)))</f>
        <v>Electricity CCS Subsidy</v>
      </c>
      <c r="C580" s="237" t="str">
        <f t="shared" si="31"/>
        <v>Additional Subsidy for Elec CCS</v>
      </c>
      <c r="D580" s="290" t="s">
        <v>3541</v>
      </c>
      <c r="F580" s="290" t="s">
        <v>3539</v>
      </c>
      <c r="H580" s="17">
        <v>2283</v>
      </c>
      <c r="I580" t="s">
        <v>44</v>
      </c>
      <c r="J580" s="388" t="str">
        <f>IF(ISBLANK(INDEX('Policy Characteristics'!D:D,MATCH($C580,'Policy Characteristics'!$C:$C,0))),"",INDEX('Policy Characteristics'!D:D,MATCH($C580,'Policy Characteristics'!$C:$C,0)))</f>
        <v>Electricity CCS Subsidy</v>
      </c>
      <c r="K580" s="237" t="str">
        <f>IF(ISBLANK(INDEX('Policy Characteristics'!E:E,MATCH($C580,'Policy Characteristics'!$C:$C,0))),"",INDEX('Policy Characteristics'!E:E,MATCH($C580,'Policy Characteristics'!$C:$C,0)))</f>
        <v>elec CCS subsidy</v>
      </c>
      <c r="L580" s="390">
        <f>IF(ISBLANK(INDEX('Policy Characteristics'!F:F,MATCH($C580,'Policy Characteristics'!$C:$C,0))),"",INDEX('Policy Characteristics'!F:F,MATCH($C580,'Policy Characteristics'!$C:$C,0)))</f>
        <v>-100</v>
      </c>
      <c r="M580" s="390">
        <f>IF(ISBLANK(INDEX('Policy Characteristics'!G:G,MATCH($C580,'Policy Characteristics'!$C:$C,0))),"",INDEX('Policy Characteristics'!G:G,MATCH($C580,'Policy Characteristics'!$C:$C,0)))</f>
        <v>100</v>
      </c>
      <c r="N580" s="390">
        <f>IF(ISBLANK(INDEX('Policy Characteristics'!H:H,MATCH($C580,'Policy Characteristics'!$C:$C,0))),"",INDEX('Policy Characteristics'!H:H,MATCH($C580,'Policy Characteristics'!$C:$C,0)))</f>
        <v>1</v>
      </c>
      <c r="O580" s="237" t="str">
        <f>IF(ISBLANK(INDEX('Policy Characteristics'!I:I,MATCH($C580,'Policy Characteristics'!$C:$C,0))),"",INDEX('Policy Characteristics'!I:I,MATCH($C580,'Policy Characteristics'!$C:$C,0)))</f>
        <v>$ / metric ton CO2e</v>
      </c>
      <c r="P580" s="237"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1" t="s">
        <v>187</v>
      </c>
    </row>
    <row r="581" spans="1:19">
      <c r="A581" s="237" t="str">
        <f>IF(ISBLANK(INDEX('Policy Characteristics'!A:A,MATCH($C581,'Policy Characteristics'!$C:$C,0))),"",INDEX('Policy Characteristics'!A:A,MATCH($C581,'Policy Characteristics'!$C:$C,0)))</f>
        <v>Industry</v>
      </c>
      <c r="B581" s="386" t="str">
        <f>IF(ISBLANK(INDEX('Policy Characteristics'!B:B,MATCH($C581,'Policy Characteristics'!$C:$C,0))),"",INDEX('Policy Characteristics'!B:B,MATCH($C581,'Policy Characteristics'!$C:$C,0)))</f>
        <v>Buy In-Region Products</v>
      </c>
      <c r="C581" t="s">
        <v>3167</v>
      </c>
      <c r="D581" s="335" t="s">
        <v>3045</v>
      </c>
      <c r="E581" s="290"/>
      <c r="F581" t="s">
        <v>3070</v>
      </c>
      <c r="G581" s="335"/>
      <c r="H581" s="17">
        <v>1537</v>
      </c>
      <c r="I581" s="387" t="s">
        <v>43</v>
      </c>
      <c r="J581" s="388" t="str">
        <f>IF(ISBLANK(INDEX('Policy Characteristics'!D:D,MATCH($C581,'Policy Characteristics'!$C:$C,0))),"",INDEX('Policy Characteristics'!D:D,MATCH($C581,'Policy Characteristics'!$C:$C,0)))</f>
        <v>Buy In-Region Products</v>
      </c>
      <c r="K581" s="237" t="str">
        <f>IF(ISBLANK(INDEX('Policy Characteristics'!E:E,MATCH($C581,'Policy Characteristics'!$C:$C,0))),"",INDEX('Policy Characteristics'!E:E,MATCH($C581,'Policy Characteristics'!$C:$C,0)))</f>
        <v>indst buy in region outputs</v>
      </c>
      <c r="L581" s="238">
        <f>IF(ISBLANK(INDEX('Policy Characteristics'!F:F,MATCH($C581,'Policy Characteristics'!$C:$C,0))),"",INDEX('Policy Characteristics'!F:F,MATCH($C581,'Policy Characteristics'!$C:$C,0)))</f>
        <v>0</v>
      </c>
      <c r="M581" s="238">
        <f>IF(ISBLANK(INDEX('Policy Characteristics'!G:G,MATCH($C581,'Policy Characteristics'!$C:$C,0))),"",INDEX('Policy Characteristics'!G:G,MATCH($C581,'Policy Characteristics'!$C:$C,0)))</f>
        <v>0.5</v>
      </c>
      <c r="N581" s="238">
        <f>IF(ISBLANK(INDEX('Policy Characteristics'!H:H,MATCH($C581,'Policy Characteristics'!$C:$C,0))),"",INDEX('Policy Characteristics'!H:H,MATCH($C581,'Policy Characteristics'!$C:$C,0)))</f>
        <v>0.01</v>
      </c>
      <c r="O581" s="237" t="str">
        <f>IF(ISBLANK(INDEX('Policy Characteristics'!I:I,MATCH($C581,'Policy Characteristics'!$C:$C,0))),"",INDEX('Policy Characteristics'!I:I,MATCH($C581,'Policy Characteristics'!$C:$C,0)))</f>
        <v>% of imports shifted</v>
      </c>
      <c r="P581" s="237"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7" t="str">
        <f>IF(ISBLANK(INDEX('Policy Characteristics'!K:K,MATCH($C581,'Policy Characteristics'!$C:$C,0))),"",INDEX('Policy Characteristics'!K:K,MATCH($C581,'Policy Characteristics'!$C:$C,0)))</f>
        <v/>
      </c>
      <c r="R581" s="237" t="str">
        <f>IF(ISBLANK(INDEX('Policy Characteristics'!L:L,MATCH($C581,'Policy Characteristics'!$C:$C,0))),"",INDEX('Policy Characteristics'!L:L,MATCH($C581,'Policy Characteristics'!$C:$C,0)))</f>
        <v/>
      </c>
      <c r="S581" s="291" t="s">
        <v>3959</v>
      </c>
    </row>
    <row r="582" spans="1:19">
      <c r="A582" s="237" t="str">
        <f>IF(ISBLANK(INDEX('Policy Characteristics'!A:A,MATCH($C582,'Policy Characteristics'!$C:$C,0))),"",INDEX('Policy Characteristics'!A:A,MATCH($C582,'Policy Characteristics'!$C:$C,0)))</f>
        <v>Industry</v>
      </c>
      <c r="B582" s="386" t="str">
        <f>IF(ISBLANK(INDEX('Policy Characteristics'!B:B,MATCH($C582,'Policy Characteristics'!$C:$C,0))),"",INDEX('Policy Characteristics'!B:B,MATCH($C582,'Policy Characteristics'!$C:$C,0)))</f>
        <v>Buy In-Region Products</v>
      </c>
      <c r="C582" s="237" t="str">
        <f>C$581</f>
        <v>Fraction of Imported Industrial Outputs Shifted to In Region Suppliers</v>
      </c>
      <c r="D582" s="290" t="s">
        <v>3046</v>
      </c>
      <c r="E582" s="290"/>
      <c r="F582" t="s">
        <v>2752</v>
      </c>
      <c r="G582" s="364"/>
      <c r="H582" s="17">
        <v>1538</v>
      </c>
      <c r="I582" s="387" t="s">
        <v>43</v>
      </c>
      <c r="J582" s="388" t="str">
        <f>IF(ISBLANK(INDEX('Policy Characteristics'!D:D,MATCH($C582,'Policy Characteristics'!$C:$C,0))),"",INDEX('Policy Characteristics'!D:D,MATCH($C582,'Policy Characteristics'!$C:$C,0)))</f>
        <v>Buy In-Region Products</v>
      </c>
      <c r="K582" s="237" t="str">
        <f>IF(ISBLANK(INDEX('Policy Characteristics'!E:E,MATCH($C582,'Policy Characteristics'!$C:$C,0))),"",INDEX('Policy Characteristics'!E:E,MATCH($C582,'Policy Characteristics'!$C:$C,0)))</f>
        <v>indst buy in region outputs</v>
      </c>
      <c r="L582" s="238">
        <f>IF(ISBLANK(INDEX('Policy Characteristics'!F:F,MATCH($C582,'Policy Characteristics'!$C:$C,0))),"",INDEX('Policy Characteristics'!F:F,MATCH($C582,'Policy Characteristics'!$C:$C,0)))</f>
        <v>0</v>
      </c>
      <c r="M582" s="238">
        <f>IF(ISBLANK(INDEX('Policy Characteristics'!G:G,MATCH($C582,'Policy Characteristics'!$C:$C,0))),"",INDEX('Policy Characteristics'!G:G,MATCH($C582,'Policy Characteristics'!$C:$C,0)))</f>
        <v>0.5</v>
      </c>
      <c r="N582" s="238">
        <f>IF(ISBLANK(INDEX('Policy Characteristics'!H:H,MATCH($C582,'Policy Characteristics'!$C:$C,0))),"",INDEX('Policy Characteristics'!H:H,MATCH($C582,'Policy Characteristics'!$C:$C,0)))</f>
        <v>0.01</v>
      </c>
      <c r="O582" s="237" t="str">
        <f>IF(ISBLANK(INDEX('Policy Characteristics'!I:I,MATCH($C582,'Policy Characteristics'!$C:$C,0))),"",INDEX('Policy Characteristics'!I:I,MATCH($C582,'Policy Characteristics'!$C:$C,0)))</f>
        <v>% of imports shifted</v>
      </c>
      <c r="P582" s="237"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7" t="str">
        <f>IF(ISBLANK(INDEX('Policy Characteristics'!K:K,MATCH($C582,'Policy Characteristics'!$C:$C,0))),"",INDEX('Policy Characteristics'!K:K,MATCH($C582,'Policy Characteristics'!$C:$C,0)))</f>
        <v/>
      </c>
      <c r="R582" s="237" t="str">
        <f>IF(ISBLANK(INDEX('Policy Characteristics'!L:L,MATCH($C582,'Policy Characteristics'!$C:$C,0))),"",INDEX('Policy Characteristics'!L:L,MATCH($C582,'Policy Characteristics'!$C:$C,0)))</f>
        <v/>
      </c>
      <c r="S582" s="291" t="s">
        <v>187</v>
      </c>
    </row>
    <row r="583" spans="1:19">
      <c r="A583" s="237" t="str">
        <f>IF(ISBLANK(INDEX('Policy Characteristics'!A:A,MATCH($C583,'Policy Characteristics'!$C:$C,0))),"",INDEX('Policy Characteristics'!A:A,MATCH($C583,'Policy Characteristics'!$C:$C,0)))</f>
        <v>Industry</v>
      </c>
      <c r="B583" s="386" t="str">
        <f>IF(ISBLANK(INDEX('Policy Characteristics'!B:B,MATCH($C583,'Policy Characteristics'!$C:$C,0))),"",INDEX('Policy Characteristics'!B:B,MATCH($C583,'Policy Characteristics'!$C:$C,0)))</f>
        <v>Buy In-Region Products</v>
      </c>
      <c r="C583" s="237" t="str">
        <f t="shared" ref="C583:C605" si="32">C$581</f>
        <v>Fraction of Imported Industrial Outputs Shifted to In Region Suppliers</v>
      </c>
      <c r="D583" s="290" t="s">
        <v>3047</v>
      </c>
      <c r="E583" s="290"/>
      <c r="F583" t="s">
        <v>3011</v>
      </c>
      <c r="G583" s="364"/>
      <c r="H583" s="17">
        <v>1539</v>
      </c>
      <c r="I583" s="387" t="s">
        <v>43</v>
      </c>
      <c r="J583" s="388" t="str">
        <f>IF(ISBLANK(INDEX('Policy Characteristics'!D:D,MATCH($C583,'Policy Characteristics'!$C:$C,0))),"",INDEX('Policy Characteristics'!D:D,MATCH($C583,'Policy Characteristics'!$C:$C,0)))</f>
        <v>Buy In-Region Products</v>
      </c>
      <c r="K583" s="237" t="str">
        <f>IF(ISBLANK(INDEX('Policy Characteristics'!E:E,MATCH($C583,'Policy Characteristics'!$C:$C,0))),"",INDEX('Policy Characteristics'!E:E,MATCH($C583,'Policy Characteristics'!$C:$C,0)))</f>
        <v>indst buy in region outputs</v>
      </c>
      <c r="L583" s="238">
        <f>IF(ISBLANK(INDEX('Policy Characteristics'!F:F,MATCH($C583,'Policy Characteristics'!$C:$C,0))),"",INDEX('Policy Characteristics'!F:F,MATCH($C583,'Policy Characteristics'!$C:$C,0)))</f>
        <v>0</v>
      </c>
      <c r="M583" s="238">
        <f>IF(ISBLANK(INDEX('Policy Characteristics'!G:G,MATCH($C583,'Policy Characteristics'!$C:$C,0))),"",INDEX('Policy Characteristics'!G:G,MATCH($C583,'Policy Characteristics'!$C:$C,0)))</f>
        <v>0.5</v>
      </c>
      <c r="N583" s="238">
        <f>IF(ISBLANK(INDEX('Policy Characteristics'!H:H,MATCH($C583,'Policy Characteristics'!$C:$C,0))),"",INDEX('Policy Characteristics'!H:H,MATCH($C583,'Policy Characteristics'!$C:$C,0)))</f>
        <v>0.01</v>
      </c>
      <c r="O583" s="237" t="str">
        <f>IF(ISBLANK(INDEX('Policy Characteristics'!I:I,MATCH($C583,'Policy Characteristics'!$C:$C,0))),"",INDEX('Policy Characteristics'!I:I,MATCH($C583,'Policy Characteristics'!$C:$C,0)))</f>
        <v>% of imports shifted</v>
      </c>
      <c r="P583" s="237"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7" t="str">
        <f>IF(ISBLANK(INDEX('Policy Characteristics'!K:K,MATCH($C583,'Policy Characteristics'!$C:$C,0))),"",INDEX('Policy Characteristics'!K:K,MATCH($C583,'Policy Characteristics'!$C:$C,0)))</f>
        <v/>
      </c>
      <c r="R583" s="237" t="str">
        <f>IF(ISBLANK(INDEX('Policy Characteristics'!L:L,MATCH($C583,'Policy Characteristics'!$C:$C,0))),"",INDEX('Policy Characteristics'!L:L,MATCH($C583,'Policy Characteristics'!$C:$C,0)))</f>
        <v/>
      </c>
      <c r="S583" s="291" t="s">
        <v>187</v>
      </c>
    </row>
    <row r="584" spans="1:19">
      <c r="A584" s="237" t="str">
        <f>IF(ISBLANK(INDEX('Policy Characteristics'!A:A,MATCH($C584,'Policy Characteristics'!$C:$C,0))),"",INDEX('Policy Characteristics'!A:A,MATCH($C584,'Policy Characteristics'!$C:$C,0)))</f>
        <v>Industry</v>
      </c>
      <c r="B584" s="386" t="str">
        <f>IF(ISBLANK(INDEX('Policy Characteristics'!B:B,MATCH($C584,'Policy Characteristics'!$C:$C,0))),"",INDEX('Policy Characteristics'!B:B,MATCH($C584,'Policy Characteristics'!$C:$C,0)))</f>
        <v>Buy In-Region Products</v>
      </c>
      <c r="C584" s="237" t="str">
        <f t="shared" si="32"/>
        <v>Fraction of Imported Industrial Outputs Shifted to In Region Suppliers</v>
      </c>
      <c r="D584" s="290" t="s">
        <v>3048</v>
      </c>
      <c r="E584" s="290"/>
      <c r="F584" t="s">
        <v>3012</v>
      </c>
      <c r="G584" s="364"/>
      <c r="H584" s="17">
        <v>1540</v>
      </c>
      <c r="I584" s="387" t="s">
        <v>43</v>
      </c>
      <c r="J584" s="388" t="str">
        <f>IF(ISBLANK(INDEX('Policy Characteristics'!D:D,MATCH($C584,'Policy Characteristics'!$C:$C,0))),"",INDEX('Policy Characteristics'!D:D,MATCH($C584,'Policy Characteristics'!$C:$C,0)))</f>
        <v>Buy In-Region Products</v>
      </c>
      <c r="K584" s="237" t="str">
        <f>IF(ISBLANK(INDEX('Policy Characteristics'!E:E,MATCH($C584,'Policy Characteristics'!$C:$C,0))),"",INDEX('Policy Characteristics'!E:E,MATCH($C584,'Policy Characteristics'!$C:$C,0)))</f>
        <v>indst buy in region outputs</v>
      </c>
      <c r="L584" s="238">
        <f>IF(ISBLANK(INDEX('Policy Characteristics'!F:F,MATCH($C584,'Policy Characteristics'!$C:$C,0))),"",INDEX('Policy Characteristics'!F:F,MATCH($C584,'Policy Characteristics'!$C:$C,0)))</f>
        <v>0</v>
      </c>
      <c r="M584" s="238">
        <f>IF(ISBLANK(INDEX('Policy Characteristics'!G:G,MATCH($C584,'Policy Characteristics'!$C:$C,0))),"",INDEX('Policy Characteristics'!G:G,MATCH($C584,'Policy Characteristics'!$C:$C,0)))</f>
        <v>0.5</v>
      </c>
      <c r="N584" s="238">
        <f>IF(ISBLANK(INDEX('Policy Characteristics'!H:H,MATCH($C584,'Policy Characteristics'!$C:$C,0))),"",INDEX('Policy Characteristics'!H:H,MATCH($C584,'Policy Characteristics'!$C:$C,0)))</f>
        <v>0.01</v>
      </c>
      <c r="O584" s="237" t="str">
        <f>IF(ISBLANK(INDEX('Policy Characteristics'!I:I,MATCH($C584,'Policy Characteristics'!$C:$C,0))),"",INDEX('Policy Characteristics'!I:I,MATCH($C584,'Policy Characteristics'!$C:$C,0)))</f>
        <v>% of imports shifted</v>
      </c>
      <c r="P584" s="237"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7" t="str">
        <f>IF(ISBLANK(INDEX('Policy Characteristics'!K:K,MATCH($C584,'Policy Characteristics'!$C:$C,0))),"",INDEX('Policy Characteristics'!K:K,MATCH($C584,'Policy Characteristics'!$C:$C,0)))</f>
        <v/>
      </c>
      <c r="R584" s="237" t="str">
        <f>IF(ISBLANK(INDEX('Policy Characteristics'!L:L,MATCH($C584,'Policy Characteristics'!$C:$C,0))),"",INDEX('Policy Characteristics'!L:L,MATCH($C584,'Policy Characteristics'!$C:$C,0)))</f>
        <v/>
      </c>
      <c r="S584" s="291" t="s">
        <v>187</v>
      </c>
    </row>
    <row r="585" spans="1:19">
      <c r="A585" s="237" t="str">
        <f>IF(ISBLANK(INDEX('Policy Characteristics'!A:A,MATCH($C585,'Policy Characteristics'!$C:$C,0))),"",INDEX('Policy Characteristics'!A:A,MATCH($C585,'Policy Characteristics'!$C:$C,0)))</f>
        <v>Industry</v>
      </c>
      <c r="B585" s="386" t="str">
        <f>IF(ISBLANK(INDEX('Policy Characteristics'!B:B,MATCH($C585,'Policy Characteristics'!$C:$C,0))),"",INDEX('Policy Characteristics'!B:B,MATCH($C585,'Policy Characteristics'!$C:$C,0)))</f>
        <v>Buy In-Region Products</v>
      </c>
      <c r="C585" s="237" t="str">
        <f t="shared" si="32"/>
        <v>Fraction of Imported Industrial Outputs Shifted to In Region Suppliers</v>
      </c>
      <c r="D585" s="290" t="s">
        <v>3049</v>
      </c>
      <c r="E585" s="290"/>
      <c r="F585" t="s">
        <v>3013</v>
      </c>
      <c r="G585" s="364"/>
      <c r="H585" s="17">
        <v>1541</v>
      </c>
      <c r="I585" s="387" t="s">
        <v>43</v>
      </c>
      <c r="J585" s="388" t="str">
        <f>IF(ISBLANK(INDEX('Policy Characteristics'!D:D,MATCH($C585,'Policy Characteristics'!$C:$C,0))),"",INDEX('Policy Characteristics'!D:D,MATCH($C585,'Policy Characteristics'!$C:$C,0)))</f>
        <v>Buy In-Region Products</v>
      </c>
      <c r="K585" s="237" t="str">
        <f>IF(ISBLANK(INDEX('Policy Characteristics'!E:E,MATCH($C585,'Policy Characteristics'!$C:$C,0))),"",INDEX('Policy Characteristics'!E:E,MATCH($C585,'Policy Characteristics'!$C:$C,0)))</f>
        <v>indst buy in region outputs</v>
      </c>
      <c r="L585" s="238">
        <f>IF(ISBLANK(INDEX('Policy Characteristics'!F:F,MATCH($C585,'Policy Characteristics'!$C:$C,0))),"",INDEX('Policy Characteristics'!F:F,MATCH($C585,'Policy Characteristics'!$C:$C,0)))</f>
        <v>0</v>
      </c>
      <c r="M585" s="238">
        <f>IF(ISBLANK(INDEX('Policy Characteristics'!G:G,MATCH($C585,'Policy Characteristics'!$C:$C,0))),"",INDEX('Policy Characteristics'!G:G,MATCH($C585,'Policy Characteristics'!$C:$C,0)))</f>
        <v>0.5</v>
      </c>
      <c r="N585" s="238">
        <f>IF(ISBLANK(INDEX('Policy Characteristics'!H:H,MATCH($C585,'Policy Characteristics'!$C:$C,0))),"",INDEX('Policy Characteristics'!H:H,MATCH($C585,'Policy Characteristics'!$C:$C,0)))</f>
        <v>0.01</v>
      </c>
      <c r="O585" s="237" t="str">
        <f>IF(ISBLANK(INDEX('Policy Characteristics'!I:I,MATCH($C585,'Policy Characteristics'!$C:$C,0))),"",INDEX('Policy Characteristics'!I:I,MATCH($C585,'Policy Characteristics'!$C:$C,0)))</f>
        <v>% of imports shifted</v>
      </c>
      <c r="P585" s="237"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7" t="str">
        <f>IF(ISBLANK(INDEX('Policy Characteristics'!K:K,MATCH($C585,'Policy Characteristics'!$C:$C,0))),"",INDEX('Policy Characteristics'!K:K,MATCH($C585,'Policy Characteristics'!$C:$C,0)))</f>
        <v/>
      </c>
      <c r="R585" s="237" t="str">
        <f>IF(ISBLANK(INDEX('Policy Characteristics'!L:L,MATCH($C585,'Policy Characteristics'!$C:$C,0))),"",INDEX('Policy Characteristics'!L:L,MATCH($C585,'Policy Characteristics'!$C:$C,0)))</f>
        <v/>
      </c>
      <c r="S585" s="291" t="s">
        <v>187</v>
      </c>
    </row>
    <row r="586" spans="1:19">
      <c r="A586" s="237" t="str">
        <f>IF(ISBLANK(INDEX('Policy Characteristics'!A:A,MATCH($C586,'Policy Characteristics'!$C:$C,0))),"",INDEX('Policy Characteristics'!A:A,MATCH($C586,'Policy Characteristics'!$C:$C,0)))</f>
        <v>Industry</v>
      </c>
      <c r="B586" s="386" t="str">
        <f>IF(ISBLANK(INDEX('Policy Characteristics'!B:B,MATCH($C586,'Policy Characteristics'!$C:$C,0))),"",INDEX('Policy Characteristics'!B:B,MATCH($C586,'Policy Characteristics'!$C:$C,0)))</f>
        <v>Buy In-Region Products</v>
      </c>
      <c r="C586" s="237" t="str">
        <f t="shared" si="32"/>
        <v>Fraction of Imported Industrial Outputs Shifted to In Region Suppliers</v>
      </c>
      <c r="D586" s="290" t="s">
        <v>3050</v>
      </c>
      <c r="E586" s="290"/>
      <c r="F586" t="s">
        <v>3014</v>
      </c>
      <c r="G586" s="364"/>
      <c r="H586" s="17">
        <v>1542</v>
      </c>
      <c r="I586" s="387" t="s">
        <v>43</v>
      </c>
      <c r="J586" s="388" t="str">
        <f>IF(ISBLANK(INDEX('Policy Characteristics'!D:D,MATCH($C586,'Policy Characteristics'!$C:$C,0))),"",INDEX('Policy Characteristics'!D:D,MATCH($C586,'Policy Characteristics'!$C:$C,0)))</f>
        <v>Buy In-Region Products</v>
      </c>
      <c r="K586" s="237" t="str">
        <f>IF(ISBLANK(INDEX('Policy Characteristics'!E:E,MATCH($C586,'Policy Characteristics'!$C:$C,0))),"",INDEX('Policy Characteristics'!E:E,MATCH($C586,'Policy Characteristics'!$C:$C,0)))</f>
        <v>indst buy in region outputs</v>
      </c>
      <c r="L586" s="238">
        <f>IF(ISBLANK(INDEX('Policy Characteristics'!F:F,MATCH($C586,'Policy Characteristics'!$C:$C,0))),"",INDEX('Policy Characteristics'!F:F,MATCH($C586,'Policy Characteristics'!$C:$C,0)))</f>
        <v>0</v>
      </c>
      <c r="M586" s="238">
        <f>IF(ISBLANK(INDEX('Policy Characteristics'!G:G,MATCH($C586,'Policy Characteristics'!$C:$C,0))),"",INDEX('Policy Characteristics'!G:G,MATCH($C586,'Policy Characteristics'!$C:$C,0)))</f>
        <v>0.5</v>
      </c>
      <c r="N586" s="238">
        <f>IF(ISBLANK(INDEX('Policy Characteristics'!H:H,MATCH($C586,'Policy Characteristics'!$C:$C,0))),"",INDEX('Policy Characteristics'!H:H,MATCH($C586,'Policy Characteristics'!$C:$C,0)))</f>
        <v>0.01</v>
      </c>
      <c r="O586" s="237" t="str">
        <f>IF(ISBLANK(INDEX('Policy Characteristics'!I:I,MATCH($C586,'Policy Characteristics'!$C:$C,0))),"",INDEX('Policy Characteristics'!I:I,MATCH($C586,'Policy Characteristics'!$C:$C,0)))</f>
        <v>% of imports shifted</v>
      </c>
      <c r="P586" s="237"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7" t="str">
        <f>IF(ISBLANK(INDEX('Policy Characteristics'!K:K,MATCH($C586,'Policy Characteristics'!$C:$C,0))),"",INDEX('Policy Characteristics'!K:K,MATCH($C586,'Policy Characteristics'!$C:$C,0)))</f>
        <v/>
      </c>
      <c r="R586" s="237" t="str">
        <f>IF(ISBLANK(INDEX('Policy Characteristics'!L:L,MATCH($C586,'Policy Characteristics'!$C:$C,0))),"",INDEX('Policy Characteristics'!L:L,MATCH($C586,'Policy Characteristics'!$C:$C,0)))</f>
        <v/>
      </c>
      <c r="S586" s="291" t="s">
        <v>187</v>
      </c>
    </row>
    <row r="587" spans="1:19">
      <c r="A587" s="237" t="str">
        <f>IF(ISBLANK(INDEX('Policy Characteristics'!A:A,MATCH($C587,'Policy Characteristics'!$C:$C,0))),"",INDEX('Policy Characteristics'!A:A,MATCH($C587,'Policy Characteristics'!$C:$C,0)))</f>
        <v>Industry</v>
      </c>
      <c r="B587" s="386" t="str">
        <f>IF(ISBLANK(INDEX('Policy Characteristics'!B:B,MATCH($C587,'Policy Characteristics'!$C:$C,0))),"",INDEX('Policy Characteristics'!B:B,MATCH($C587,'Policy Characteristics'!$C:$C,0)))</f>
        <v>Buy In-Region Products</v>
      </c>
      <c r="C587" s="237" t="str">
        <f t="shared" si="32"/>
        <v>Fraction of Imported Industrial Outputs Shifted to In Region Suppliers</v>
      </c>
      <c r="D587" s="290" t="s">
        <v>3051</v>
      </c>
      <c r="E587" s="290"/>
      <c r="F587" t="s">
        <v>3015</v>
      </c>
      <c r="G587" s="364"/>
      <c r="H587" s="17">
        <v>1543</v>
      </c>
      <c r="I587" s="387" t="s">
        <v>43</v>
      </c>
      <c r="J587" s="388" t="str">
        <f>IF(ISBLANK(INDEX('Policy Characteristics'!D:D,MATCH($C587,'Policy Characteristics'!$C:$C,0))),"",INDEX('Policy Characteristics'!D:D,MATCH($C587,'Policy Characteristics'!$C:$C,0)))</f>
        <v>Buy In-Region Products</v>
      </c>
      <c r="K587" s="237" t="str">
        <f>IF(ISBLANK(INDEX('Policy Characteristics'!E:E,MATCH($C587,'Policy Characteristics'!$C:$C,0))),"",INDEX('Policy Characteristics'!E:E,MATCH($C587,'Policy Characteristics'!$C:$C,0)))</f>
        <v>indst buy in region outputs</v>
      </c>
      <c r="L587" s="238">
        <f>IF(ISBLANK(INDEX('Policy Characteristics'!F:F,MATCH($C587,'Policy Characteristics'!$C:$C,0))),"",INDEX('Policy Characteristics'!F:F,MATCH($C587,'Policy Characteristics'!$C:$C,0)))</f>
        <v>0</v>
      </c>
      <c r="M587" s="238">
        <f>IF(ISBLANK(INDEX('Policy Characteristics'!G:G,MATCH($C587,'Policy Characteristics'!$C:$C,0))),"",INDEX('Policy Characteristics'!G:G,MATCH($C587,'Policy Characteristics'!$C:$C,0)))</f>
        <v>0.5</v>
      </c>
      <c r="N587" s="238">
        <f>IF(ISBLANK(INDEX('Policy Characteristics'!H:H,MATCH($C587,'Policy Characteristics'!$C:$C,0))),"",INDEX('Policy Characteristics'!H:H,MATCH($C587,'Policy Characteristics'!$C:$C,0)))</f>
        <v>0.01</v>
      </c>
      <c r="O587" s="237" t="str">
        <f>IF(ISBLANK(INDEX('Policy Characteristics'!I:I,MATCH($C587,'Policy Characteristics'!$C:$C,0))),"",INDEX('Policy Characteristics'!I:I,MATCH($C587,'Policy Characteristics'!$C:$C,0)))</f>
        <v>% of imports shifted</v>
      </c>
      <c r="P587" s="237"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7" t="str">
        <f>IF(ISBLANK(INDEX('Policy Characteristics'!K:K,MATCH($C587,'Policy Characteristics'!$C:$C,0))),"",INDEX('Policy Characteristics'!K:K,MATCH($C587,'Policy Characteristics'!$C:$C,0)))</f>
        <v/>
      </c>
      <c r="R587" s="237" t="str">
        <f>IF(ISBLANK(INDEX('Policy Characteristics'!L:L,MATCH($C587,'Policy Characteristics'!$C:$C,0))),"",INDEX('Policy Characteristics'!L:L,MATCH($C587,'Policy Characteristics'!$C:$C,0)))</f>
        <v/>
      </c>
      <c r="S587" s="291" t="s">
        <v>187</v>
      </c>
    </row>
    <row r="588" spans="1:19">
      <c r="A588" s="237" t="str">
        <f>IF(ISBLANK(INDEX('Policy Characteristics'!A:A,MATCH($C588,'Policy Characteristics'!$C:$C,0))),"",INDEX('Policy Characteristics'!A:A,MATCH($C588,'Policy Characteristics'!$C:$C,0)))</f>
        <v>Industry</v>
      </c>
      <c r="B588" s="386" t="str">
        <f>IF(ISBLANK(INDEX('Policy Characteristics'!B:B,MATCH($C588,'Policy Characteristics'!$C:$C,0))),"",INDEX('Policy Characteristics'!B:B,MATCH($C588,'Policy Characteristics'!$C:$C,0)))</f>
        <v>Buy In-Region Products</v>
      </c>
      <c r="C588" s="237" t="str">
        <f t="shared" si="32"/>
        <v>Fraction of Imported Industrial Outputs Shifted to In Region Suppliers</v>
      </c>
      <c r="D588" s="290" t="s">
        <v>3052</v>
      </c>
      <c r="E588" s="290"/>
      <c r="F588" t="s">
        <v>3016</v>
      </c>
      <c r="G588" s="364"/>
      <c r="H588" s="17">
        <v>1544</v>
      </c>
      <c r="I588" s="387" t="s">
        <v>43</v>
      </c>
      <c r="J588" s="388" t="str">
        <f>IF(ISBLANK(INDEX('Policy Characteristics'!D:D,MATCH($C588,'Policy Characteristics'!$C:$C,0))),"",INDEX('Policy Characteristics'!D:D,MATCH($C588,'Policy Characteristics'!$C:$C,0)))</f>
        <v>Buy In-Region Products</v>
      </c>
      <c r="K588" s="237" t="str">
        <f>IF(ISBLANK(INDEX('Policy Characteristics'!E:E,MATCH($C588,'Policy Characteristics'!$C:$C,0))),"",INDEX('Policy Characteristics'!E:E,MATCH($C588,'Policy Characteristics'!$C:$C,0)))</f>
        <v>indst buy in region outputs</v>
      </c>
      <c r="L588" s="238">
        <f>IF(ISBLANK(INDEX('Policy Characteristics'!F:F,MATCH($C588,'Policy Characteristics'!$C:$C,0))),"",INDEX('Policy Characteristics'!F:F,MATCH($C588,'Policy Characteristics'!$C:$C,0)))</f>
        <v>0</v>
      </c>
      <c r="M588" s="238">
        <f>IF(ISBLANK(INDEX('Policy Characteristics'!G:G,MATCH($C588,'Policy Characteristics'!$C:$C,0))),"",INDEX('Policy Characteristics'!G:G,MATCH($C588,'Policy Characteristics'!$C:$C,0)))</f>
        <v>0.5</v>
      </c>
      <c r="N588" s="238">
        <f>IF(ISBLANK(INDEX('Policy Characteristics'!H:H,MATCH($C588,'Policy Characteristics'!$C:$C,0))),"",INDEX('Policy Characteristics'!H:H,MATCH($C588,'Policy Characteristics'!$C:$C,0)))</f>
        <v>0.01</v>
      </c>
      <c r="O588" s="237" t="str">
        <f>IF(ISBLANK(INDEX('Policy Characteristics'!I:I,MATCH($C588,'Policy Characteristics'!$C:$C,0))),"",INDEX('Policy Characteristics'!I:I,MATCH($C588,'Policy Characteristics'!$C:$C,0)))</f>
        <v>% of imports shifted</v>
      </c>
      <c r="P588" s="237"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7" t="str">
        <f>IF(ISBLANK(INDEX('Policy Characteristics'!K:K,MATCH($C588,'Policy Characteristics'!$C:$C,0))),"",INDEX('Policy Characteristics'!K:K,MATCH($C588,'Policy Characteristics'!$C:$C,0)))</f>
        <v/>
      </c>
      <c r="R588" s="237" t="str">
        <f>IF(ISBLANK(INDEX('Policy Characteristics'!L:L,MATCH($C588,'Policy Characteristics'!$C:$C,0))),"",INDEX('Policy Characteristics'!L:L,MATCH($C588,'Policy Characteristics'!$C:$C,0)))</f>
        <v/>
      </c>
      <c r="S588" s="291" t="s">
        <v>187</v>
      </c>
    </row>
    <row r="589" spans="1:19">
      <c r="A589" s="237" t="str">
        <f>IF(ISBLANK(INDEX('Policy Characteristics'!A:A,MATCH($C589,'Policy Characteristics'!$C:$C,0))),"",INDEX('Policy Characteristics'!A:A,MATCH($C589,'Policy Characteristics'!$C:$C,0)))</f>
        <v>Industry</v>
      </c>
      <c r="B589" s="386" t="str">
        <f>IF(ISBLANK(INDEX('Policy Characteristics'!B:B,MATCH($C589,'Policy Characteristics'!$C:$C,0))),"",INDEX('Policy Characteristics'!B:B,MATCH($C589,'Policy Characteristics'!$C:$C,0)))</f>
        <v>Buy In-Region Products</v>
      </c>
      <c r="C589" s="237" t="str">
        <f t="shared" si="32"/>
        <v>Fraction of Imported Industrial Outputs Shifted to In Region Suppliers</v>
      </c>
      <c r="D589" s="290" t="s">
        <v>3053</v>
      </c>
      <c r="E589" s="290"/>
      <c r="F589" t="s">
        <v>3017</v>
      </c>
      <c r="G589" s="364"/>
      <c r="H589" s="17">
        <v>1545</v>
      </c>
      <c r="I589" s="387" t="s">
        <v>43</v>
      </c>
      <c r="J589" s="388" t="str">
        <f>IF(ISBLANK(INDEX('Policy Characteristics'!D:D,MATCH($C589,'Policy Characteristics'!$C:$C,0))),"",INDEX('Policy Characteristics'!D:D,MATCH($C589,'Policy Characteristics'!$C:$C,0)))</f>
        <v>Buy In-Region Products</v>
      </c>
      <c r="K589" s="237" t="str">
        <f>IF(ISBLANK(INDEX('Policy Characteristics'!E:E,MATCH($C589,'Policy Characteristics'!$C:$C,0))),"",INDEX('Policy Characteristics'!E:E,MATCH($C589,'Policy Characteristics'!$C:$C,0)))</f>
        <v>indst buy in region outputs</v>
      </c>
      <c r="L589" s="238">
        <f>IF(ISBLANK(INDEX('Policy Characteristics'!F:F,MATCH($C589,'Policy Characteristics'!$C:$C,0))),"",INDEX('Policy Characteristics'!F:F,MATCH($C589,'Policy Characteristics'!$C:$C,0)))</f>
        <v>0</v>
      </c>
      <c r="M589" s="238">
        <f>IF(ISBLANK(INDEX('Policy Characteristics'!G:G,MATCH($C589,'Policy Characteristics'!$C:$C,0))),"",INDEX('Policy Characteristics'!G:G,MATCH($C589,'Policy Characteristics'!$C:$C,0)))</f>
        <v>0.5</v>
      </c>
      <c r="N589" s="238">
        <f>IF(ISBLANK(INDEX('Policy Characteristics'!H:H,MATCH($C589,'Policy Characteristics'!$C:$C,0))),"",INDEX('Policy Characteristics'!H:H,MATCH($C589,'Policy Characteristics'!$C:$C,0)))</f>
        <v>0.01</v>
      </c>
      <c r="O589" s="237" t="str">
        <f>IF(ISBLANK(INDEX('Policy Characteristics'!I:I,MATCH($C589,'Policy Characteristics'!$C:$C,0))),"",INDEX('Policy Characteristics'!I:I,MATCH($C589,'Policy Characteristics'!$C:$C,0)))</f>
        <v>% of imports shifted</v>
      </c>
      <c r="P589" s="237"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7" t="str">
        <f>IF(ISBLANK(INDEX('Policy Characteristics'!K:K,MATCH($C589,'Policy Characteristics'!$C:$C,0))),"",INDEX('Policy Characteristics'!K:K,MATCH($C589,'Policy Characteristics'!$C:$C,0)))</f>
        <v/>
      </c>
      <c r="R589" s="237" t="str">
        <f>IF(ISBLANK(INDEX('Policy Characteristics'!L:L,MATCH($C589,'Policy Characteristics'!$C:$C,0))),"",INDEX('Policy Characteristics'!L:L,MATCH($C589,'Policy Characteristics'!$C:$C,0)))</f>
        <v/>
      </c>
      <c r="S589" s="291" t="s">
        <v>187</v>
      </c>
    </row>
    <row r="590" spans="1:19">
      <c r="A590" s="237" t="str">
        <f>IF(ISBLANK(INDEX('Policy Characteristics'!A:A,MATCH($C590,'Policy Characteristics'!$C:$C,0))),"",INDEX('Policy Characteristics'!A:A,MATCH($C590,'Policy Characteristics'!$C:$C,0)))</f>
        <v>Industry</v>
      </c>
      <c r="B590" s="386" t="str">
        <f>IF(ISBLANK(INDEX('Policy Characteristics'!B:B,MATCH($C590,'Policy Characteristics'!$C:$C,0))),"",INDEX('Policy Characteristics'!B:B,MATCH($C590,'Policy Characteristics'!$C:$C,0)))</f>
        <v>Buy In-Region Products</v>
      </c>
      <c r="C590" s="237" t="str">
        <f t="shared" si="32"/>
        <v>Fraction of Imported Industrial Outputs Shifted to In Region Suppliers</v>
      </c>
      <c r="D590" s="290" t="s">
        <v>3054</v>
      </c>
      <c r="E590" s="290"/>
      <c r="F590" t="s">
        <v>2572</v>
      </c>
      <c r="G590" s="364"/>
      <c r="H590" s="17">
        <v>1546</v>
      </c>
      <c r="I590" s="387" t="s">
        <v>43</v>
      </c>
      <c r="J590" s="388" t="str">
        <f>IF(ISBLANK(INDEX('Policy Characteristics'!D:D,MATCH($C590,'Policy Characteristics'!$C:$C,0))),"",INDEX('Policy Characteristics'!D:D,MATCH($C590,'Policy Characteristics'!$C:$C,0)))</f>
        <v>Buy In-Region Products</v>
      </c>
      <c r="K590" s="237" t="str">
        <f>IF(ISBLANK(INDEX('Policy Characteristics'!E:E,MATCH($C590,'Policy Characteristics'!$C:$C,0))),"",INDEX('Policy Characteristics'!E:E,MATCH($C590,'Policy Characteristics'!$C:$C,0)))</f>
        <v>indst buy in region outputs</v>
      </c>
      <c r="L590" s="238">
        <f>IF(ISBLANK(INDEX('Policy Characteristics'!F:F,MATCH($C590,'Policy Characteristics'!$C:$C,0))),"",INDEX('Policy Characteristics'!F:F,MATCH($C590,'Policy Characteristics'!$C:$C,0)))</f>
        <v>0</v>
      </c>
      <c r="M590" s="238">
        <f>IF(ISBLANK(INDEX('Policy Characteristics'!G:G,MATCH($C590,'Policy Characteristics'!$C:$C,0))),"",INDEX('Policy Characteristics'!G:G,MATCH($C590,'Policy Characteristics'!$C:$C,0)))</f>
        <v>0.5</v>
      </c>
      <c r="N590" s="238">
        <f>IF(ISBLANK(INDEX('Policy Characteristics'!H:H,MATCH($C590,'Policy Characteristics'!$C:$C,0))),"",INDEX('Policy Characteristics'!H:H,MATCH($C590,'Policy Characteristics'!$C:$C,0)))</f>
        <v>0.01</v>
      </c>
      <c r="O590" s="237" t="str">
        <f>IF(ISBLANK(INDEX('Policy Characteristics'!I:I,MATCH($C590,'Policy Characteristics'!$C:$C,0))),"",INDEX('Policy Characteristics'!I:I,MATCH($C590,'Policy Characteristics'!$C:$C,0)))</f>
        <v>% of imports shifted</v>
      </c>
      <c r="P590" s="237"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7" t="str">
        <f>IF(ISBLANK(INDEX('Policy Characteristics'!K:K,MATCH($C590,'Policy Characteristics'!$C:$C,0))),"",INDEX('Policy Characteristics'!K:K,MATCH($C590,'Policy Characteristics'!$C:$C,0)))</f>
        <v/>
      </c>
      <c r="R590" s="237" t="str">
        <f>IF(ISBLANK(INDEX('Policy Characteristics'!L:L,MATCH($C590,'Policy Characteristics'!$C:$C,0))),"",INDEX('Policy Characteristics'!L:L,MATCH($C590,'Policy Characteristics'!$C:$C,0)))</f>
        <v/>
      </c>
      <c r="S590" s="291" t="s">
        <v>187</v>
      </c>
    </row>
    <row r="591" spans="1:19">
      <c r="A591" s="237" t="str">
        <f>IF(ISBLANK(INDEX('Policy Characteristics'!A:A,MATCH($C591,'Policy Characteristics'!$C:$C,0))),"",INDEX('Policy Characteristics'!A:A,MATCH($C591,'Policy Characteristics'!$C:$C,0)))</f>
        <v>Industry</v>
      </c>
      <c r="B591" s="386" t="str">
        <f>IF(ISBLANK(INDEX('Policy Characteristics'!B:B,MATCH($C591,'Policy Characteristics'!$C:$C,0))),"",INDEX('Policy Characteristics'!B:B,MATCH($C591,'Policy Characteristics'!$C:$C,0)))</f>
        <v>Buy In-Region Products</v>
      </c>
      <c r="C591" s="237" t="str">
        <f t="shared" si="32"/>
        <v>Fraction of Imported Industrial Outputs Shifted to In Region Suppliers</v>
      </c>
      <c r="D591" s="290" t="s">
        <v>3055</v>
      </c>
      <c r="E591" s="290"/>
      <c r="F591" t="s">
        <v>3018</v>
      </c>
      <c r="G591" s="364"/>
      <c r="H591" s="17">
        <v>1547</v>
      </c>
      <c r="I591" s="387" t="s">
        <v>43</v>
      </c>
      <c r="J591" s="388" t="str">
        <f>IF(ISBLANK(INDEX('Policy Characteristics'!D:D,MATCH($C591,'Policy Characteristics'!$C:$C,0))),"",INDEX('Policy Characteristics'!D:D,MATCH($C591,'Policy Characteristics'!$C:$C,0)))</f>
        <v>Buy In-Region Products</v>
      </c>
      <c r="K591" s="237" t="str">
        <f>IF(ISBLANK(INDEX('Policy Characteristics'!E:E,MATCH($C591,'Policy Characteristics'!$C:$C,0))),"",INDEX('Policy Characteristics'!E:E,MATCH($C591,'Policy Characteristics'!$C:$C,0)))</f>
        <v>indst buy in region outputs</v>
      </c>
      <c r="L591" s="238">
        <f>IF(ISBLANK(INDEX('Policy Characteristics'!F:F,MATCH($C591,'Policy Characteristics'!$C:$C,0))),"",INDEX('Policy Characteristics'!F:F,MATCH($C591,'Policy Characteristics'!$C:$C,0)))</f>
        <v>0</v>
      </c>
      <c r="M591" s="238">
        <f>IF(ISBLANK(INDEX('Policy Characteristics'!G:G,MATCH($C591,'Policy Characteristics'!$C:$C,0))),"",INDEX('Policy Characteristics'!G:G,MATCH($C591,'Policy Characteristics'!$C:$C,0)))</f>
        <v>0.5</v>
      </c>
      <c r="N591" s="238">
        <f>IF(ISBLANK(INDEX('Policy Characteristics'!H:H,MATCH($C591,'Policy Characteristics'!$C:$C,0))),"",INDEX('Policy Characteristics'!H:H,MATCH($C591,'Policy Characteristics'!$C:$C,0)))</f>
        <v>0.01</v>
      </c>
      <c r="O591" s="237" t="str">
        <f>IF(ISBLANK(INDEX('Policy Characteristics'!I:I,MATCH($C591,'Policy Characteristics'!$C:$C,0))),"",INDEX('Policy Characteristics'!I:I,MATCH($C591,'Policy Characteristics'!$C:$C,0)))</f>
        <v>% of imports shifted</v>
      </c>
      <c r="P591" s="237"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7" t="str">
        <f>IF(ISBLANK(INDEX('Policy Characteristics'!K:K,MATCH($C591,'Policy Characteristics'!$C:$C,0))),"",INDEX('Policy Characteristics'!K:K,MATCH($C591,'Policy Characteristics'!$C:$C,0)))</f>
        <v/>
      </c>
      <c r="R591" s="237" t="str">
        <f>IF(ISBLANK(INDEX('Policy Characteristics'!L:L,MATCH($C591,'Policy Characteristics'!$C:$C,0))),"",INDEX('Policy Characteristics'!L:L,MATCH($C591,'Policy Characteristics'!$C:$C,0)))</f>
        <v/>
      </c>
      <c r="S591" s="291" t="s">
        <v>187</v>
      </c>
    </row>
    <row r="592" spans="1:19">
      <c r="A592" s="237" t="str">
        <f>IF(ISBLANK(INDEX('Policy Characteristics'!A:A,MATCH($C592,'Policy Characteristics'!$C:$C,0))),"",INDEX('Policy Characteristics'!A:A,MATCH($C592,'Policy Characteristics'!$C:$C,0)))</f>
        <v>Industry</v>
      </c>
      <c r="B592" s="386" t="str">
        <f>IF(ISBLANK(INDEX('Policy Characteristics'!B:B,MATCH($C592,'Policy Characteristics'!$C:$C,0))),"",INDEX('Policy Characteristics'!B:B,MATCH($C592,'Policy Characteristics'!$C:$C,0)))</f>
        <v>Buy In-Region Products</v>
      </c>
      <c r="C592" s="237" t="str">
        <f t="shared" si="32"/>
        <v>Fraction of Imported Industrial Outputs Shifted to In Region Suppliers</v>
      </c>
      <c r="D592" s="290" t="s">
        <v>3056</v>
      </c>
      <c r="E592" s="290"/>
      <c r="F592" t="s">
        <v>3019</v>
      </c>
      <c r="G592" s="364"/>
      <c r="H592" s="17">
        <v>1548</v>
      </c>
      <c r="I592" s="387" t="s">
        <v>43</v>
      </c>
      <c r="J592" s="388" t="str">
        <f>IF(ISBLANK(INDEX('Policy Characteristics'!D:D,MATCH($C592,'Policy Characteristics'!$C:$C,0))),"",INDEX('Policy Characteristics'!D:D,MATCH($C592,'Policy Characteristics'!$C:$C,0)))</f>
        <v>Buy In-Region Products</v>
      </c>
      <c r="K592" s="237" t="str">
        <f>IF(ISBLANK(INDEX('Policy Characteristics'!E:E,MATCH($C592,'Policy Characteristics'!$C:$C,0))),"",INDEX('Policy Characteristics'!E:E,MATCH($C592,'Policy Characteristics'!$C:$C,0)))</f>
        <v>indst buy in region outputs</v>
      </c>
      <c r="L592" s="238">
        <f>IF(ISBLANK(INDEX('Policy Characteristics'!F:F,MATCH($C592,'Policy Characteristics'!$C:$C,0))),"",INDEX('Policy Characteristics'!F:F,MATCH($C592,'Policy Characteristics'!$C:$C,0)))</f>
        <v>0</v>
      </c>
      <c r="M592" s="238">
        <f>IF(ISBLANK(INDEX('Policy Characteristics'!G:G,MATCH($C592,'Policy Characteristics'!$C:$C,0))),"",INDEX('Policy Characteristics'!G:G,MATCH($C592,'Policy Characteristics'!$C:$C,0)))</f>
        <v>0.5</v>
      </c>
      <c r="N592" s="238">
        <f>IF(ISBLANK(INDEX('Policy Characteristics'!H:H,MATCH($C592,'Policy Characteristics'!$C:$C,0))),"",INDEX('Policy Characteristics'!H:H,MATCH($C592,'Policy Characteristics'!$C:$C,0)))</f>
        <v>0.01</v>
      </c>
      <c r="O592" s="237" t="str">
        <f>IF(ISBLANK(INDEX('Policy Characteristics'!I:I,MATCH($C592,'Policy Characteristics'!$C:$C,0))),"",INDEX('Policy Characteristics'!I:I,MATCH($C592,'Policy Characteristics'!$C:$C,0)))</f>
        <v>% of imports shifted</v>
      </c>
      <c r="P592" s="237"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7" t="str">
        <f>IF(ISBLANK(INDEX('Policy Characteristics'!K:K,MATCH($C592,'Policy Characteristics'!$C:$C,0))),"",INDEX('Policy Characteristics'!K:K,MATCH($C592,'Policy Characteristics'!$C:$C,0)))</f>
        <v/>
      </c>
      <c r="R592" s="237" t="str">
        <f>IF(ISBLANK(INDEX('Policy Characteristics'!L:L,MATCH($C592,'Policy Characteristics'!$C:$C,0))),"",INDEX('Policy Characteristics'!L:L,MATCH($C592,'Policy Characteristics'!$C:$C,0)))</f>
        <v/>
      </c>
      <c r="S592" s="291" t="s">
        <v>187</v>
      </c>
    </row>
    <row r="593" spans="1:19">
      <c r="A593" s="237" t="str">
        <f>IF(ISBLANK(INDEX('Policy Characteristics'!A:A,MATCH($C593,'Policy Characteristics'!$C:$C,0))),"",INDEX('Policy Characteristics'!A:A,MATCH($C593,'Policy Characteristics'!$C:$C,0)))</f>
        <v>Industry</v>
      </c>
      <c r="B593" s="386" t="str">
        <f>IF(ISBLANK(INDEX('Policy Characteristics'!B:B,MATCH($C593,'Policy Characteristics'!$C:$C,0))),"",INDEX('Policy Characteristics'!B:B,MATCH($C593,'Policy Characteristics'!$C:$C,0)))</f>
        <v>Buy In-Region Products</v>
      </c>
      <c r="C593" s="237" t="str">
        <f t="shared" si="32"/>
        <v>Fraction of Imported Industrial Outputs Shifted to In Region Suppliers</v>
      </c>
      <c r="D593" s="290" t="s">
        <v>3057</v>
      </c>
      <c r="E593" s="290"/>
      <c r="F593" t="s">
        <v>3020</v>
      </c>
      <c r="G593" s="364"/>
      <c r="H593" s="17">
        <v>1549</v>
      </c>
      <c r="I593" s="387" t="s">
        <v>43</v>
      </c>
      <c r="J593" s="388" t="str">
        <f>IF(ISBLANK(INDEX('Policy Characteristics'!D:D,MATCH($C593,'Policy Characteristics'!$C:$C,0))),"",INDEX('Policy Characteristics'!D:D,MATCH($C593,'Policy Characteristics'!$C:$C,0)))</f>
        <v>Buy In-Region Products</v>
      </c>
      <c r="K593" s="237" t="str">
        <f>IF(ISBLANK(INDEX('Policy Characteristics'!E:E,MATCH($C593,'Policy Characteristics'!$C:$C,0))),"",INDEX('Policy Characteristics'!E:E,MATCH($C593,'Policy Characteristics'!$C:$C,0)))</f>
        <v>indst buy in region outputs</v>
      </c>
      <c r="L593" s="238">
        <f>IF(ISBLANK(INDEX('Policy Characteristics'!F:F,MATCH($C593,'Policy Characteristics'!$C:$C,0))),"",INDEX('Policy Characteristics'!F:F,MATCH($C593,'Policy Characteristics'!$C:$C,0)))</f>
        <v>0</v>
      </c>
      <c r="M593" s="238">
        <f>IF(ISBLANK(INDEX('Policy Characteristics'!G:G,MATCH($C593,'Policy Characteristics'!$C:$C,0))),"",INDEX('Policy Characteristics'!G:G,MATCH($C593,'Policy Characteristics'!$C:$C,0)))</f>
        <v>0.5</v>
      </c>
      <c r="N593" s="238">
        <f>IF(ISBLANK(INDEX('Policy Characteristics'!H:H,MATCH($C593,'Policy Characteristics'!$C:$C,0))),"",INDEX('Policy Characteristics'!H:H,MATCH($C593,'Policy Characteristics'!$C:$C,0)))</f>
        <v>0.01</v>
      </c>
      <c r="O593" s="237" t="str">
        <f>IF(ISBLANK(INDEX('Policy Characteristics'!I:I,MATCH($C593,'Policy Characteristics'!$C:$C,0))),"",INDEX('Policy Characteristics'!I:I,MATCH($C593,'Policy Characteristics'!$C:$C,0)))</f>
        <v>% of imports shifted</v>
      </c>
      <c r="P593" s="237"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7" t="str">
        <f>IF(ISBLANK(INDEX('Policy Characteristics'!K:K,MATCH($C593,'Policy Characteristics'!$C:$C,0))),"",INDEX('Policy Characteristics'!K:K,MATCH($C593,'Policy Characteristics'!$C:$C,0)))</f>
        <v/>
      </c>
      <c r="R593" s="237" t="str">
        <f>IF(ISBLANK(INDEX('Policy Characteristics'!L:L,MATCH($C593,'Policy Characteristics'!$C:$C,0))),"",INDEX('Policy Characteristics'!L:L,MATCH($C593,'Policy Characteristics'!$C:$C,0)))</f>
        <v/>
      </c>
      <c r="S593" s="291" t="s">
        <v>187</v>
      </c>
    </row>
    <row r="594" spans="1:19">
      <c r="A594" s="237" t="str">
        <f>IF(ISBLANK(INDEX('Policy Characteristics'!A:A,MATCH($C594,'Policy Characteristics'!$C:$C,0))),"",INDEX('Policy Characteristics'!A:A,MATCH($C594,'Policy Characteristics'!$C:$C,0)))</f>
        <v>Industry</v>
      </c>
      <c r="B594" s="386" t="str">
        <f>IF(ISBLANK(INDEX('Policy Characteristics'!B:B,MATCH($C594,'Policy Characteristics'!$C:$C,0))),"",INDEX('Policy Characteristics'!B:B,MATCH($C594,'Policy Characteristics'!$C:$C,0)))</f>
        <v>Buy In-Region Products</v>
      </c>
      <c r="C594" s="237" t="str">
        <f t="shared" si="32"/>
        <v>Fraction of Imported Industrial Outputs Shifted to In Region Suppliers</v>
      </c>
      <c r="D594" s="290" t="s">
        <v>3058</v>
      </c>
      <c r="E594" s="290"/>
      <c r="F594" t="s">
        <v>2573</v>
      </c>
      <c r="G594" s="364"/>
      <c r="H594" s="17">
        <v>1550</v>
      </c>
      <c r="I594" s="387" t="s">
        <v>43</v>
      </c>
      <c r="J594" s="388" t="str">
        <f>IF(ISBLANK(INDEX('Policy Characteristics'!D:D,MATCH($C594,'Policy Characteristics'!$C:$C,0))),"",INDEX('Policy Characteristics'!D:D,MATCH($C594,'Policy Characteristics'!$C:$C,0)))</f>
        <v>Buy In-Region Products</v>
      </c>
      <c r="K594" s="237" t="str">
        <f>IF(ISBLANK(INDEX('Policy Characteristics'!E:E,MATCH($C594,'Policy Characteristics'!$C:$C,0))),"",INDEX('Policy Characteristics'!E:E,MATCH($C594,'Policy Characteristics'!$C:$C,0)))</f>
        <v>indst buy in region outputs</v>
      </c>
      <c r="L594" s="238">
        <f>IF(ISBLANK(INDEX('Policy Characteristics'!F:F,MATCH($C594,'Policy Characteristics'!$C:$C,0))),"",INDEX('Policy Characteristics'!F:F,MATCH($C594,'Policy Characteristics'!$C:$C,0)))</f>
        <v>0</v>
      </c>
      <c r="M594" s="238">
        <f>IF(ISBLANK(INDEX('Policy Characteristics'!G:G,MATCH($C594,'Policy Characteristics'!$C:$C,0))),"",INDEX('Policy Characteristics'!G:G,MATCH($C594,'Policy Characteristics'!$C:$C,0)))</f>
        <v>0.5</v>
      </c>
      <c r="N594" s="238">
        <f>IF(ISBLANK(INDEX('Policy Characteristics'!H:H,MATCH($C594,'Policy Characteristics'!$C:$C,0))),"",INDEX('Policy Characteristics'!H:H,MATCH($C594,'Policy Characteristics'!$C:$C,0)))</f>
        <v>0.01</v>
      </c>
      <c r="O594" s="237" t="str">
        <f>IF(ISBLANK(INDEX('Policy Characteristics'!I:I,MATCH($C594,'Policy Characteristics'!$C:$C,0))),"",INDEX('Policy Characteristics'!I:I,MATCH($C594,'Policy Characteristics'!$C:$C,0)))</f>
        <v>% of imports shifted</v>
      </c>
      <c r="P594" s="237"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7" t="str">
        <f>IF(ISBLANK(INDEX('Policy Characteristics'!K:K,MATCH($C594,'Policy Characteristics'!$C:$C,0))),"",INDEX('Policy Characteristics'!K:K,MATCH($C594,'Policy Characteristics'!$C:$C,0)))</f>
        <v/>
      </c>
      <c r="R594" s="237" t="str">
        <f>IF(ISBLANK(INDEX('Policy Characteristics'!L:L,MATCH($C594,'Policy Characteristics'!$C:$C,0))),"",INDEX('Policy Characteristics'!L:L,MATCH($C594,'Policy Characteristics'!$C:$C,0)))</f>
        <v/>
      </c>
      <c r="S594" s="291" t="s">
        <v>187</v>
      </c>
    </row>
    <row r="595" spans="1:19">
      <c r="A595" s="237" t="str">
        <f>IF(ISBLANK(INDEX('Policy Characteristics'!A:A,MATCH($C595,'Policy Characteristics'!$C:$C,0))),"",INDEX('Policy Characteristics'!A:A,MATCH($C595,'Policy Characteristics'!$C:$C,0)))</f>
        <v>Industry</v>
      </c>
      <c r="B595" s="386" t="str">
        <f>IF(ISBLANK(INDEX('Policy Characteristics'!B:B,MATCH($C595,'Policy Characteristics'!$C:$C,0))),"",INDEX('Policy Characteristics'!B:B,MATCH($C595,'Policy Characteristics'!$C:$C,0)))</f>
        <v>Buy In-Region Products</v>
      </c>
      <c r="C595" s="237" t="str">
        <f t="shared" si="32"/>
        <v>Fraction of Imported Industrial Outputs Shifted to In Region Suppliers</v>
      </c>
      <c r="D595" s="290" t="s">
        <v>3059</v>
      </c>
      <c r="E595" s="290"/>
      <c r="F595" t="s">
        <v>3021</v>
      </c>
      <c r="G595" s="364"/>
      <c r="H595" s="17">
        <v>1551</v>
      </c>
      <c r="I595" s="387" t="s">
        <v>43</v>
      </c>
      <c r="J595" s="388" t="str">
        <f>IF(ISBLANK(INDEX('Policy Characteristics'!D:D,MATCH($C595,'Policy Characteristics'!$C:$C,0))),"",INDEX('Policy Characteristics'!D:D,MATCH($C595,'Policy Characteristics'!$C:$C,0)))</f>
        <v>Buy In-Region Products</v>
      </c>
      <c r="K595" s="237" t="str">
        <f>IF(ISBLANK(INDEX('Policy Characteristics'!E:E,MATCH($C595,'Policy Characteristics'!$C:$C,0))),"",INDEX('Policy Characteristics'!E:E,MATCH($C595,'Policy Characteristics'!$C:$C,0)))</f>
        <v>indst buy in region outputs</v>
      </c>
      <c r="L595" s="238">
        <f>IF(ISBLANK(INDEX('Policy Characteristics'!F:F,MATCH($C595,'Policy Characteristics'!$C:$C,0))),"",INDEX('Policy Characteristics'!F:F,MATCH($C595,'Policy Characteristics'!$C:$C,0)))</f>
        <v>0</v>
      </c>
      <c r="M595" s="238">
        <f>IF(ISBLANK(INDEX('Policy Characteristics'!G:G,MATCH($C595,'Policy Characteristics'!$C:$C,0))),"",INDEX('Policy Characteristics'!G:G,MATCH($C595,'Policy Characteristics'!$C:$C,0)))</f>
        <v>0.5</v>
      </c>
      <c r="N595" s="238">
        <f>IF(ISBLANK(INDEX('Policy Characteristics'!H:H,MATCH($C595,'Policy Characteristics'!$C:$C,0))),"",INDEX('Policy Characteristics'!H:H,MATCH($C595,'Policy Characteristics'!$C:$C,0)))</f>
        <v>0.01</v>
      </c>
      <c r="O595" s="237" t="str">
        <f>IF(ISBLANK(INDEX('Policy Characteristics'!I:I,MATCH($C595,'Policy Characteristics'!$C:$C,0))),"",INDEX('Policy Characteristics'!I:I,MATCH($C595,'Policy Characteristics'!$C:$C,0)))</f>
        <v>% of imports shifted</v>
      </c>
      <c r="P595" s="237"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7" t="str">
        <f>IF(ISBLANK(INDEX('Policy Characteristics'!K:K,MATCH($C595,'Policy Characteristics'!$C:$C,0))),"",INDEX('Policy Characteristics'!K:K,MATCH($C595,'Policy Characteristics'!$C:$C,0)))</f>
        <v/>
      </c>
      <c r="R595" s="237" t="str">
        <f>IF(ISBLANK(INDEX('Policy Characteristics'!L:L,MATCH($C595,'Policy Characteristics'!$C:$C,0))),"",INDEX('Policy Characteristics'!L:L,MATCH($C595,'Policy Characteristics'!$C:$C,0)))</f>
        <v/>
      </c>
      <c r="S595" s="291" t="s">
        <v>187</v>
      </c>
    </row>
    <row r="596" spans="1:19">
      <c r="A596" s="237" t="str">
        <f>IF(ISBLANK(INDEX('Policy Characteristics'!A:A,MATCH($C596,'Policy Characteristics'!$C:$C,0))),"",INDEX('Policy Characteristics'!A:A,MATCH($C596,'Policy Characteristics'!$C:$C,0)))</f>
        <v>Industry</v>
      </c>
      <c r="B596" s="386" t="str">
        <f>IF(ISBLANK(INDEX('Policy Characteristics'!B:B,MATCH($C596,'Policy Characteristics'!$C:$C,0))),"",INDEX('Policy Characteristics'!B:B,MATCH($C596,'Policy Characteristics'!$C:$C,0)))</f>
        <v>Buy In-Region Products</v>
      </c>
      <c r="C596" s="237" t="str">
        <f t="shared" si="32"/>
        <v>Fraction of Imported Industrial Outputs Shifted to In Region Suppliers</v>
      </c>
      <c r="D596" s="290" t="s">
        <v>3060</v>
      </c>
      <c r="E596" s="290"/>
      <c r="F596" t="s">
        <v>3022</v>
      </c>
      <c r="G596" s="364"/>
      <c r="H596" s="17">
        <v>1552</v>
      </c>
      <c r="I596" s="387" t="s">
        <v>43</v>
      </c>
      <c r="J596" s="388" t="str">
        <f>IF(ISBLANK(INDEX('Policy Characteristics'!D:D,MATCH($C596,'Policy Characteristics'!$C:$C,0))),"",INDEX('Policy Characteristics'!D:D,MATCH($C596,'Policy Characteristics'!$C:$C,0)))</f>
        <v>Buy In-Region Products</v>
      </c>
      <c r="K596" s="237" t="str">
        <f>IF(ISBLANK(INDEX('Policy Characteristics'!E:E,MATCH($C596,'Policy Characteristics'!$C:$C,0))),"",INDEX('Policy Characteristics'!E:E,MATCH($C596,'Policy Characteristics'!$C:$C,0)))</f>
        <v>indst buy in region outputs</v>
      </c>
      <c r="L596" s="238">
        <f>IF(ISBLANK(INDEX('Policy Characteristics'!F:F,MATCH($C596,'Policy Characteristics'!$C:$C,0))),"",INDEX('Policy Characteristics'!F:F,MATCH($C596,'Policy Characteristics'!$C:$C,0)))</f>
        <v>0</v>
      </c>
      <c r="M596" s="238">
        <f>IF(ISBLANK(INDEX('Policy Characteristics'!G:G,MATCH($C596,'Policy Characteristics'!$C:$C,0))),"",INDEX('Policy Characteristics'!G:G,MATCH($C596,'Policy Characteristics'!$C:$C,0)))</f>
        <v>0.5</v>
      </c>
      <c r="N596" s="238">
        <f>IF(ISBLANK(INDEX('Policy Characteristics'!H:H,MATCH($C596,'Policy Characteristics'!$C:$C,0))),"",INDEX('Policy Characteristics'!H:H,MATCH($C596,'Policy Characteristics'!$C:$C,0)))</f>
        <v>0.01</v>
      </c>
      <c r="O596" s="237" t="str">
        <f>IF(ISBLANK(INDEX('Policy Characteristics'!I:I,MATCH($C596,'Policy Characteristics'!$C:$C,0))),"",INDEX('Policy Characteristics'!I:I,MATCH($C596,'Policy Characteristics'!$C:$C,0)))</f>
        <v>% of imports shifted</v>
      </c>
      <c r="P596" s="237"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7" t="str">
        <f>IF(ISBLANK(INDEX('Policy Characteristics'!K:K,MATCH($C596,'Policy Characteristics'!$C:$C,0))),"",INDEX('Policy Characteristics'!K:K,MATCH($C596,'Policy Characteristics'!$C:$C,0)))</f>
        <v/>
      </c>
      <c r="R596" s="237" t="str">
        <f>IF(ISBLANK(INDEX('Policy Characteristics'!L:L,MATCH($C596,'Policy Characteristics'!$C:$C,0))),"",INDEX('Policy Characteristics'!L:L,MATCH($C596,'Policy Characteristics'!$C:$C,0)))</f>
        <v/>
      </c>
      <c r="S596" s="291" t="s">
        <v>187</v>
      </c>
    </row>
    <row r="597" spans="1:19">
      <c r="A597" s="237" t="str">
        <f>IF(ISBLANK(INDEX('Policy Characteristics'!A:A,MATCH($C597,'Policy Characteristics'!$C:$C,0))),"",INDEX('Policy Characteristics'!A:A,MATCH($C597,'Policy Characteristics'!$C:$C,0)))</f>
        <v>Industry</v>
      </c>
      <c r="B597" s="386" t="str">
        <f>IF(ISBLANK(INDEX('Policy Characteristics'!B:B,MATCH($C597,'Policy Characteristics'!$C:$C,0))),"",INDEX('Policy Characteristics'!B:B,MATCH($C597,'Policy Characteristics'!$C:$C,0)))</f>
        <v>Buy In-Region Products</v>
      </c>
      <c r="C597" s="237" t="str">
        <f t="shared" si="32"/>
        <v>Fraction of Imported Industrial Outputs Shifted to In Region Suppliers</v>
      </c>
      <c r="D597" s="290" t="s">
        <v>3061</v>
      </c>
      <c r="E597" s="290"/>
      <c r="F597" t="s">
        <v>3023</v>
      </c>
      <c r="G597" s="364"/>
      <c r="H597" s="17">
        <v>1553</v>
      </c>
      <c r="I597" s="387" t="s">
        <v>43</v>
      </c>
      <c r="J597" s="388" t="str">
        <f>IF(ISBLANK(INDEX('Policy Characteristics'!D:D,MATCH($C597,'Policy Characteristics'!$C:$C,0))),"",INDEX('Policy Characteristics'!D:D,MATCH($C597,'Policy Characteristics'!$C:$C,0)))</f>
        <v>Buy In-Region Products</v>
      </c>
      <c r="K597" s="237" t="str">
        <f>IF(ISBLANK(INDEX('Policy Characteristics'!E:E,MATCH($C597,'Policy Characteristics'!$C:$C,0))),"",INDEX('Policy Characteristics'!E:E,MATCH($C597,'Policy Characteristics'!$C:$C,0)))</f>
        <v>indst buy in region outputs</v>
      </c>
      <c r="L597" s="238">
        <f>IF(ISBLANK(INDEX('Policy Characteristics'!F:F,MATCH($C597,'Policy Characteristics'!$C:$C,0))),"",INDEX('Policy Characteristics'!F:F,MATCH($C597,'Policy Characteristics'!$C:$C,0)))</f>
        <v>0</v>
      </c>
      <c r="M597" s="238">
        <f>IF(ISBLANK(INDEX('Policy Characteristics'!G:G,MATCH($C597,'Policy Characteristics'!$C:$C,0))),"",INDEX('Policy Characteristics'!G:G,MATCH($C597,'Policy Characteristics'!$C:$C,0)))</f>
        <v>0.5</v>
      </c>
      <c r="N597" s="238">
        <f>IF(ISBLANK(INDEX('Policy Characteristics'!H:H,MATCH($C597,'Policy Characteristics'!$C:$C,0))),"",INDEX('Policy Characteristics'!H:H,MATCH($C597,'Policy Characteristics'!$C:$C,0)))</f>
        <v>0.01</v>
      </c>
      <c r="O597" s="237" t="str">
        <f>IF(ISBLANK(INDEX('Policy Characteristics'!I:I,MATCH($C597,'Policy Characteristics'!$C:$C,0))),"",INDEX('Policy Characteristics'!I:I,MATCH($C597,'Policy Characteristics'!$C:$C,0)))</f>
        <v>% of imports shifted</v>
      </c>
      <c r="P597" s="237"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7" t="str">
        <f>IF(ISBLANK(INDEX('Policy Characteristics'!K:K,MATCH($C597,'Policy Characteristics'!$C:$C,0))),"",INDEX('Policy Characteristics'!K:K,MATCH($C597,'Policy Characteristics'!$C:$C,0)))</f>
        <v/>
      </c>
      <c r="R597" s="237" t="str">
        <f>IF(ISBLANK(INDEX('Policy Characteristics'!L:L,MATCH($C597,'Policy Characteristics'!$C:$C,0))),"",INDEX('Policy Characteristics'!L:L,MATCH($C597,'Policy Characteristics'!$C:$C,0)))</f>
        <v/>
      </c>
      <c r="S597" s="291" t="s">
        <v>187</v>
      </c>
    </row>
    <row r="598" spans="1:19">
      <c r="A598" s="237" t="str">
        <f>IF(ISBLANK(INDEX('Policy Characteristics'!A:A,MATCH($C598,'Policy Characteristics'!$C:$C,0))),"",INDEX('Policy Characteristics'!A:A,MATCH($C598,'Policy Characteristics'!$C:$C,0)))</f>
        <v>Industry</v>
      </c>
      <c r="B598" s="386" t="str">
        <f>IF(ISBLANK(INDEX('Policy Characteristics'!B:B,MATCH($C598,'Policy Characteristics'!$C:$C,0))),"",INDEX('Policy Characteristics'!B:B,MATCH($C598,'Policy Characteristics'!$C:$C,0)))</f>
        <v>Buy In-Region Products</v>
      </c>
      <c r="C598" s="237" t="str">
        <f t="shared" si="32"/>
        <v>Fraction of Imported Industrial Outputs Shifted to In Region Suppliers</v>
      </c>
      <c r="D598" s="290" t="s">
        <v>3062</v>
      </c>
      <c r="E598" s="290"/>
      <c r="F598" t="s">
        <v>3024</v>
      </c>
      <c r="G598" s="364"/>
      <c r="H598" s="17">
        <v>1554</v>
      </c>
      <c r="I598" s="387" t="s">
        <v>43</v>
      </c>
      <c r="J598" s="388" t="str">
        <f>IF(ISBLANK(INDEX('Policy Characteristics'!D:D,MATCH($C598,'Policy Characteristics'!$C:$C,0))),"",INDEX('Policy Characteristics'!D:D,MATCH($C598,'Policy Characteristics'!$C:$C,0)))</f>
        <v>Buy In-Region Products</v>
      </c>
      <c r="K598" s="237" t="str">
        <f>IF(ISBLANK(INDEX('Policy Characteristics'!E:E,MATCH($C598,'Policy Characteristics'!$C:$C,0))),"",INDEX('Policy Characteristics'!E:E,MATCH($C598,'Policy Characteristics'!$C:$C,0)))</f>
        <v>indst buy in region outputs</v>
      </c>
      <c r="L598" s="238">
        <f>IF(ISBLANK(INDEX('Policy Characteristics'!F:F,MATCH($C598,'Policy Characteristics'!$C:$C,0))),"",INDEX('Policy Characteristics'!F:F,MATCH($C598,'Policy Characteristics'!$C:$C,0)))</f>
        <v>0</v>
      </c>
      <c r="M598" s="238">
        <f>IF(ISBLANK(INDEX('Policy Characteristics'!G:G,MATCH($C598,'Policy Characteristics'!$C:$C,0))),"",INDEX('Policy Characteristics'!G:G,MATCH($C598,'Policy Characteristics'!$C:$C,0)))</f>
        <v>0.5</v>
      </c>
      <c r="N598" s="238">
        <f>IF(ISBLANK(INDEX('Policy Characteristics'!H:H,MATCH($C598,'Policy Characteristics'!$C:$C,0))),"",INDEX('Policy Characteristics'!H:H,MATCH($C598,'Policy Characteristics'!$C:$C,0)))</f>
        <v>0.01</v>
      </c>
      <c r="O598" s="237" t="str">
        <f>IF(ISBLANK(INDEX('Policy Characteristics'!I:I,MATCH($C598,'Policy Characteristics'!$C:$C,0))),"",INDEX('Policy Characteristics'!I:I,MATCH($C598,'Policy Characteristics'!$C:$C,0)))</f>
        <v>% of imports shifted</v>
      </c>
      <c r="P598" s="237"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7" t="str">
        <f>IF(ISBLANK(INDEX('Policy Characteristics'!K:K,MATCH($C598,'Policy Characteristics'!$C:$C,0))),"",INDEX('Policy Characteristics'!K:K,MATCH($C598,'Policy Characteristics'!$C:$C,0)))</f>
        <v/>
      </c>
      <c r="R598" s="237" t="str">
        <f>IF(ISBLANK(INDEX('Policy Characteristics'!L:L,MATCH($C598,'Policy Characteristics'!$C:$C,0))),"",INDEX('Policy Characteristics'!L:L,MATCH($C598,'Policy Characteristics'!$C:$C,0)))</f>
        <v/>
      </c>
      <c r="S598" s="291" t="s">
        <v>187</v>
      </c>
    </row>
    <row r="599" spans="1:19">
      <c r="A599" s="237" t="str">
        <f>IF(ISBLANK(INDEX('Policy Characteristics'!A:A,MATCH($C599,'Policy Characteristics'!$C:$C,0))),"",INDEX('Policy Characteristics'!A:A,MATCH($C599,'Policy Characteristics'!$C:$C,0)))</f>
        <v>Industry</v>
      </c>
      <c r="B599" s="386" t="str">
        <f>IF(ISBLANK(INDEX('Policy Characteristics'!B:B,MATCH($C599,'Policy Characteristics'!$C:$C,0))),"",INDEX('Policy Characteristics'!B:B,MATCH($C599,'Policy Characteristics'!$C:$C,0)))</f>
        <v>Buy In-Region Products</v>
      </c>
      <c r="C599" s="237" t="str">
        <f t="shared" si="32"/>
        <v>Fraction of Imported Industrial Outputs Shifted to In Region Suppliers</v>
      </c>
      <c r="D599" s="290" t="s">
        <v>3063</v>
      </c>
      <c r="E599" s="290"/>
      <c r="F599" t="s">
        <v>3025</v>
      </c>
      <c r="G599" s="364"/>
      <c r="H599" s="17">
        <v>1555</v>
      </c>
      <c r="I599" s="387" t="s">
        <v>43</v>
      </c>
      <c r="J599" s="388" t="str">
        <f>IF(ISBLANK(INDEX('Policy Characteristics'!D:D,MATCH($C599,'Policy Characteristics'!$C:$C,0))),"",INDEX('Policy Characteristics'!D:D,MATCH($C599,'Policy Characteristics'!$C:$C,0)))</f>
        <v>Buy In-Region Products</v>
      </c>
      <c r="K599" s="237" t="str">
        <f>IF(ISBLANK(INDEX('Policy Characteristics'!E:E,MATCH($C599,'Policy Characteristics'!$C:$C,0))),"",INDEX('Policy Characteristics'!E:E,MATCH($C599,'Policy Characteristics'!$C:$C,0)))</f>
        <v>indst buy in region outputs</v>
      </c>
      <c r="L599" s="238">
        <f>IF(ISBLANK(INDEX('Policy Characteristics'!F:F,MATCH($C599,'Policy Characteristics'!$C:$C,0))),"",INDEX('Policy Characteristics'!F:F,MATCH($C599,'Policy Characteristics'!$C:$C,0)))</f>
        <v>0</v>
      </c>
      <c r="M599" s="238">
        <f>IF(ISBLANK(INDEX('Policy Characteristics'!G:G,MATCH($C599,'Policy Characteristics'!$C:$C,0))),"",INDEX('Policy Characteristics'!G:G,MATCH($C599,'Policy Characteristics'!$C:$C,0)))</f>
        <v>0.5</v>
      </c>
      <c r="N599" s="238">
        <f>IF(ISBLANK(INDEX('Policy Characteristics'!H:H,MATCH($C599,'Policy Characteristics'!$C:$C,0))),"",INDEX('Policy Characteristics'!H:H,MATCH($C599,'Policy Characteristics'!$C:$C,0)))</f>
        <v>0.01</v>
      </c>
      <c r="O599" s="237" t="str">
        <f>IF(ISBLANK(INDEX('Policy Characteristics'!I:I,MATCH($C599,'Policy Characteristics'!$C:$C,0))),"",INDEX('Policy Characteristics'!I:I,MATCH($C599,'Policy Characteristics'!$C:$C,0)))</f>
        <v>% of imports shifted</v>
      </c>
      <c r="P599" s="237"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7" t="str">
        <f>IF(ISBLANK(INDEX('Policy Characteristics'!K:K,MATCH($C599,'Policy Characteristics'!$C:$C,0))),"",INDEX('Policy Characteristics'!K:K,MATCH($C599,'Policy Characteristics'!$C:$C,0)))</f>
        <v/>
      </c>
      <c r="R599" s="237" t="str">
        <f>IF(ISBLANK(INDEX('Policy Characteristics'!L:L,MATCH($C599,'Policy Characteristics'!$C:$C,0))),"",INDEX('Policy Characteristics'!L:L,MATCH($C599,'Policy Characteristics'!$C:$C,0)))</f>
        <v/>
      </c>
      <c r="S599" s="291" t="s">
        <v>187</v>
      </c>
    </row>
    <row r="600" spans="1:19">
      <c r="A600" s="237" t="str">
        <f>IF(ISBLANK(INDEX('Policy Characteristics'!A:A,MATCH($C600,'Policy Characteristics'!$C:$C,0))),"",INDEX('Policy Characteristics'!A:A,MATCH($C600,'Policy Characteristics'!$C:$C,0)))</f>
        <v>Industry</v>
      </c>
      <c r="B600" s="386" t="str">
        <f>IF(ISBLANK(INDEX('Policy Characteristics'!B:B,MATCH($C600,'Policy Characteristics'!$C:$C,0))),"",INDEX('Policy Characteristics'!B:B,MATCH($C600,'Policy Characteristics'!$C:$C,0)))</f>
        <v>Buy In-Region Products</v>
      </c>
      <c r="C600" s="237" t="str">
        <f t="shared" si="32"/>
        <v>Fraction of Imported Industrial Outputs Shifted to In Region Suppliers</v>
      </c>
      <c r="D600" s="290" t="s">
        <v>3064</v>
      </c>
      <c r="E600" s="290"/>
      <c r="F600" t="s">
        <v>3026</v>
      </c>
      <c r="G600" s="364"/>
      <c r="H600" s="17">
        <v>1556</v>
      </c>
      <c r="I600" s="387" t="s">
        <v>43</v>
      </c>
      <c r="J600" s="388" t="str">
        <f>IF(ISBLANK(INDEX('Policy Characteristics'!D:D,MATCH($C600,'Policy Characteristics'!$C:$C,0))),"",INDEX('Policy Characteristics'!D:D,MATCH($C600,'Policy Characteristics'!$C:$C,0)))</f>
        <v>Buy In-Region Products</v>
      </c>
      <c r="K600" s="237" t="str">
        <f>IF(ISBLANK(INDEX('Policy Characteristics'!E:E,MATCH($C600,'Policy Characteristics'!$C:$C,0))),"",INDEX('Policy Characteristics'!E:E,MATCH($C600,'Policy Characteristics'!$C:$C,0)))</f>
        <v>indst buy in region outputs</v>
      </c>
      <c r="L600" s="238">
        <f>IF(ISBLANK(INDEX('Policy Characteristics'!F:F,MATCH($C600,'Policy Characteristics'!$C:$C,0))),"",INDEX('Policy Characteristics'!F:F,MATCH($C600,'Policy Characteristics'!$C:$C,0)))</f>
        <v>0</v>
      </c>
      <c r="M600" s="238">
        <f>IF(ISBLANK(INDEX('Policy Characteristics'!G:G,MATCH($C600,'Policy Characteristics'!$C:$C,0))),"",INDEX('Policy Characteristics'!G:G,MATCH($C600,'Policy Characteristics'!$C:$C,0)))</f>
        <v>0.5</v>
      </c>
      <c r="N600" s="238">
        <f>IF(ISBLANK(INDEX('Policy Characteristics'!H:H,MATCH($C600,'Policy Characteristics'!$C:$C,0))),"",INDEX('Policy Characteristics'!H:H,MATCH($C600,'Policy Characteristics'!$C:$C,0)))</f>
        <v>0.01</v>
      </c>
      <c r="O600" s="237" t="str">
        <f>IF(ISBLANK(INDEX('Policy Characteristics'!I:I,MATCH($C600,'Policy Characteristics'!$C:$C,0))),"",INDEX('Policy Characteristics'!I:I,MATCH($C600,'Policy Characteristics'!$C:$C,0)))</f>
        <v>% of imports shifted</v>
      </c>
      <c r="P600" s="237"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7" t="str">
        <f>IF(ISBLANK(INDEX('Policy Characteristics'!K:K,MATCH($C600,'Policy Characteristics'!$C:$C,0))),"",INDEX('Policy Characteristics'!K:K,MATCH($C600,'Policy Characteristics'!$C:$C,0)))</f>
        <v/>
      </c>
      <c r="R600" s="237" t="str">
        <f>IF(ISBLANK(INDEX('Policy Characteristics'!L:L,MATCH($C600,'Policy Characteristics'!$C:$C,0))),"",INDEX('Policy Characteristics'!L:L,MATCH($C600,'Policy Characteristics'!$C:$C,0)))</f>
        <v/>
      </c>
      <c r="S600" s="291" t="s">
        <v>187</v>
      </c>
    </row>
    <row r="601" spans="1:19">
      <c r="A601" s="237" t="str">
        <f>IF(ISBLANK(INDEX('Policy Characteristics'!A:A,MATCH($C601,'Policy Characteristics'!$C:$C,0))),"",INDEX('Policy Characteristics'!A:A,MATCH($C601,'Policy Characteristics'!$C:$C,0)))</f>
        <v>Industry</v>
      </c>
      <c r="B601" s="386" t="str">
        <f>IF(ISBLANK(INDEX('Policy Characteristics'!B:B,MATCH($C601,'Policy Characteristics'!$C:$C,0))),"",INDEX('Policy Characteristics'!B:B,MATCH($C601,'Policy Characteristics'!$C:$C,0)))</f>
        <v>Buy In-Region Products</v>
      </c>
      <c r="C601" s="237" t="str">
        <f t="shared" si="32"/>
        <v>Fraction of Imported Industrial Outputs Shifted to In Region Suppliers</v>
      </c>
      <c r="D601" s="290" t="s">
        <v>3065</v>
      </c>
      <c r="E601" s="290"/>
      <c r="F601" t="s">
        <v>3027</v>
      </c>
      <c r="G601" s="364"/>
      <c r="H601" s="17">
        <v>1557</v>
      </c>
      <c r="I601" s="387" t="s">
        <v>43</v>
      </c>
      <c r="J601" s="388" t="str">
        <f>IF(ISBLANK(INDEX('Policy Characteristics'!D:D,MATCH($C601,'Policy Characteristics'!$C:$C,0))),"",INDEX('Policy Characteristics'!D:D,MATCH($C601,'Policy Characteristics'!$C:$C,0)))</f>
        <v>Buy In-Region Products</v>
      </c>
      <c r="K601" s="237" t="str">
        <f>IF(ISBLANK(INDEX('Policy Characteristics'!E:E,MATCH($C601,'Policy Characteristics'!$C:$C,0))),"",INDEX('Policy Characteristics'!E:E,MATCH($C601,'Policy Characteristics'!$C:$C,0)))</f>
        <v>indst buy in region outputs</v>
      </c>
      <c r="L601" s="238">
        <f>IF(ISBLANK(INDEX('Policy Characteristics'!F:F,MATCH($C601,'Policy Characteristics'!$C:$C,0))),"",INDEX('Policy Characteristics'!F:F,MATCH($C601,'Policy Characteristics'!$C:$C,0)))</f>
        <v>0</v>
      </c>
      <c r="M601" s="238">
        <f>IF(ISBLANK(INDEX('Policy Characteristics'!G:G,MATCH($C601,'Policy Characteristics'!$C:$C,0))),"",INDEX('Policy Characteristics'!G:G,MATCH($C601,'Policy Characteristics'!$C:$C,0)))</f>
        <v>0.5</v>
      </c>
      <c r="N601" s="238">
        <f>IF(ISBLANK(INDEX('Policy Characteristics'!H:H,MATCH($C601,'Policy Characteristics'!$C:$C,0))),"",INDEX('Policy Characteristics'!H:H,MATCH($C601,'Policy Characteristics'!$C:$C,0)))</f>
        <v>0.01</v>
      </c>
      <c r="O601" s="237" t="str">
        <f>IF(ISBLANK(INDEX('Policy Characteristics'!I:I,MATCH($C601,'Policy Characteristics'!$C:$C,0))),"",INDEX('Policy Characteristics'!I:I,MATCH($C601,'Policy Characteristics'!$C:$C,0)))</f>
        <v>% of imports shifted</v>
      </c>
      <c r="P601" s="237"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7" t="str">
        <f>IF(ISBLANK(INDEX('Policy Characteristics'!K:K,MATCH($C601,'Policy Characteristics'!$C:$C,0))),"",INDEX('Policy Characteristics'!K:K,MATCH($C601,'Policy Characteristics'!$C:$C,0)))</f>
        <v/>
      </c>
      <c r="R601" s="237" t="str">
        <f>IF(ISBLANK(INDEX('Policy Characteristics'!L:L,MATCH($C601,'Policy Characteristics'!$C:$C,0))),"",INDEX('Policy Characteristics'!L:L,MATCH($C601,'Policy Characteristics'!$C:$C,0)))</f>
        <v/>
      </c>
      <c r="S601" s="291" t="s">
        <v>187</v>
      </c>
    </row>
    <row r="602" spans="1:19">
      <c r="A602" s="237" t="str">
        <f>IF(ISBLANK(INDEX('Policy Characteristics'!A:A,MATCH($C602,'Policy Characteristics'!$C:$C,0))),"",INDEX('Policy Characteristics'!A:A,MATCH($C602,'Policy Characteristics'!$C:$C,0)))</f>
        <v>Industry</v>
      </c>
      <c r="B602" s="386" t="str">
        <f>IF(ISBLANK(INDEX('Policy Characteristics'!B:B,MATCH($C602,'Policy Characteristics'!$C:$C,0))),"",INDEX('Policy Characteristics'!B:B,MATCH($C602,'Policy Characteristics'!$C:$C,0)))</f>
        <v>Buy In-Region Products</v>
      </c>
      <c r="C602" s="237" t="str">
        <f t="shared" si="32"/>
        <v>Fraction of Imported Industrial Outputs Shifted to In Region Suppliers</v>
      </c>
      <c r="D602" s="290" t="s">
        <v>3066</v>
      </c>
      <c r="E602" s="290"/>
      <c r="F602" t="s">
        <v>3028</v>
      </c>
      <c r="G602" s="364"/>
      <c r="H602" s="17">
        <v>1558</v>
      </c>
      <c r="I602" s="387" t="s">
        <v>43</v>
      </c>
      <c r="J602" s="388" t="str">
        <f>IF(ISBLANK(INDEX('Policy Characteristics'!D:D,MATCH($C602,'Policy Characteristics'!$C:$C,0))),"",INDEX('Policy Characteristics'!D:D,MATCH($C602,'Policy Characteristics'!$C:$C,0)))</f>
        <v>Buy In-Region Products</v>
      </c>
      <c r="K602" s="237" t="str">
        <f>IF(ISBLANK(INDEX('Policy Characteristics'!E:E,MATCH($C602,'Policy Characteristics'!$C:$C,0))),"",INDEX('Policy Characteristics'!E:E,MATCH($C602,'Policy Characteristics'!$C:$C,0)))</f>
        <v>indst buy in region outputs</v>
      </c>
      <c r="L602" s="238">
        <f>IF(ISBLANK(INDEX('Policy Characteristics'!F:F,MATCH($C602,'Policy Characteristics'!$C:$C,0))),"",INDEX('Policy Characteristics'!F:F,MATCH($C602,'Policy Characteristics'!$C:$C,0)))</f>
        <v>0</v>
      </c>
      <c r="M602" s="238">
        <f>IF(ISBLANK(INDEX('Policy Characteristics'!G:G,MATCH($C602,'Policy Characteristics'!$C:$C,0))),"",INDEX('Policy Characteristics'!G:G,MATCH($C602,'Policy Characteristics'!$C:$C,0)))</f>
        <v>0.5</v>
      </c>
      <c r="N602" s="238">
        <f>IF(ISBLANK(INDEX('Policy Characteristics'!H:H,MATCH($C602,'Policy Characteristics'!$C:$C,0))),"",INDEX('Policy Characteristics'!H:H,MATCH($C602,'Policy Characteristics'!$C:$C,0)))</f>
        <v>0.01</v>
      </c>
      <c r="O602" s="237" t="str">
        <f>IF(ISBLANK(INDEX('Policy Characteristics'!I:I,MATCH($C602,'Policy Characteristics'!$C:$C,0))),"",INDEX('Policy Characteristics'!I:I,MATCH($C602,'Policy Characteristics'!$C:$C,0)))</f>
        <v>% of imports shifted</v>
      </c>
      <c r="P602" s="237"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7" t="str">
        <f>IF(ISBLANK(INDEX('Policy Characteristics'!K:K,MATCH($C602,'Policy Characteristics'!$C:$C,0))),"",INDEX('Policy Characteristics'!K:K,MATCH($C602,'Policy Characteristics'!$C:$C,0)))</f>
        <v/>
      </c>
      <c r="R602" s="237" t="str">
        <f>IF(ISBLANK(INDEX('Policy Characteristics'!L:L,MATCH($C602,'Policy Characteristics'!$C:$C,0))),"",INDEX('Policy Characteristics'!L:L,MATCH($C602,'Policy Characteristics'!$C:$C,0)))</f>
        <v/>
      </c>
      <c r="S602" s="291" t="s">
        <v>187</v>
      </c>
    </row>
    <row r="603" spans="1:19">
      <c r="A603" s="237" t="str">
        <f>IF(ISBLANK(INDEX('Policy Characteristics'!A:A,MATCH($C603,'Policy Characteristics'!$C:$C,0))),"",INDEX('Policy Characteristics'!A:A,MATCH($C603,'Policy Characteristics'!$C:$C,0)))</f>
        <v>Industry</v>
      </c>
      <c r="B603" s="386" t="str">
        <f>IF(ISBLANK(INDEX('Policy Characteristics'!B:B,MATCH($C603,'Policy Characteristics'!$C:$C,0))),"",INDEX('Policy Characteristics'!B:B,MATCH($C603,'Policy Characteristics'!$C:$C,0)))</f>
        <v>Buy In-Region Products</v>
      </c>
      <c r="C603" s="237" t="str">
        <f t="shared" si="32"/>
        <v>Fraction of Imported Industrial Outputs Shifted to In Region Suppliers</v>
      </c>
      <c r="D603" s="290" t="s">
        <v>3067</v>
      </c>
      <c r="E603" s="290"/>
      <c r="F603" t="s">
        <v>3029</v>
      </c>
      <c r="G603" s="364"/>
      <c r="H603" s="17">
        <v>1559</v>
      </c>
      <c r="I603" s="387" t="s">
        <v>43</v>
      </c>
      <c r="J603" s="388" t="str">
        <f>IF(ISBLANK(INDEX('Policy Characteristics'!D:D,MATCH($C603,'Policy Characteristics'!$C:$C,0))),"",INDEX('Policy Characteristics'!D:D,MATCH($C603,'Policy Characteristics'!$C:$C,0)))</f>
        <v>Buy In-Region Products</v>
      </c>
      <c r="K603" s="237" t="str">
        <f>IF(ISBLANK(INDEX('Policy Characteristics'!E:E,MATCH($C603,'Policy Characteristics'!$C:$C,0))),"",INDEX('Policy Characteristics'!E:E,MATCH($C603,'Policy Characteristics'!$C:$C,0)))</f>
        <v>indst buy in region outputs</v>
      </c>
      <c r="L603" s="238">
        <f>IF(ISBLANK(INDEX('Policy Characteristics'!F:F,MATCH($C603,'Policy Characteristics'!$C:$C,0))),"",INDEX('Policy Characteristics'!F:F,MATCH($C603,'Policy Characteristics'!$C:$C,0)))</f>
        <v>0</v>
      </c>
      <c r="M603" s="238">
        <f>IF(ISBLANK(INDEX('Policy Characteristics'!G:G,MATCH($C603,'Policy Characteristics'!$C:$C,0))),"",INDEX('Policy Characteristics'!G:G,MATCH($C603,'Policy Characteristics'!$C:$C,0)))</f>
        <v>0.5</v>
      </c>
      <c r="N603" s="238">
        <f>IF(ISBLANK(INDEX('Policy Characteristics'!H:H,MATCH($C603,'Policy Characteristics'!$C:$C,0))),"",INDEX('Policy Characteristics'!H:H,MATCH($C603,'Policy Characteristics'!$C:$C,0)))</f>
        <v>0.01</v>
      </c>
      <c r="O603" s="237" t="str">
        <f>IF(ISBLANK(INDEX('Policy Characteristics'!I:I,MATCH($C603,'Policy Characteristics'!$C:$C,0))),"",INDEX('Policy Characteristics'!I:I,MATCH($C603,'Policy Characteristics'!$C:$C,0)))</f>
        <v>% of imports shifted</v>
      </c>
      <c r="P603" s="237"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7" t="str">
        <f>IF(ISBLANK(INDEX('Policy Characteristics'!K:K,MATCH($C603,'Policy Characteristics'!$C:$C,0))),"",INDEX('Policy Characteristics'!K:K,MATCH($C603,'Policy Characteristics'!$C:$C,0)))</f>
        <v/>
      </c>
      <c r="R603" s="237" t="str">
        <f>IF(ISBLANK(INDEX('Policy Characteristics'!L:L,MATCH($C603,'Policy Characteristics'!$C:$C,0))),"",INDEX('Policy Characteristics'!L:L,MATCH($C603,'Policy Characteristics'!$C:$C,0)))</f>
        <v/>
      </c>
      <c r="S603" s="291" t="s">
        <v>187</v>
      </c>
    </row>
    <row r="604" spans="1:19">
      <c r="A604" s="237" t="str">
        <f>IF(ISBLANK(INDEX('Policy Characteristics'!A:A,MATCH($C604,'Policy Characteristics'!$C:$C,0))),"",INDEX('Policy Characteristics'!A:A,MATCH($C604,'Policy Characteristics'!$C:$C,0)))</f>
        <v>Industry</v>
      </c>
      <c r="B604" s="386" t="str">
        <f>IF(ISBLANK(INDEX('Policy Characteristics'!B:B,MATCH($C604,'Policy Characteristics'!$C:$C,0))),"",INDEX('Policy Characteristics'!B:B,MATCH($C604,'Policy Characteristics'!$C:$C,0)))</f>
        <v>Buy In-Region Products</v>
      </c>
      <c r="C604" s="237" t="str">
        <f t="shared" si="32"/>
        <v>Fraction of Imported Industrial Outputs Shifted to In Region Suppliers</v>
      </c>
      <c r="D604" s="290" t="s">
        <v>3068</v>
      </c>
      <c r="E604" s="290"/>
      <c r="F604" t="s">
        <v>3071</v>
      </c>
      <c r="G604" s="364"/>
      <c r="H604" s="17">
        <v>1560</v>
      </c>
      <c r="I604" s="387" t="s">
        <v>43</v>
      </c>
      <c r="J604" s="388" t="str">
        <f>IF(ISBLANK(INDEX('Policy Characteristics'!D:D,MATCH($C604,'Policy Characteristics'!$C:$C,0))),"",INDEX('Policy Characteristics'!D:D,MATCH($C604,'Policy Characteristics'!$C:$C,0)))</f>
        <v>Buy In-Region Products</v>
      </c>
      <c r="K604" s="237" t="str">
        <f>IF(ISBLANK(INDEX('Policy Characteristics'!E:E,MATCH($C604,'Policy Characteristics'!$C:$C,0))),"",INDEX('Policy Characteristics'!E:E,MATCH($C604,'Policy Characteristics'!$C:$C,0)))</f>
        <v>indst buy in region outputs</v>
      </c>
      <c r="L604" s="238">
        <f>IF(ISBLANK(INDEX('Policy Characteristics'!F:F,MATCH($C604,'Policy Characteristics'!$C:$C,0))),"",INDEX('Policy Characteristics'!F:F,MATCH($C604,'Policy Characteristics'!$C:$C,0)))</f>
        <v>0</v>
      </c>
      <c r="M604" s="238">
        <f>IF(ISBLANK(INDEX('Policy Characteristics'!G:G,MATCH($C604,'Policy Characteristics'!$C:$C,0))),"",INDEX('Policy Characteristics'!G:G,MATCH($C604,'Policy Characteristics'!$C:$C,0)))</f>
        <v>0.5</v>
      </c>
      <c r="N604" s="238">
        <f>IF(ISBLANK(INDEX('Policy Characteristics'!H:H,MATCH($C604,'Policy Characteristics'!$C:$C,0))),"",INDEX('Policy Characteristics'!H:H,MATCH($C604,'Policy Characteristics'!$C:$C,0)))</f>
        <v>0.01</v>
      </c>
      <c r="O604" s="237" t="str">
        <f>IF(ISBLANK(INDEX('Policy Characteristics'!I:I,MATCH($C604,'Policy Characteristics'!$C:$C,0))),"",INDEX('Policy Characteristics'!I:I,MATCH($C604,'Policy Characteristics'!$C:$C,0)))</f>
        <v>% of imports shifted</v>
      </c>
      <c r="P604" s="237"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7" t="str">
        <f>IF(ISBLANK(INDEX('Policy Characteristics'!K:K,MATCH($C604,'Policy Characteristics'!$C:$C,0))),"",INDEX('Policy Characteristics'!K:K,MATCH($C604,'Policy Characteristics'!$C:$C,0)))</f>
        <v/>
      </c>
      <c r="R604" s="237" t="str">
        <f>IF(ISBLANK(INDEX('Policy Characteristics'!L:L,MATCH($C604,'Policy Characteristics'!$C:$C,0))),"",INDEX('Policy Characteristics'!L:L,MATCH($C604,'Policy Characteristics'!$C:$C,0)))</f>
        <v/>
      </c>
      <c r="S604" s="291" t="s">
        <v>187</v>
      </c>
    </row>
    <row r="605" spans="1:19">
      <c r="A605" s="237" t="str">
        <f>IF(ISBLANK(INDEX('Policy Characteristics'!A:A,MATCH($C605,'Policy Characteristics'!$C:$C,0))),"",INDEX('Policy Characteristics'!A:A,MATCH($C605,'Policy Characteristics'!$C:$C,0)))</f>
        <v>Industry</v>
      </c>
      <c r="B605" s="386" t="str">
        <f>IF(ISBLANK(INDEX('Policy Characteristics'!B:B,MATCH($C605,'Policy Characteristics'!$C:$C,0))),"",INDEX('Policy Characteristics'!B:B,MATCH($C605,'Policy Characteristics'!$C:$C,0)))</f>
        <v>Buy In-Region Products</v>
      </c>
      <c r="C605" s="237" t="str">
        <f t="shared" si="32"/>
        <v>Fraction of Imported Industrial Outputs Shifted to In Region Suppliers</v>
      </c>
      <c r="D605" s="290" t="s">
        <v>3069</v>
      </c>
      <c r="E605" s="290"/>
      <c r="F605" t="s">
        <v>3030</v>
      </c>
      <c r="G605" s="364"/>
      <c r="H605" s="17">
        <v>1561</v>
      </c>
      <c r="I605" s="387" t="s">
        <v>43</v>
      </c>
      <c r="J605" s="388" t="str">
        <f>IF(ISBLANK(INDEX('Policy Characteristics'!D:D,MATCH($C605,'Policy Characteristics'!$C:$C,0))),"",INDEX('Policy Characteristics'!D:D,MATCH($C605,'Policy Characteristics'!$C:$C,0)))</f>
        <v>Buy In-Region Products</v>
      </c>
      <c r="K605" s="237" t="str">
        <f>IF(ISBLANK(INDEX('Policy Characteristics'!E:E,MATCH($C605,'Policy Characteristics'!$C:$C,0))),"",INDEX('Policy Characteristics'!E:E,MATCH($C605,'Policy Characteristics'!$C:$C,0)))</f>
        <v>indst buy in region outputs</v>
      </c>
      <c r="L605" s="238">
        <f>IF(ISBLANK(INDEX('Policy Characteristics'!F:F,MATCH($C605,'Policy Characteristics'!$C:$C,0))),"",INDEX('Policy Characteristics'!F:F,MATCH($C605,'Policy Characteristics'!$C:$C,0)))</f>
        <v>0</v>
      </c>
      <c r="M605" s="238">
        <f>IF(ISBLANK(INDEX('Policy Characteristics'!G:G,MATCH($C605,'Policy Characteristics'!$C:$C,0))),"",INDEX('Policy Characteristics'!G:G,MATCH($C605,'Policy Characteristics'!$C:$C,0)))</f>
        <v>0.5</v>
      </c>
      <c r="N605" s="238">
        <f>IF(ISBLANK(INDEX('Policy Characteristics'!H:H,MATCH($C605,'Policy Characteristics'!$C:$C,0))),"",INDEX('Policy Characteristics'!H:H,MATCH($C605,'Policy Characteristics'!$C:$C,0)))</f>
        <v>0.01</v>
      </c>
      <c r="O605" s="237" t="str">
        <f>IF(ISBLANK(INDEX('Policy Characteristics'!I:I,MATCH($C605,'Policy Characteristics'!$C:$C,0))),"",INDEX('Policy Characteristics'!I:I,MATCH($C605,'Policy Characteristics'!$C:$C,0)))</f>
        <v>% of imports shifted</v>
      </c>
      <c r="P605" s="237"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7" t="str">
        <f>IF(ISBLANK(INDEX('Policy Characteristics'!K:K,MATCH($C605,'Policy Characteristics'!$C:$C,0))),"",INDEX('Policy Characteristics'!K:K,MATCH($C605,'Policy Characteristics'!$C:$C,0)))</f>
        <v/>
      </c>
      <c r="R605" s="237" t="str">
        <f>IF(ISBLANK(INDEX('Policy Characteristics'!L:L,MATCH($C605,'Policy Characteristics'!$C:$C,0))),"",INDEX('Policy Characteristics'!L:L,MATCH($C605,'Policy Characteristics'!$C:$C,0)))</f>
        <v/>
      </c>
      <c r="S605" s="291" t="s">
        <v>187</v>
      </c>
    </row>
    <row r="606" spans="1:19">
      <c r="A606" s="237" t="str">
        <f>IF(ISBLANK(INDEX('Policy Characteristics'!A:A,MATCH($C606,'Policy Characteristics'!$C:$C,0))),"",INDEX('Policy Characteristics'!A:A,MATCH($C606,'Policy Characteristics'!$C:$C,0)))</f>
        <v>Industry</v>
      </c>
      <c r="B606" s="386" t="str">
        <f>IF(ISBLANK(INDEX('Policy Characteristics'!B:B,MATCH($C606,'Policy Characteristics'!$C:$C,0))),"",INDEX('Policy Characteristics'!B:B,MATCH($C606,'Policy Characteristics'!$C:$C,0)))</f>
        <v>Carbon Capture and Sequestration</v>
      </c>
      <c r="C606" t="s">
        <v>3004</v>
      </c>
      <c r="D606" s="335" t="s">
        <v>3045</v>
      </c>
      <c r="E606" s="290" t="s">
        <v>3007</v>
      </c>
      <c r="F606" t="s">
        <v>3070</v>
      </c>
      <c r="G606" s="335" t="s">
        <v>3008</v>
      </c>
      <c r="H606" s="17">
        <v>908</v>
      </c>
      <c r="I606" s="389" t="s">
        <v>44</v>
      </c>
      <c r="J606" s="388" t="str">
        <f>IF(ISBLANK(INDEX('Policy Characteristics'!D:D,MATCH($C606,'Policy Characteristics'!$C:$C,0))),"",INDEX('Policy Characteristics'!D:D,MATCH($C606,'Policy Characteristics'!$C:$C,0)))</f>
        <v>Industry CCS</v>
      </c>
      <c r="K606" s="237" t="str">
        <f>IF(ISBLANK(INDEX('Policy Characteristics'!E:E,MATCH($C606,'Policy Characteristics'!$C:$C,0))),"",INDEX('Policy Characteristics'!E:E,MATCH($C606,'Policy Characteristics'!$C:$C,0)))</f>
        <v>indst CCS</v>
      </c>
      <c r="L606" s="238">
        <f>IF(ISBLANK(INDEX('Policy Characteristics'!F:F,MATCH($C606,'Policy Characteristics'!$C:$C,0))),"",INDEX('Policy Characteristics'!F:F,MATCH($C606,'Policy Characteristics'!$C:$C,0)))</f>
        <v>0</v>
      </c>
      <c r="M606" s="238">
        <f>IF(ISBLANK(INDEX('Policy Characteristics'!G:G,MATCH($C606,'Policy Characteristics'!$C:$C,0))),"",INDEX('Policy Characteristics'!G:G,MATCH($C606,'Policy Characteristics'!$C:$C,0)))</f>
        <v>1</v>
      </c>
      <c r="N606" s="238">
        <f>IF(ISBLANK(INDEX('Policy Characteristics'!H:H,MATCH($C606,'Policy Characteristics'!$C:$C,0))),"",INDEX('Policy Characteristics'!H:H,MATCH($C606,'Policy Characteristics'!$C:$C,0)))</f>
        <v>0.01</v>
      </c>
      <c r="O606" s="237" t="str">
        <f>IF(ISBLANK(INDEX('Policy Characteristics'!I:I,MATCH($C606,'Policy Characteristics'!$C:$C,0))),"",INDEX('Policy Characteristics'!I:I,MATCH($C606,'Policy Characteristics'!$C:$C,0)))</f>
        <v>% of CO2 captured</v>
      </c>
      <c r="P606" s="237"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7" t="str">
        <f>IF(ISBLANK(INDEX('Policy Characteristics'!K:K,MATCH($C606,'Policy Characteristics'!$C:$C,0))),"",INDEX('Policy Characteristics'!K:K,MATCH($C606,'Policy Characteristics'!$C:$C,0)))</f>
        <v>ccs.html#ccs</v>
      </c>
      <c r="R606" s="237" t="str">
        <f>IF(ISBLANK(INDEX('Policy Characteristics'!L:L,MATCH($C606,'Policy Characteristics'!$C:$C,0))),"",INDEX('Policy Characteristics'!L:L,MATCH($C606,'Policy Characteristics'!$C:$C,0)))</f>
        <v>carbon-capture-and-sequestration.html</v>
      </c>
      <c r="S606" s="291" t="s">
        <v>187</v>
      </c>
    </row>
    <row r="607" spans="1:19">
      <c r="A607" s="237" t="str">
        <f>IF(ISBLANK(INDEX('Policy Characteristics'!A:A,MATCH($C607,'Policy Characteristics'!$C:$C,0))),"",INDEX('Policy Characteristics'!A:A,MATCH($C607,'Policy Characteristics'!$C:$C,0)))</f>
        <v>Industry</v>
      </c>
      <c r="B607" s="386" t="str">
        <f>IF(ISBLANK(INDEX('Policy Characteristics'!B:B,MATCH($C607,'Policy Characteristics'!$C:$C,0))),"",INDEX('Policy Characteristics'!B:B,MATCH($C607,'Policy Characteristics'!$C:$C,0)))</f>
        <v>Carbon Capture and Sequestration</v>
      </c>
      <c r="C607" s="237" t="str">
        <f t="shared" ref="C607:C622" si="33">C$606</f>
        <v>Industry Sector Fraction of Potential Additional CCS Achieved</v>
      </c>
      <c r="D607" s="335" t="s">
        <v>3045</v>
      </c>
      <c r="E607" s="290" t="s">
        <v>2526</v>
      </c>
      <c r="F607" t="s">
        <v>3070</v>
      </c>
      <c r="G607" s="335" t="s">
        <v>3009</v>
      </c>
      <c r="H607" s="17">
        <v>909</v>
      </c>
      <c r="I607" s="389" t="s">
        <v>44</v>
      </c>
      <c r="J607" s="388" t="str">
        <f>IF(ISBLANK(INDEX('Policy Characteristics'!D:D,MATCH($C607,'Policy Characteristics'!$C:$C,0))),"",INDEX('Policy Characteristics'!D:D,MATCH($C607,'Policy Characteristics'!$C:$C,0)))</f>
        <v>Industry CCS</v>
      </c>
      <c r="K607" s="237" t="str">
        <f>IF(ISBLANK(INDEX('Policy Characteristics'!E:E,MATCH($C607,'Policy Characteristics'!$C:$C,0))),"",INDEX('Policy Characteristics'!E:E,MATCH($C607,'Policy Characteristics'!$C:$C,0)))</f>
        <v>indst CCS</v>
      </c>
      <c r="L607" s="238">
        <f>IF(ISBLANK(INDEX('Policy Characteristics'!F:F,MATCH($C607,'Policy Characteristics'!$C:$C,0))),"",INDEX('Policy Characteristics'!F:F,MATCH($C607,'Policy Characteristics'!$C:$C,0)))</f>
        <v>0</v>
      </c>
      <c r="M607" s="238">
        <f>IF(ISBLANK(INDEX('Policy Characteristics'!G:G,MATCH($C607,'Policy Characteristics'!$C:$C,0))),"",INDEX('Policy Characteristics'!G:G,MATCH($C607,'Policy Characteristics'!$C:$C,0)))</f>
        <v>1</v>
      </c>
      <c r="N607" s="238">
        <f>IF(ISBLANK(INDEX('Policy Characteristics'!H:H,MATCH($C607,'Policy Characteristics'!$C:$C,0))),"",INDEX('Policy Characteristics'!H:H,MATCH($C607,'Policy Characteristics'!$C:$C,0)))</f>
        <v>0.01</v>
      </c>
      <c r="O607" s="237" t="str">
        <f>IF(ISBLANK(INDEX('Policy Characteristics'!I:I,MATCH($C607,'Policy Characteristics'!$C:$C,0))),"",INDEX('Policy Characteristics'!I:I,MATCH($C607,'Policy Characteristics'!$C:$C,0)))</f>
        <v>% of CO2 captured</v>
      </c>
      <c r="P607" s="237"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7" t="str">
        <f>IF(ISBLANK(INDEX('Policy Characteristics'!K:K,MATCH($C607,'Policy Characteristics'!$C:$C,0))),"",INDEX('Policy Characteristics'!K:K,MATCH($C607,'Policy Characteristics'!$C:$C,0)))</f>
        <v>ccs.html#ccs</v>
      </c>
      <c r="R607" s="237" t="str">
        <f>IF(ISBLANK(INDEX('Policy Characteristics'!L:L,MATCH($C607,'Policy Characteristics'!$C:$C,0))),"",INDEX('Policy Characteristics'!L:L,MATCH($C607,'Policy Characteristics'!$C:$C,0)))</f>
        <v>carbon-capture-and-sequestration.html</v>
      </c>
      <c r="S607" s="291" t="s">
        <v>187</v>
      </c>
    </row>
    <row r="608" spans="1:19">
      <c r="A608" s="237" t="str">
        <f>IF(ISBLANK(INDEX('Policy Characteristics'!A:A,MATCH($C608,'Policy Characteristics'!$C:$C,0))),"",INDEX('Policy Characteristics'!A:A,MATCH($C608,'Policy Characteristics'!$C:$C,0)))</f>
        <v>Industry</v>
      </c>
      <c r="B608" s="386" t="str">
        <f>IF(ISBLANK(INDEX('Policy Characteristics'!B:B,MATCH($C608,'Policy Characteristics'!$C:$C,0))),"",INDEX('Policy Characteristics'!B:B,MATCH($C608,'Policy Characteristics'!$C:$C,0)))</f>
        <v>Carbon Capture and Sequestration</v>
      </c>
      <c r="C608" s="237" t="str">
        <f t="shared" si="33"/>
        <v>Industry Sector Fraction of Potential Additional CCS Achieved</v>
      </c>
      <c r="D608" s="290" t="s">
        <v>3046</v>
      </c>
      <c r="E608" s="290" t="s">
        <v>3007</v>
      </c>
      <c r="F608" t="s">
        <v>2752</v>
      </c>
      <c r="G608" s="335" t="s">
        <v>3008</v>
      </c>
      <c r="H608" s="17">
        <v>910</v>
      </c>
      <c r="I608" s="389" t="s">
        <v>44</v>
      </c>
      <c r="J608" s="388" t="str">
        <f>IF(ISBLANK(INDEX('Policy Characteristics'!D:D,MATCH($C608,'Policy Characteristics'!$C:$C,0))),"",INDEX('Policy Characteristics'!D:D,MATCH($C608,'Policy Characteristics'!$C:$C,0)))</f>
        <v>Industry CCS</v>
      </c>
      <c r="K608" s="237" t="str">
        <f>IF(ISBLANK(INDEX('Policy Characteristics'!E:E,MATCH($C608,'Policy Characteristics'!$C:$C,0))),"",INDEX('Policy Characteristics'!E:E,MATCH($C608,'Policy Characteristics'!$C:$C,0)))</f>
        <v>indst CCS</v>
      </c>
      <c r="L608" s="238">
        <f>IF(ISBLANK(INDEX('Policy Characteristics'!F:F,MATCH($C608,'Policy Characteristics'!$C:$C,0))),"",INDEX('Policy Characteristics'!F:F,MATCH($C608,'Policy Characteristics'!$C:$C,0)))</f>
        <v>0</v>
      </c>
      <c r="M608" s="238">
        <f>IF(ISBLANK(INDEX('Policy Characteristics'!G:G,MATCH($C608,'Policy Characteristics'!$C:$C,0))),"",INDEX('Policy Characteristics'!G:G,MATCH($C608,'Policy Characteristics'!$C:$C,0)))</f>
        <v>1</v>
      </c>
      <c r="N608" s="238">
        <f>IF(ISBLANK(INDEX('Policy Characteristics'!H:H,MATCH($C608,'Policy Characteristics'!$C:$C,0))),"",INDEX('Policy Characteristics'!H:H,MATCH($C608,'Policy Characteristics'!$C:$C,0)))</f>
        <v>0.01</v>
      </c>
      <c r="O608" s="237" t="str">
        <f>IF(ISBLANK(INDEX('Policy Characteristics'!I:I,MATCH($C608,'Policy Characteristics'!$C:$C,0))),"",INDEX('Policy Characteristics'!I:I,MATCH($C608,'Policy Characteristics'!$C:$C,0)))</f>
        <v>% of CO2 captured</v>
      </c>
      <c r="P608" s="237"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7" t="str">
        <f>IF(ISBLANK(INDEX('Policy Characteristics'!K:K,MATCH($C608,'Policy Characteristics'!$C:$C,0))),"",INDEX('Policy Characteristics'!K:K,MATCH($C608,'Policy Characteristics'!$C:$C,0)))</f>
        <v>ccs.html#ccs</v>
      </c>
      <c r="R608" s="237" t="str">
        <f>IF(ISBLANK(INDEX('Policy Characteristics'!L:L,MATCH($C608,'Policy Characteristics'!$C:$C,0))),"",INDEX('Policy Characteristics'!L:L,MATCH($C608,'Policy Characteristics'!$C:$C,0)))</f>
        <v>carbon-capture-and-sequestration.html</v>
      </c>
      <c r="S608" s="291" t="s">
        <v>187</v>
      </c>
    </row>
    <row r="609" spans="1:19">
      <c r="A609" s="237" t="str">
        <f>IF(ISBLANK(INDEX('Policy Characteristics'!A:A,MATCH($C609,'Policy Characteristics'!$C:$C,0))),"",INDEX('Policy Characteristics'!A:A,MATCH($C609,'Policy Characteristics'!$C:$C,0)))</f>
        <v>Industry</v>
      </c>
      <c r="B609" s="386" t="str">
        <f>IF(ISBLANK(INDEX('Policy Characteristics'!B:B,MATCH($C609,'Policy Characteristics'!$C:$C,0))),"",INDEX('Policy Characteristics'!B:B,MATCH($C609,'Policy Characteristics'!$C:$C,0)))</f>
        <v>Carbon Capture and Sequestration</v>
      </c>
      <c r="C609" s="237" t="str">
        <f t="shared" si="33"/>
        <v>Industry Sector Fraction of Potential Additional CCS Achieved</v>
      </c>
      <c r="D609" s="290" t="s">
        <v>3046</v>
      </c>
      <c r="E609" s="290" t="s">
        <v>2526</v>
      </c>
      <c r="F609" t="s">
        <v>2752</v>
      </c>
      <c r="G609" s="335" t="s">
        <v>3009</v>
      </c>
      <c r="H609" s="17">
        <v>911</v>
      </c>
      <c r="I609" s="389" t="s">
        <v>44</v>
      </c>
      <c r="J609" s="388" t="str">
        <f>IF(ISBLANK(INDEX('Policy Characteristics'!D:D,MATCH($C609,'Policy Characteristics'!$C:$C,0))),"",INDEX('Policy Characteristics'!D:D,MATCH($C609,'Policy Characteristics'!$C:$C,0)))</f>
        <v>Industry CCS</v>
      </c>
      <c r="K609" s="237" t="str">
        <f>IF(ISBLANK(INDEX('Policy Characteristics'!E:E,MATCH($C609,'Policy Characteristics'!$C:$C,0))),"",INDEX('Policy Characteristics'!E:E,MATCH($C609,'Policy Characteristics'!$C:$C,0)))</f>
        <v>indst CCS</v>
      </c>
      <c r="L609" s="238">
        <f>IF(ISBLANK(INDEX('Policy Characteristics'!F:F,MATCH($C609,'Policy Characteristics'!$C:$C,0))),"",INDEX('Policy Characteristics'!F:F,MATCH($C609,'Policy Characteristics'!$C:$C,0)))</f>
        <v>0</v>
      </c>
      <c r="M609" s="238">
        <f>IF(ISBLANK(INDEX('Policy Characteristics'!G:G,MATCH($C609,'Policy Characteristics'!$C:$C,0))),"",INDEX('Policy Characteristics'!G:G,MATCH($C609,'Policy Characteristics'!$C:$C,0)))</f>
        <v>1</v>
      </c>
      <c r="N609" s="238">
        <f>IF(ISBLANK(INDEX('Policy Characteristics'!H:H,MATCH($C609,'Policy Characteristics'!$C:$C,0))),"",INDEX('Policy Characteristics'!H:H,MATCH($C609,'Policy Characteristics'!$C:$C,0)))</f>
        <v>0.01</v>
      </c>
      <c r="O609" s="237" t="str">
        <f>IF(ISBLANK(INDEX('Policy Characteristics'!I:I,MATCH($C609,'Policy Characteristics'!$C:$C,0))),"",INDEX('Policy Characteristics'!I:I,MATCH($C609,'Policy Characteristics'!$C:$C,0)))</f>
        <v>% of CO2 captured</v>
      </c>
      <c r="P609" s="237"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7" t="str">
        <f>IF(ISBLANK(INDEX('Policy Characteristics'!K:K,MATCH($C609,'Policy Characteristics'!$C:$C,0))),"",INDEX('Policy Characteristics'!K:K,MATCH($C609,'Policy Characteristics'!$C:$C,0)))</f>
        <v>ccs.html#ccs</v>
      </c>
      <c r="R609" s="237" t="str">
        <f>IF(ISBLANK(INDEX('Policy Characteristics'!L:L,MATCH($C609,'Policy Characteristics'!$C:$C,0))),"",INDEX('Policy Characteristics'!L:L,MATCH($C609,'Policy Characteristics'!$C:$C,0)))</f>
        <v>carbon-capture-and-sequestration.html</v>
      </c>
      <c r="S609" s="291" t="s">
        <v>187</v>
      </c>
    </row>
    <row r="610" spans="1:19">
      <c r="A610" s="237" t="str">
        <f>IF(ISBLANK(INDEX('Policy Characteristics'!A:A,MATCH($C610,'Policy Characteristics'!$C:$C,0))),"",INDEX('Policy Characteristics'!A:A,MATCH($C610,'Policy Characteristics'!$C:$C,0)))</f>
        <v>Industry</v>
      </c>
      <c r="B610" s="386" t="str">
        <f>IF(ISBLANK(INDEX('Policy Characteristics'!B:B,MATCH($C610,'Policy Characteristics'!$C:$C,0))),"",INDEX('Policy Characteristics'!B:B,MATCH($C610,'Policy Characteristics'!$C:$C,0)))</f>
        <v>Carbon Capture and Sequestration</v>
      </c>
      <c r="C610" s="237" t="str">
        <f t="shared" si="33"/>
        <v>Industry Sector Fraction of Potential Additional CCS Achieved</v>
      </c>
      <c r="D610" s="290" t="s">
        <v>3047</v>
      </c>
      <c r="E610" s="290" t="s">
        <v>3007</v>
      </c>
      <c r="F610" t="s">
        <v>3011</v>
      </c>
      <c r="G610" s="335" t="s">
        <v>3008</v>
      </c>
      <c r="H610" s="17">
        <v>912</v>
      </c>
      <c r="I610" s="389" t="s">
        <v>44</v>
      </c>
      <c r="J610" s="388" t="str">
        <f>IF(ISBLANK(INDEX('Policy Characteristics'!D:D,MATCH($C610,'Policy Characteristics'!$C:$C,0))),"",INDEX('Policy Characteristics'!D:D,MATCH($C610,'Policy Characteristics'!$C:$C,0)))</f>
        <v>Industry CCS</v>
      </c>
      <c r="K610" s="237" t="str">
        <f>IF(ISBLANK(INDEX('Policy Characteristics'!E:E,MATCH($C610,'Policy Characteristics'!$C:$C,0))),"",INDEX('Policy Characteristics'!E:E,MATCH($C610,'Policy Characteristics'!$C:$C,0)))</f>
        <v>indst CCS</v>
      </c>
      <c r="L610" s="238">
        <f>IF(ISBLANK(INDEX('Policy Characteristics'!F:F,MATCH($C610,'Policy Characteristics'!$C:$C,0))),"",INDEX('Policy Characteristics'!F:F,MATCH($C610,'Policy Characteristics'!$C:$C,0)))</f>
        <v>0</v>
      </c>
      <c r="M610" s="238">
        <f>IF(ISBLANK(INDEX('Policy Characteristics'!G:G,MATCH($C610,'Policy Characteristics'!$C:$C,0))),"",INDEX('Policy Characteristics'!G:G,MATCH($C610,'Policy Characteristics'!$C:$C,0)))</f>
        <v>1</v>
      </c>
      <c r="N610" s="238">
        <f>IF(ISBLANK(INDEX('Policy Characteristics'!H:H,MATCH($C610,'Policy Characteristics'!$C:$C,0))),"",INDEX('Policy Characteristics'!H:H,MATCH($C610,'Policy Characteristics'!$C:$C,0)))</f>
        <v>0.01</v>
      </c>
      <c r="O610" s="237" t="str">
        <f>IF(ISBLANK(INDEX('Policy Characteristics'!I:I,MATCH($C610,'Policy Characteristics'!$C:$C,0))),"",INDEX('Policy Characteristics'!I:I,MATCH($C610,'Policy Characteristics'!$C:$C,0)))</f>
        <v>% of CO2 captured</v>
      </c>
      <c r="P610" s="237"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7" t="str">
        <f>IF(ISBLANK(INDEX('Policy Characteristics'!K:K,MATCH($C610,'Policy Characteristics'!$C:$C,0))),"",INDEX('Policy Characteristics'!K:K,MATCH($C610,'Policy Characteristics'!$C:$C,0)))</f>
        <v>ccs.html#ccs</v>
      </c>
      <c r="R610" s="237" t="str">
        <f>IF(ISBLANK(INDEX('Policy Characteristics'!L:L,MATCH($C610,'Policy Characteristics'!$C:$C,0))),"",INDEX('Policy Characteristics'!L:L,MATCH($C610,'Policy Characteristics'!$C:$C,0)))</f>
        <v>carbon-capture-and-sequestration.html</v>
      </c>
      <c r="S610" s="291" t="s">
        <v>187</v>
      </c>
    </row>
    <row r="611" spans="1:19">
      <c r="A611" s="237" t="str">
        <f>IF(ISBLANK(INDEX('Policy Characteristics'!A:A,MATCH($C611,'Policy Characteristics'!$C:$C,0))),"",INDEX('Policy Characteristics'!A:A,MATCH($C611,'Policy Characteristics'!$C:$C,0)))</f>
        <v>Industry</v>
      </c>
      <c r="B611" s="386" t="str">
        <f>IF(ISBLANK(INDEX('Policy Characteristics'!B:B,MATCH($C611,'Policy Characteristics'!$C:$C,0))),"",INDEX('Policy Characteristics'!B:B,MATCH($C611,'Policy Characteristics'!$C:$C,0)))</f>
        <v>Carbon Capture and Sequestration</v>
      </c>
      <c r="C611" s="237" t="str">
        <f t="shared" si="33"/>
        <v>Industry Sector Fraction of Potential Additional CCS Achieved</v>
      </c>
      <c r="D611" s="290" t="s">
        <v>3047</v>
      </c>
      <c r="E611" s="290" t="s">
        <v>2526</v>
      </c>
      <c r="F611" t="s">
        <v>3011</v>
      </c>
      <c r="G611" s="335" t="s">
        <v>3009</v>
      </c>
      <c r="H611" s="17">
        <v>913</v>
      </c>
      <c r="I611" s="389" t="s">
        <v>44</v>
      </c>
      <c r="J611" s="388" t="str">
        <f>IF(ISBLANK(INDEX('Policy Characteristics'!D:D,MATCH($C611,'Policy Characteristics'!$C:$C,0))),"",INDEX('Policy Characteristics'!D:D,MATCH($C611,'Policy Characteristics'!$C:$C,0)))</f>
        <v>Industry CCS</v>
      </c>
      <c r="K611" s="237" t="str">
        <f>IF(ISBLANK(INDEX('Policy Characteristics'!E:E,MATCH($C611,'Policy Characteristics'!$C:$C,0))),"",INDEX('Policy Characteristics'!E:E,MATCH($C611,'Policy Characteristics'!$C:$C,0)))</f>
        <v>indst CCS</v>
      </c>
      <c r="L611" s="238">
        <f>IF(ISBLANK(INDEX('Policy Characteristics'!F:F,MATCH($C611,'Policy Characteristics'!$C:$C,0))),"",INDEX('Policy Characteristics'!F:F,MATCH($C611,'Policy Characteristics'!$C:$C,0)))</f>
        <v>0</v>
      </c>
      <c r="M611" s="238">
        <f>IF(ISBLANK(INDEX('Policy Characteristics'!G:G,MATCH($C611,'Policy Characteristics'!$C:$C,0))),"",INDEX('Policy Characteristics'!G:G,MATCH($C611,'Policy Characteristics'!$C:$C,0)))</f>
        <v>1</v>
      </c>
      <c r="N611" s="238">
        <f>IF(ISBLANK(INDEX('Policy Characteristics'!H:H,MATCH($C611,'Policy Characteristics'!$C:$C,0))),"",INDEX('Policy Characteristics'!H:H,MATCH($C611,'Policy Characteristics'!$C:$C,0)))</f>
        <v>0.01</v>
      </c>
      <c r="O611" s="237" t="str">
        <f>IF(ISBLANK(INDEX('Policy Characteristics'!I:I,MATCH($C611,'Policy Characteristics'!$C:$C,0))),"",INDEX('Policy Characteristics'!I:I,MATCH($C611,'Policy Characteristics'!$C:$C,0)))</f>
        <v>% of CO2 captured</v>
      </c>
      <c r="P611" s="237"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7" t="str">
        <f>IF(ISBLANK(INDEX('Policy Characteristics'!K:K,MATCH($C611,'Policy Characteristics'!$C:$C,0))),"",INDEX('Policy Characteristics'!K:K,MATCH($C611,'Policy Characteristics'!$C:$C,0)))</f>
        <v>ccs.html#ccs</v>
      </c>
      <c r="R611" s="237" t="str">
        <f>IF(ISBLANK(INDEX('Policy Characteristics'!L:L,MATCH($C611,'Policy Characteristics'!$C:$C,0))),"",INDEX('Policy Characteristics'!L:L,MATCH($C611,'Policy Characteristics'!$C:$C,0)))</f>
        <v>carbon-capture-and-sequestration.html</v>
      </c>
      <c r="S611" s="291" t="s">
        <v>187</v>
      </c>
    </row>
    <row r="612" spans="1:19">
      <c r="A612" s="237" t="str">
        <f>IF(ISBLANK(INDEX('Policy Characteristics'!A:A,MATCH($C612,'Policy Characteristics'!$C:$C,0))),"",INDEX('Policy Characteristics'!A:A,MATCH($C612,'Policy Characteristics'!$C:$C,0)))</f>
        <v>Industry</v>
      </c>
      <c r="B612" s="386" t="str">
        <f>IF(ISBLANK(INDEX('Policy Characteristics'!B:B,MATCH($C612,'Policy Characteristics'!$C:$C,0))),"",INDEX('Policy Characteristics'!B:B,MATCH($C612,'Policy Characteristics'!$C:$C,0)))</f>
        <v>Carbon Capture and Sequestration</v>
      </c>
      <c r="C612" s="237" t="str">
        <f t="shared" si="33"/>
        <v>Industry Sector Fraction of Potential Additional CCS Achieved</v>
      </c>
      <c r="D612" s="290" t="s">
        <v>3048</v>
      </c>
      <c r="E612" s="290" t="s">
        <v>3007</v>
      </c>
      <c r="F612" t="s">
        <v>3012</v>
      </c>
      <c r="G612" s="335" t="s">
        <v>3008</v>
      </c>
      <c r="H612" s="17">
        <v>914</v>
      </c>
      <c r="I612" s="389" t="s">
        <v>44</v>
      </c>
      <c r="J612" s="388" t="str">
        <f>IF(ISBLANK(INDEX('Policy Characteristics'!D:D,MATCH($C612,'Policy Characteristics'!$C:$C,0))),"",INDEX('Policy Characteristics'!D:D,MATCH($C612,'Policy Characteristics'!$C:$C,0)))</f>
        <v>Industry CCS</v>
      </c>
      <c r="K612" s="237" t="str">
        <f>IF(ISBLANK(INDEX('Policy Characteristics'!E:E,MATCH($C612,'Policy Characteristics'!$C:$C,0))),"",INDEX('Policy Characteristics'!E:E,MATCH($C612,'Policy Characteristics'!$C:$C,0)))</f>
        <v>indst CCS</v>
      </c>
      <c r="L612" s="238">
        <f>IF(ISBLANK(INDEX('Policy Characteristics'!F:F,MATCH($C612,'Policy Characteristics'!$C:$C,0))),"",INDEX('Policy Characteristics'!F:F,MATCH($C612,'Policy Characteristics'!$C:$C,0)))</f>
        <v>0</v>
      </c>
      <c r="M612" s="238">
        <f>IF(ISBLANK(INDEX('Policy Characteristics'!G:G,MATCH($C612,'Policy Characteristics'!$C:$C,0))),"",INDEX('Policy Characteristics'!G:G,MATCH($C612,'Policy Characteristics'!$C:$C,0)))</f>
        <v>1</v>
      </c>
      <c r="N612" s="238">
        <f>IF(ISBLANK(INDEX('Policy Characteristics'!H:H,MATCH($C612,'Policy Characteristics'!$C:$C,0))),"",INDEX('Policy Characteristics'!H:H,MATCH($C612,'Policy Characteristics'!$C:$C,0)))</f>
        <v>0.01</v>
      </c>
      <c r="O612" s="237" t="str">
        <f>IF(ISBLANK(INDEX('Policy Characteristics'!I:I,MATCH($C612,'Policy Characteristics'!$C:$C,0))),"",INDEX('Policy Characteristics'!I:I,MATCH($C612,'Policy Characteristics'!$C:$C,0)))</f>
        <v>% of CO2 captured</v>
      </c>
      <c r="P612" s="237"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7" t="str">
        <f>IF(ISBLANK(INDEX('Policy Characteristics'!K:K,MATCH($C612,'Policy Characteristics'!$C:$C,0))),"",INDEX('Policy Characteristics'!K:K,MATCH($C612,'Policy Characteristics'!$C:$C,0)))</f>
        <v>ccs.html#ccs</v>
      </c>
      <c r="R612" s="237" t="str">
        <f>IF(ISBLANK(INDEX('Policy Characteristics'!L:L,MATCH($C612,'Policy Characteristics'!$C:$C,0))),"",INDEX('Policy Characteristics'!L:L,MATCH($C612,'Policy Characteristics'!$C:$C,0)))</f>
        <v>carbon-capture-and-sequestration.html</v>
      </c>
      <c r="S612" s="291" t="s">
        <v>187</v>
      </c>
    </row>
    <row r="613" spans="1:19">
      <c r="A613" s="237" t="str">
        <f>IF(ISBLANK(INDEX('Policy Characteristics'!A:A,MATCH($C613,'Policy Characteristics'!$C:$C,0))),"",INDEX('Policy Characteristics'!A:A,MATCH($C613,'Policy Characteristics'!$C:$C,0)))</f>
        <v>Industry</v>
      </c>
      <c r="B613" s="386" t="str">
        <f>IF(ISBLANK(INDEX('Policy Characteristics'!B:B,MATCH($C613,'Policy Characteristics'!$C:$C,0))),"",INDEX('Policy Characteristics'!B:B,MATCH($C613,'Policy Characteristics'!$C:$C,0)))</f>
        <v>Carbon Capture and Sequestration</v>
      </c>
      <c r="C613" s="237" t="str">
        <f t="shared" si="33"/>
        <v>Industry Sector Fraction of Potential Additional CCS Achieved</v>
      </c>
      <c r="D613" s="290" t="s">
        <v>3048</v>
      </c>
      <c r="E613" s="290" t="s">
        <v>2526</v>
      </c>
      <c r="F613" t="s">
        <v>3012</v>
      </c>
      <c r="G613" s="335" t="s">
        <v>3009</v>
      </c>
      <c r="H613" s="17">
        <v>915</v>
      </c>
      <c r="I613" s="389" t="s">
        <v>44</v>
      </c>
      <c r="J613" s="388" t="str">
        <f>IF(ISBLANK(INDEX('Policy Characteristics'!D:D,MATCH($C613,'Policy Characteristics'!$C:$C,0))),"",INDEX('Policy Characteristics'!D:D,MATCH($C613,'Policy Characteristics'!$C:$C,0)))</f>
        <v>Industry CCS</v>
      </c>
      <c r="K613" s="237" t="str">
        <f>IF(ISBLANK(INDEX('Policy Characteristics'!E:E,MATCH($C613,'Policy Characteristics'!$C:$C,0))),"",INDEX('Policy Characteristics'!E:E,MATCH($C613,'Policy Characteristics'!$C:$C,0)))</f>
        <v>indst CCS</v>
      </c>
      <c r="L613" s="238">
        <f>IF(ISBLANK(INDEX('Policy Characteristics'!F:F,MATCH($C613,'Policy Characteristics'!$C:$C,0))),"",INDEX('Policy Characteristics'!F:F,MATCH($C613,'Policy Characteristics'!$C:$C,0)))</f>
        <v>0</v>
      </c>
      <c r="M613" s="238">
        <f>IF(ISBLANK(INDEX('Policy Characteristics'!G:G,MATCH($C613,'Policy Characteristics'!$C:$C,0))),"",INDEX('Policy Characteristics'!G:G,MATCH($C613,'Policy Characteristics'!$C:$C,0)))</f>
        <v>1</v>
      </c>
      <c r="N613" s="238">
        <f>IF(ISBLANK(INDEX('Policy Characteristics'!H:H,MATCH($C613,'Policy Characteristics'!$C:$C,0))),"",INDEX('Policy Characteristics'!H:H,MATCH($C613,'Policy Characteristics'!$C:$C,0)))</f>
        <v>0.01</v>
      </c>
      <c r="O613" s="237" t="str">
        <f>IF(ISBLANK(INDEX('Policy Characteristics'!I:I,MATCH($C613,'Policy Characteristics'!$C:$C,0))),"",INDEX('Policy Characteristics'!I:I,MATCH($C613,'Policy Characteristics'!$C:$C,0)))</f>
        <v>% of CO2 captured</v>
      </c>
      <c r="P613" s="237"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7" t="str">
        <f>IF(ISBLANK(INDEX('Policy Characteristics'!K:K,MATCH($C613,'Policy Characteristics'!$C:$C,0))),"",INDEX('Policy Characteristics'!K:K,MATCH($C613,'Policy Characteristics'!$C:$C,0)))</f>
        <v>ccs.html#ccs</v>
      </c>
      <c r="R613" s="237" t="str">
        <f>IF(ISBLANK(INDEX('Policy Characteristics'!L:L,MATCH($C613,'Policy Characteristics'!$C:$C,0))),"",INDEX('Policy Characteristics'!L:L,MATCH($C613,'Policy Characteristics'!$C:$C,0)))</f>
        <v>carbon-capture-and-sequestration.html</v>
      </c>
      <c r="S613" s="291" t="s">
        <v>187</v>
      </c>
    </row>
    <row r="614" spans="1:19">
      <c r="A614" s="237" t="str">
        <f>IF(ISBLANK(INDEX('Policy Characteristics'!A:A,MATCH($C614,'Policy Characteristics'!$C:$C,0))),"",INDEX('Policy Characteristics'!A:A,MATCH($C614,'Policy Characteristics'!$C:$C,0)))</f>
        <v>Industry</v>
      </c>
      <c r="B614" s="386" t="str">
        <f>IF(ISBLANK(INDEX('Policy Characteristics'!B:B,MATCH($C614,'Policy Characteristics'!$C:$C,0))),"",INDEX('Policy Characteristics'!B:B,MATCH($C614,'Policy Characteristics'!$C:$C,0)))</f>
        <v>Carbon Capture and Sequestration</v>
      </c>
      <c r="C614" s="237" t="str">
        <f t="shared" si="33"/>
        <v>Industry Sector Fraction of Potential Additional CCS Achieved</v>
      </c>
      <c r="D614" s="290" t="s">
        <v>3049</v>
      </c>
      <c r="E614" s="290" t="s">
        <v>3007</v>
      </c>
      <c r="F614" t="s">
        <v>3013</v>
      </c>
      <c r="G614" s="335" t="s">
        <v>3008</v>
      </c>
      <c r="H614" s="17">
        <v>916</v>
      </c>
      <c r="I614" s="387" t="s">
        <v>43</v>
      </c>
      <c r="J614" s="388" t="str">
        <f>IF(ISBLANK(INDEX('Policy Characteristics'!D:D,MATCH($C614,'Policy Characteristics'!$C:$C,0))),"",INDEX('Policy Characteristics'!D:D,MATCH($C614,'Policy Characteristics'!$C:$C,0)))</f>
        <v>Industry CCS</v>
      </c>
      <c r="K614" s="237" t="str">
        <f>IF(ISBLANK(INDEX('Policy Characteristics'!E:E,MATCH($C614,'Policy Characteristics'!$C:$C,0))),"",INDEX('Policy Characteristics'!E:E,MATCH($C614,'Policy Characteristics'!$C:$C,0)))</f>
        <v>indst CCS</v>
      </c>
      <c r="L614" s="238">
        <f>IF(ISBLANK(INDEX('Policy Characteristics'!F:F,MATCH($C614,'Policy Characteristics'!$C:$C,0))),"",INDEX('Policy Characteristics'!F:F,MATCH($C614,'Policy Characteristics'!$C:$C,0)))</f>
        <v>0</v>
      </c>
      <c r="M614" s="238">
        <f>IF(ISBLANK(INDEX('Policy Characteristics'!G:G,MATCH($C614,'Policy Characteristics'!$C:$C,0))),"",INDEX('Policy Characteristics'!G:G,MATCH($C614,'Policy Characteristics'!$C:$C,0)))</f>
        <v>1</v>
      </c>
      <c r="N614" s="238">
        <f>IF(ISBLANK(INDEX('Policy Characteristics'!H:H,MATCH($C614,'Policy Characteristics'!$C:$C,0))),"",INDEX('Policy Characteristics'!H:H,MATCH($C614,'Policy Characteristics'!$C:$C,0)))</f>
        <v>0.01</v>
      </c>
      <c r="O614" s="237" t="str">
        <f>IF(ISBLANK(INDEX('Policy Characteristics'!I:I,MATCH($C614,'Policy Characteristics'!$C:$C,0))),"",INDEX('Policy Characteristics'!I:I,MATCH($C614,'Policy Characteristics'!$C:$C,0)))</f>
        <v>% of CO2 captured</v>
      </c>
      <c r="P614" s="237"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7" t="str">
        <f>IF(ISBLANK(INDEX('Policy Characteristics'!K:K,MATCH($C614,'Policy Characteristics'!$C:$C,0))),"",INDEX('Policy Characteristics'!K:K,MATCH($C614,'Policy Characteristics'!$C:$C,0)))</f>
        <v>ccs.html#ccs</v>
      </c>
      <c r="R614" s="237" t="str">
        <f>IF(ISBLANK(INDEX('Policy Characteristics'!L:L,MATCH($C614,'Policy Characteristics'!$C:$C,0))),"",INDEX('Policy Characteristics'!L:L,MATCH($C614,'Policy Characteristics'!$C:$C,0)))</f>
        <v>carbon-capture-and-sequestration.html</v>
      </c>
      <c r="S614" s="291" t="s">
        <v>3918</v>
      </c>
    </row>
    <row r="615" spans="1:19">
      <c r="A615" s="237" t="str">
        <f>IF(ISBLANK(INDEX('Policy Characteristics'!A:A,MATCH($C615,'Policy Characteristics'!$C:$C,0))),"",INDEX('Policy Characteristics'!A:A,MATCH($C615,'Policy Characteristics'!$C:$C,0)))</f>
        <v>Industry</v>
      </c>
      <c r="B615" s="386" t="str">
        <f>IF(ISBLANK(INDEX('Policy Characteristics'!B:B,MATCH($C615,'Policy Characteristics'!$C:$C,0))),"",INDEX('Policy Characteristics'!B:B,MATCH($C615,'Policy Characteristics'!$C:$C,0)))</f>
        <v>Carbon Capture and Sequestration</v>
      </c>
      <c r="C615" s="237" t="str">
        <f t="shared" si="33"/>
        <v>Industry Sector Fraction of Potential Additional CCS Achieved</v>
      </c>
      <c r="D615" s="290" t="s">
        <v>3049</v>
      </c>
      <c r="E615" s="290" t="s">
        <v>2526</v>
      </c>
      <c r="F615" t="s">
        <v>3013</v>
      </c>
      <c r="G615" s="335" t="s">
        <v>3009</v>
      </c>
      <c r="H615" s="17">
        <v>917</v>
      </c>
      <c r="I615" s="389" t="s">
        <v>44</v>
      </c>
      <c r="J615" s="388" t="str">
        <f>IF(ISBLANK(INDEX('Policy Characteristics'!D:D,MATCH($C615,'Policy Characteristics'!$C:$C,0))),"",INDEX('Policy Characteristics'!D:D,MATCH($C615,'Policy Characteristics'!$C:$C,0)))</f>
        <v>Industry CCS</v>
      </c>
      <c r="K615" s="237" t="str">
        <f>IF(ISBLANK(INDEX('Policy Characteristics'!E:E,MATCH($C615,'Policy Characteristics'!$C:$C,0))),"",INDEX('Policy Characteristics'!E:E,MATCH($C615,'Policy Characteristics'!$C:$C,0)))</f>
        <v>indst CCS</v>
      </c>
      <c r="L615" s="238">
        <f>IF(ISBLANK(INDEX('Policy Characteristics'!F:F,MATCH($C615,'Policy Characteristics'!$C:$C,0))),"",INDEX('Policy Characteristics'!F:F,MATCH($C615,'Policy Characteristics'!$C:$C,0)))</f>
        <v>0</v>
      </c>
      <c r="M615" s="238">
        <f>IF(ISBLANK(INDEX('Policy Characteristics'!G:G,MATCH($C615,'Policy Characteristics'!$C:$C,0))),"",INDEX('Policy Characteristics'!G:G,MATCH($C615,'Policy Characteristics'!$C:$C,0)))</f>
        <v>1</v>
      </c>
      <c r="N615" s="238">
        <f>IF(ISBLANK(INDEX('Policy Characteristics'!H:H,MATCH($C615,'Policy Characteristics'!$C:$C,0))),"",INDEX('Policy Characteristics'!H:H,MATCH($C615,'Policy Characteristics'!$C:$C,0)))</f>
        <v>0.01</v>
      </c>
      <c r="O615" s="237" t="str">
        <f>IF(ISBLANK(INDEX('Policy Characteristics'!I:I,MATCH($C615,'Policy Characteristics'!$C:$C,0))),"",INDEX('Policy Characteristics'!I:I,MATCH($C615,'Policy Characteristics'!$C:$C,0)))</f>
        <v>% of CO2 captured</v>
      </c>
      <c r="P615" s="237"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7" t="str">
        <f>IF(ISBLANK(INDEX('Policy Characteristics'!K:K,MATCH($C615,'Policy Characteristics'!$C:$C,0))),"",INDEX('Policy Characteristics'!K:K,MATCH($C615,'Policy Characteristics'!$C:$C,0)))</f>
        <v>ccs.html#ccs</v>
      </c>
      <c r="R615" s="237" t="str">
        <f>IF(ISBLANK(INDEX('Policy Characteristics'!L:L,MATCH($C615,'Policy Characteristics'!$C:$C,0))),"",INDEX('Policy Characteristics'!L:L,MATCH($C615,'Policy Characteristics'!$C:$C,0)))</f>
        <v>carbon-capture-and-sequestration.html</v>
      </c>
      <c r="S615" s="291" t="s">
        <v>187</v>
      </c>
    </row>
    <row r="616" spans="1:19">
      <c r="A616" s="237" t="str">
        <f>IF(ISBLANK(INDEX('Policy Characteristics'!A:A,MATCH($C616,'Policy Characteristics'!$C:$C,0))),"",INDEX('Policy Characteristics'!A:A,MATCH($C616,'Policy Characteristics'!$C:$C,0)))</f>
        <v>Industry</v>
      </c>
      <c r="B616" s="386" t="str">
        <f>IF(ISBLANK(INDEX('Policy Characteristics'!B:B,MATCH($C616,'Policy Characteristics'!$C:$C,0))),"",INDEX('Policy Characteristics'!B:B,MATCH($C616,'Policy Characteristics'!$C:$C,0)))</f>
        <v>Carbon Capture and Sequestration</v>
      </c>
      <c r="C616" s="237" t="str">
        <f t="shared" si="33"/>
        <v>Industry Sector Fraction of Potential Additional CCS Achieved</v>
      </c>
      <c r="D616" s="290" t="s">
        <v>3050</v>
      </c>
      <c r="E616" s="290" t="s">
        <v>3007</v>
      </c>
      <c r="F616" t="s">
        <v>3014</v>
      </c>
      <c r="G616" s="335" t="s">
        <v>3008</v>
      </c>
      <c r="H616" s="17">
        <v>918</v>
      </c>
      <c r="I616" s="387" t="s">
        <v>43</v>
      </c>
      <c r="J616" s="388" t="str">
        <f>IF(ISBLANK(INDEX('Policy Characteristics'!D:D,MATCH($C616,'Policy Characteristics'!$C:$C,0))),"",INDEX('Policy Characteristics'!D:D,MATCH($C616,'Policy Characteristics'!$C:$C,0)))</f>
        <v>Industry CCS</v>
      </c>
      <c r="K616" s="237" t="str">
        <f>IF(ISBLANK(INDEX('Policy Characteristics'!E:E,MATCH($C616,'Policy Characteristics'!$C:$C,0))),"",INDEX('Policy Characteristics'!E:E,MATCH($C616,'Policy Characteristics'!$C:$C,0)))</f>
        <v>indst CCS</v>
      </c>
      <c r="L616" s="238">
        <f>IF(ISBLANK(INDEX('Policy Characteristics'!F:F,MATCH($C616,'Policy Characteristics'!$C:$C,0))),"",INDEX('Policy Characteristics'!F:F,MATCH($C616,'Policy Characteristics'!$C:$C,0)))</f>
        <v>0</v>
      </c>
      <c r="M616" s="238">
        <f>IF(ISBLANK(INDEX('Policy Characteristics'!G:G,MATCH($C616,'Policy Characteristics'!$C:$C,0))),"",INDEX('Policy Characteristics'!G:G,MATCH($C616,'Policy Characteristics'!$C:$C,0)))</f>
        <v>1</v>
      </c>
      <c r="N616" s="238">
        <f>IF(ISBLANK(INDEX('Policy Characteristics'!H:H,MATCH($C616,'Policy Characteristics'!$C:$C,0))),"",INDEX('Policy Characteristics'!H:H,MATCH($C616,'Policy Characteristics'!$C:$C,0)))</f>
        <v>0.01</v>
      </c>
      <c r="O616" s="237" t="str">
        <f>IF(ISBLANK(INDEX('Policy Characteristics'!I:I,MATCH($C616,'Policy Characteristics'!$C:$C,0))),"",INDEX('Policy Characteristics'!I:I,MATCH($C616,'Policy Characteristics'!$C:$C,0)))</f>
        <v>% of CO2 captured</v>
      </c>
      <c r="P616" s="237"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7" t="str">
        <f>IF(ISBLANK(INDEX('Policy Characteristics'!K:K,MATCH($C616,'Policy Characteristics'!$C:$C,0))),"",INDEX('Policy Characteristics'!K:K,MATCH($C616,'Policy Characteristics'!$C:$C,0)))</f>
        <v>ccs.html#ccs</v>
      </c>
      <c r="R616" s="237" t="str">
        <f>IF(ISBLANK(INDEX('Policy Characteristics'!L:L,MATCH($C616,'Policy Characteristics'!$C:$C,0))),"",INDEX('Policy Characteristics'!L:L,MATCH($C616,'Policy Characteristics'!$C:$C,0)))</f>
        <v>carbon-capture-and-sequestration.html</v>
      </c>
      <c r="S616" s="291" t="s">
        <v>187</v>
      </c>
    </row>
    <row r="617" spans="1:19">
      <c r="A617" s="237" t="str">
        <f>IF(ISBLANK(INDEX('Policy Characteristics'!A:A,MATCH($C617,'Policy Characteristics'!$C:$C,0))),"",INDEX('Policy Characteristics'!A:A,MATCH($C617,'Policy Characteristics'!$C:$C,0)))</f>
        <v>Industry</v>
      </c>
      <c r="B617" s="386" t="str">
        <f>IF(ISBLANK(INDEX('Policy Characteristics'!B:B,MATCH($C617,'Policy Characteristics'!$C:$C,0))),"",INDEX('Policy Characteristics'!B:B,MATCH($C617,'Policy Characteristics'!$C:$C,0)))</f>
        <v>Carbon Capture and Sequestration</v>
      </c>
      <c r="C617" s="237" t="str">
        <f t="shared" si="33"/>
        <v>Industry Sector Fraction of Potential Additional CCS Achieved</v>
      </c>
      <c r="D617" s="290" t="s">
        <v>3050</v>
      </c>
      <c r="E617" s="290" t="s">
        <v>2526</v>
      </c>
      <c r="F617" t="s">
        <v>3014</v>
      </c>
      <c r="G617" s="335" t="s">
        <v>3009</v>
      </c>
      <c r="H617" s="17">
        <v>919</v>
      </c>
      <c r="I617" s="389" t="s">
        <v>44</v>
      </c>
      <c r="J617" s="388" t="str">
        <f>IF(ISBLANK(INDEX('Policy Characteristics'!D:D,MATCH($C617,'Policy Characteristics'!$C:$C,0))),"",INDEX('Policy Characteristics'!D:D,MATCH($C617,'Policy Characteristics'!$C:$C,0)))</f>
        <v>Industry CCS</v>
      </c>
      <c r="K617" s="237" t="str">
        <f>IF(ISBLANK(INDEX('Policy Characteristics'!E:E,MATCH($C617,'Policy Characteristics'!$C:$C,0))),"",INDEX('Policy Characteristics'!E:E,MATCH($C617,'Policy Characteristics'!$C:$C,0)))</f>
        <v>indst CCS</v>
      </c>
      <c r="L617" s="238">
        <f>IF(ISBLANK(INDEX('Policy Characteristics'!F:F,MATCH($C617,'Policy Characteristics'!$C:$C,0))),"",INDEX('Policy Characteristics'!F:F,MATCH($C617,'Policy Characteristics'!$C:$C,0)))</f>
        <v>0</v>
      </c>
      <c r="M617" s="238">
        <f>IF(ISBLANK(INDEX('Policy Characteristics'!G:G,MATCH($C617,'Policy Characteristics'!$C:$C,0))),"",INDEX('Policy Characteristics'!G:G,MATCH($C617,'Policy Characteristics'!$C:$C,0)))</f>
        <v>1</v>
      </c>
      <c r="N617" s="238">
        <f>IF(ISBLANK(INDEX('Policy Characteristics'!H:H,MATCH($C617,'Policy Characteristics'!$C:$C,0))),"",INDEX('Policy Characteristics'!H:H,MATCH($C617,'Policy Characteristics'!$C:$C,0)))</f>
        <v>0.01</v>
      </c>
      <c r="O617" s="237" t="str">
        <f>IF(ISBLANK(INDEX('Policy Characteristics'!I:I,MATCH($C617,'Policy Characteristics'!$C:$C,0))),"",INDEX('Policy Characteristics'!I:I,MATCH($C617,'Policy Characteristics'!$C:$C,0)))</f>
        <v>% of CO2 captured</v>
      </c>
      <c r="P617" s="237"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7" t="str">
        <f>IF(ISBLANK(INDEX('Policy Characteristics'!K:K,MATCH($C617,'Policy Characteristics'!$C:$C,0))),"",INDEX('Policy Characteristics'!K:K,MATCH($C617,'Policy Characteristics'!$C:$C,0)))</f>
        <v>ccs.html#ccs</v>
      </c>
      <c r="R617" s="237" t="str">
        <f>IF(ISBLANK(INDEX('Policy Characteristics'!L:L,MATCH($C617,'Policy Characteristics'!$C:$C,0))),"",INDEX('Policy Characteristics'!L:L,MATCH($C617,'Policy Characteristics'!$C:$C,0)))</f>
        <v>carbon-capture-and-sequestration.html</v>
      </c>
      <c r="S617" s="291" t="s">
        <v>187</v>
      </c>
    </row>
    <row r="618" spans="1:19">
      <c r="A618" s="237" t="str">
        <f>IF(ISBLANK(INDEX('Policy Characteristics'!A:A,MATCH($C618,'Policy Characteristics'!$C:$C,0))),"",INDEX('Policy Characteristics'!A:A,MATCH($C618,'Policy Characteristics'!$C:$C,0)))</f>
        <v>Industry</v>
      </c>
      <c r="B618" s="386" t="str">
        <f>IF(ISBLANK(INDEX('Policy Characteristics'!B:B,MATCH($C618,'Policy Characteristics'!$C:$C,0))),"",INDEX('Policy Characteristics'!B:B,MATCH($C618,'Policy Characteristics'!$C:$C,0)))</f>
        <v>Carbon Capture and Sequestration</v>
      </c>
      <c r="C618" s="237" t="str">
        <f t="shared" si="33"/>
        <v>Industry Sector Fraction of Potential Additional CCS Achieved</v>
      </c>
      <c r="D618" s="290" t="s">
        <v>3051</v>
      </c>
      <c r="E618" s="290" t="s">
        <v>3007</v>
      </c>
      <c r="F618" t="s">
        <v>3015</v>
      </c>
      <c r="G618" s="335" t="s">
        <v>3008</v>
      </c>
      <c r="H618" s="17">
        <v>920</v>
      </c>
      <c r="I618" s="387" t="s">
        <v>43</v>
      </c>
      <c r="J618" s="388" t="str">
        <f>IF(ISBLANK(INDEX('Policy Characteristics'!D:D,MATCH($C618,'Policy Characteristics'!$C:$C,0))),"",INDEX('Policy Characteristics'!D:D,MATCH($C618,'Policy Characteristics'!$C:$C,0)))</f>
        <v>Industry CCS</v>
      </c>
      <c r="K618" s="237" t="str">
        <f>IF(ISBLANK(INDEX('Policy Characteristics'!E:E,MATCH($C618,'Policy Characteristics'!$C:$C,0))),"",INDEX('Policy Characteristics'!E:E,MATCH($C618,'Policy Characteristics'!$C:$C,0)))</f>
        <v>indst CCS</v>
      </c>
      <c r="L618" s="238">
        <f>IF(ISBLANK(INDEX('Policy Characteristics'!F:F,MATCH($C618,'Policy Characteristics'!$C:$C,0))),"",INDEX('Policy Characteristics'!F:F,MATCH($C618,'Policy Characteristics'!$C:$C,0)))</f>
        <v>0</v>
      </c>
      <c r="M618" s="238">
        <f>IF(ISBLANK(INDEX('Policy Characteristics'!G:G,MATCH($C618,'Policy Characteristics'!$C:$C,0))),"",INDEX('Policy Characteristics'!G:G,MATCH($C618,'Policy Characteristics'!$C:$C,0)))</f>
        <v>1</v>
      </c>
      <c r="N618" s="238">
        <f>IF(ISBLANK(INDEX('Policy Characteristics'!H:H,MATCH($C618,'Policy Characteristics'!$C:$C,0))),"",INDEX('Policy Characteristics'!H:H,MATCH($C618,'Policy Characteristics'!$C:$C,0)))</f>
        <v>0.01</v>
      </c>
      <c r="O618" s="237" t="str">
        <f>IF(ISBLANK(INDEX('Policy Characteristics'!I:I,MATCH($C618,'Policy Characteristics'!$C:$C,0))),"",INDEX('Policy Characteristics'!I:I,MATCH($C618,'Policy Characteristics'!$C:$C,0)))</f>
        <v>% of CO2 captured</v>
      </c>
      <c r="P618" s="237"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7" t="str">
        <f>IF(ISBLANK(INDEX('Policy Characteristics'!K:K,MATCH($C618,'Policy Characteristics'!$C:$C,0))),"",INDEX('Policy Characteristics'!K:K,MATCH($C618,'Policy Characteristics'!$C:$C,0)))</f>
        <v>ccs.html#ccs</v>
      </c>
      <c r="R618" s="237" t="str">
        <f>IF(ISBLANK(INDEX('Policy Characteristics'!L:L,MATCH($C618,'Policy Characteristics'!$C:$C,0))),"",INDEX('Policy Characteristics'!L:L,MATCH($C618,'Policy Characteristics'!$C:$C,0)))</f>
        <v>carbon-capture-and-sequestration.html</v>
      </c>
      <c r="S618" s="291" t="s">
        <v>187</v>
      </c>
    </row>
    <row r="619" spans="1:19">
      <c r="A619" s="237" t="str">
        <f>IF(ISBLANK(INDEX('Policy Characteristics'!A:A,MATCH($C619,'Policy Characteristics'!$C:$C,0))),"",INDEX('Policy Characteristics'!A:A,MATCH($C619,'Policy Characteristics'!$C:$C,0)))</f>
        <v>Industry</v>
      </c>
      <c r="B619" s="386" t="str">
        <f>IF(ISBLANK(INDEX('Policy Characteristics'!B:B,MATCH($C619,'Policy Characteristics'!$C:$C,0))),"",INDEX('Policy Characteristics'!B:B,MATCH($C619,'Policy Characteristics'!$C:$C,0)))</f>
        <v>Carbon Capture and Sequestration</v>
      </c>
      <c r="C619" s="237" t="str">
        <f t="shared" si="33"/>
        <v>Industry Sector Fraction of Potential Additional CCS Achieved</v>
      </c>
      <c r="D619" s="290" t="s">
        <v>3051</v>
      </c>
      <c r="E619" s="290" t="s">
        <v>2526</v>
      </c>
      <c r="F619" t="s">
        <v>3015</v>
      </c>
      <c r="G619" s="335" t="s">
        <v>3009</v>
      </c>
      <c r="H619" s="17">
        <v>921</v>
      </c>
      <c r="I619" s="389" t="s">
        <v>44</v>
      </c>
      <c r="J619" s="388" t="str">
        <f>IF(ISBLANK(INDEX('Policy Characteristics'!D:D,MATCH($C619,'Policy Characteristics'!$C:$C,0))),"",INDEX('Policy Characteristics'!D:D,MATCH($C619,'Policy Characteristics'!$C:$C,0)))</f>
        <v>Industry CCS</v>
      </c>
      <c r="K619" s="237" t="str">
        <f>IF(ISBLANK(INDEX('Policy Characteristics'!E:E,MATCH($C619,'Policy Characteristics'!$C:$C,0))),"",INDEX('Policy Characteristics'!E:E,MATCH($C619,'Policy Characteristics'!$C:$C,0)))</f>
        <v>indst CCS</v>
      </c>
      <c r="L619" s="238">
        <f>IF(ISBLANK(INDEX('Policy Characteristics'!F:F,MATCH($C619,'Policy Characteristics'!$C:$C,0))),"",INDEX('Policy Characteristics'!F:F,MATCH($C619,'Policy Characteristics'!$C:$C,0)))</f>
        <v>0</v>
      </c>
      <c r="M619" s="238">
        <f>IF(ISBLANK(INDEX('Policy Characteristics'!G:G,MATCH($C619,'Policy Characteristics'!$C:$C,0))),"",INDEX('Policy Characteristics'!G:G,MATCH($C619,'Policy Characteristics'!$C:$C,0)))</f>
        <v>1</v>
      </c>
      <c r="N619" s="238">
        <f>IF(ISBLANK(INDEX('Policy Characteristics'!H:H,MATCH($C619,'Policy Characteristics'!$C:$C,0))),"",INDEX('Policy Characteristics'!H:H,MATCH($C619,'Policy Characteristics'!$C:$C,0)))</f>
        <v>0.01</v>
      </c>
      <c r="O619" s="237" t="str">
        <f>IF(ISBLANK(INDEX('Policy Characteristics'!I:I,MATCH($C619,'Policy Characteristics'!$C:$C,0))),"",INDEX('Policy Characteristics'!I:I,MATCH($C619,'Policy Characteristics'!$C:$C,0)))</f>
        <v>% of CO2 captured</v>
      </c>
      <c r="P619" s="237"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7" t="str">
        <f>IF(ISBLANK(INDEX('Policy Characteristics'!K:K,MATCH($C619,'Policy Characteristics'!$C:$C,0))),"",INDEX('Policy Characteristics'!K:K,MATCH($C619,'Policy Characteristics'!$C:$C,0)))</f>
        <v>ccs.html#ccs</v>
      </c>
      <c r="R619" s="237" t="str">
        <f>IF(ISBLANK(INDEX('Policy Characteristics'!L:L,MATCH($C619,'Policy Characteristics'!$C:$C,0))),"",INDEX('Policy Characteristics'!L:L,MATCH($C619,'Policy Characteristics'!$C:$C,0)))</f>
        <v>carbon-capture-and-sequestration.html</v>
      </c>
      <c r="S619" s="291" t="s">
        <v>187</v>
      </c>
    </row>
    <row r="620" spans="1:19">
      <c r="A620" s="237" t="str">
        <f>IF(ISBLANK(INDEX('Policy Characteristics'!A:A,MATCH($C620,'Policy Characteristics'!$C:$C,0))),"",INDEX('Policy Characteristics'!A:A,MATCH($C620,'Policy Characteristics'!$C:$C,0)))</f>
        <v>Industry</v>
      </c>
      <c r="B620" s="386" t="str">
        <f>IF(ISBLANK(INDEX('Policy Characteristics'!B:B,MATCH($C620,'Policy Characteristics'!$C:$C,0))),"",INDEX('Policy Characteristics'!B:B,MATCH($C620,'Policy Characteristics'!$C:$C,0)))</f>
        <v>Carbon Capture and Sequestration</v>
      </c>
      <c r="C620" s="237" t="str">
        <f t="shared" si="33"/>
        <v>Industry Sector Fraction of Potential Additional CCS Achieved</v>
      </c>
      <c r="D620" s="290" t="s">
        <v>3052</v>
      </c>
      <c r="E620" s="290" t="s">
        <v>3007</v>
      </c>
      <c r="F620" t="s">
        <v>3016</v>
      </c>
      <c r="G620" s="335" t="s">
        <v>3008</v>
      </c>
      <c r="H620" s="17">
        <v>922</v>
      </c>
      <c r="I620" s="387" t="s">
        <v>43</v>
      </c>
      <c r="J620" s="388" t="str">
        <f>IF(ISBLANK(INDEX('Policy Characteristics'!D:D,MATCH($C620,'Policy Characteristics'!$C:$C,0))),"",INDEX('Policy Characteristics'!D:D,MATCH($C620,'Policy Characteristics'!$C:$C,0)))</f>
        <v>Industry CCS</v>
      </c>
      <c r="K620" s="237" t="str">
        <f>IF(ISBLANK(INDEX('Policy Characteristics'!E:E,MATCH($C620,'Policy Characteristics'!$C:$C,0))),"",INDEX('Policy Characteristics'!E:E,MATCH($C620,'Policy Characteristics'!$C:$C,0)))</f>
        <v>indst CCS</v>
      </c>
      <c r="L620" s="238">
        <f>IF(ISBLANK(INDEX('Policy Characteristics'!F:F,MATCH($C620,'Policy Characteristics'!$C:$C,0))),"",INDEX('Policy Characteristics'!F:F,MATCH($C620,'Policy Characteristics'!$C:$C,0)))</f>
        <v>0</v>
      </c>
      <c r="M620" s="238">
        <f>IF(ISBLANK(INDEX('Policy Characteristics'!G:G,MATCH($C620,'Policy Characteristics'!$C:$C,0))),"",INDEX('Policy Characteristics'!G:G,MATCH($C620,'Policy Characteristics'!$C:$C,0)))</f>
        <v>1</v>
      </c>
      <c r="N620" s="238">
        <f>IF(ISBLANK(INDEX('Policy Characteristics'!H:H,MATCH($C620,'Policy Characteristics'!$C:$C,0))),"",INDEX('Policy Characteristics'!H:H,MATCH($C620,'Policy Characteristics'!$C:$C,0)))</f>
        <v>0.01</v>
      </c>
      <c r="O620" s="237" t="str">
        <f>IF(ISBLANK(INDEX('Policy Characteristics'!I:I,MATCH($C620,'Policy Characteristics'!$C:$C,0))),"",INDEX('Policy Characteristics'!I:I,MATCH($C620,'Policy Characteristics'!$C:$C,0)))</f>
        <v>% of CO2 captured</v>
      </c>
      <c r="P620" s="237"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7" t="str">
        <f>IF(ISBLANK(INDEX('Policy Characteristics'!K:K,MATCH($C620,'Policy Characteristics'!$C:$C,0))),"",INDEX('Policy Characteristics'!K:K,MATCH($C620,'Policy Characteristics'!$C:$C,0)))</f>
        <v>ccs.html#ccs</v>
      </c>
      <c r="R620" s="237" t="str">
        <f>IF(ISBLANK(INDEX('Policy Characteristics'!L:L,MATCH($C620,'Policy Characteristics'!$C:$C,0))),"",INDEX('Policy Characteristics'!L:L,MATCH($C620,'Policy Characteristics'!$C:$C,0)))</f>
        <v>carbon-capture-and-sequestration.html</v>
      </c>
      <c r="S620" s="291" t="s">
        <v>187</v>
      </c>
    </row>
    <row r="621" spans="1:19">
      <c r="A621" s="237" t="str">
        <f>IF(ISBLANK(INDEX('Policy Characteristics'!A:A,MATCH($C621,'Policy Characteristics'!$C:$C,0))),"",INDEX('Policy Characteristics'!A:A,MATCH($C621,'Policy Characteristics'!$C:$C,0)))</f>
        <v>Industry</v>
      </c>
      <c r="B621" s="386" t="str">
        <f>IF(ISBLANK(INDEX('Policy Characteristics'!B:B,MATCH($C621,'Policy Characteristics'!$C:$C,0))),"",INDEX('Policy Characteristics'!B:B,MATCH($C621,'Policy Characteristics'!$C:$C,0)))</f>
        <v>Carbon Capture and Sequestration</v>
      </c>
      <c r="C621" s="237" t="str">
        <f t="shared" si="33"/>
        <v>Industry Sector Fraction of Potential Additional CCS Achieved</v>
      </c>
      <c r="D621" s="290" t="s">
        <v>3052</v>
      </c>
      <c r="E621" s="290" t="s">
        <v>2526</v>
      </c>
      <c r="F621" t="s">
        <v>3016</v>
      </c>
      <c r="G621" s="335" t="s">
        <v>3009</v>
      </c>
      <c r="H621" s="17">
        <v>923</v>
      </c>
      <c r="I621" s="389" t="s">
        <v>44</v>
      </c>
      <c r="J621" s="388" t="str">
        <f>IF(ISBLANK(INDEX('Policy Characteristics'!D:D,MATCH($C621,'Policy Characteristics'!$C:$C,0))),"",INDEX('Policy Characteristics'!D:D,MATCH($C621,'Policy Characteristics'!$C:$C,0)))</f>
        <v>Industry CCS</v>
      </c>
      <c r="K621" s="237" t="str">
        <f>IF(ISBLANK(INDEX('Policy Characteristics'!E:E,MATCH($C621,'Policy Characteristics'!$C:$C,0))),"",INDEX('Policy Characteristics'!E:E,MATCH($C621,'Policy Characteristics'!$C:$C,0)))</f>
        <v>indst CCS</v>
      </c>
      <c r="L621" s="238">
        <f>IF(ISBLANK(INDEX('Policy Characteristics'!F:F,MATCH($C621,'Policy Characteristics'!$C:$C,0))),"",INDEX('Policy Characteristics'!F:F,MATCH($C621,'Policy Characteristics'!$C:$C,0)))</f>
        <v>0</v>
      </c>
      <c r="M621" s="238">
        <f>IF(ISBLANK(INDEX('Policy Characteristics'!G:G,MATCH($C621,'Policy Characteristics'!$C:$C,0))),"",INDEX('Policy Characteristics'!G:G,MATCH($C621,'Policy Characteristics'!$C:$C,0)))</f>
        <v>1</v>
      </c>
      <c r="N621" s="238">
        <f>IF(ISBLANK(INDEX('Policy Characteristics'!H:H,MATCH($C621,'Policy Characteristics'!$C:$C,0))),"",INDEX('Policy Characteristics'!H:H,MATCH($C621,'Policy Characteristics'!$C:$C,0)))</f>
        <v>0.01</v>
      </c>
      <c r="O621" s="237" t="str">
        <f>IF(ISBLANK(INDEX('Policy Characteristics'!I:I,MATCH($C621,'Policy Characteristics'!$C:$C,0))),"",INDEX('Policy Characteristics'!I:I,MATCH($C621,'Policy Characteristics'!$C:$C,0)))</f>
        <v>% of CO2 captured</v>
      </c>
      <c r="P621" s="237"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7" t="str">
        <f>IF(ISBLANK(INDEX('Policy Characteristics'!K:K,MATCH($C621,'Policy Characteristics'!$C:$C,0))),"",INDEX('Policy Characteristics'!K:K,MATCH($C621,'Policy Characteristics'!$C:$C,0)))</f>
        <v>ccs.html#ccs</v>
      </c>
      <c r="R621" s="237" t="str">
        <f>IF(ISBLANK(INDEX('Policy Characteristics'!L:L,MATCH($C621,'Policy Characteristics'!$C:$C,0))),"",INDEX('Policy Characteristics'!L:L,MATCH($C621,'Policy Characteristics'!$C:$C,0)))</f>
        <v>carbon-capture-and-sequestration.html</v>
      </c>
      <c r="S621" s="291" t="s">
        <v>187</v>
      </c>
    </row>
    <row r="622" spans="1:19">
      <c r="A622" s="237" t="str">
        <f>IF(ISBLANK(INDEX('Policy Characteristics'!A:A,MATCH($C622,'Policy Characteristics'!$C:$C,0))),"",INDEX('Policy Characteristics'!A:A,MATCH($C622,'Policy Characteristics'!$C:$C,0)))</f>
        <v>Industry</v>
      </c>
      <c r="B622" s="386" t="str">
        <f>IF(ISBLANK(INDEX('Policy Characteristics'!B:B,MATCH($C622,'Policy Characteristics'!$C:$C,0))),"",INDEX('Policy Characteristics'!B:B,MATCH($C622,'Policy Characteristics'!$C:$C,0)))</f>
        <v>Carbon Capture and Sequestration</v>
      </c>
      <c r="C622" s="237" t="str">
        <f t="shared" si="33"/>
        <v>Industry Sector Fraction of Potential Additional CCS Achieved</v>
      </c>
      <c r="D622" s="290" t="s">
        <v>3053</v>
      </c>
      <c r="E622" s="290" t="s">
        <v>3007</v>
      </c>
      <c r="F622" t="s">
        <v>3017</v>
      </c>
      <c r="G622" s="335" t="s">
        <v>3008</v>
      </c>
      <c r="H622" s="17">
        <v>924</v>
      </c>
      <c r="I622" s="387" t="s">
        <v>43</v>
      </c>
      <c r="J622" s="388" t="str">
        <f>IF(ISBLANK(INDEX('Policy Characteristics'!D:D,MATCH($C622,'Policy Characteristics'!$C:$C,0))),"",INDEX('Policy Characteristics'!D:D,MATCH($C622,'Policy Characteristics'!$C:$C,0)))</f>
        <v>Industry CCS</v>
      </c>
      <c r="K622" s="237" t="str">
        <f>IF(ISBLANK(INDEX('Policy Characteristics'!E:E,MATCH($C622,'Policy Characteristics'!$C:$C,0))),"",INDEX('Policy Characteristics'!E:E,MATCH($C622,'Policy Characteristics'!$C:$C,0)))</f>
        <v>indst CCS</v>
      </c>
      <c r="L622" s="238">
        <f>IF(ISBLANK(INDEX('Policy Characteristics'!F:F,MATCH($C622,'Policy Characteristics'!$C:$C,0))),"",INDEX('Policy Characteristics'!F:F,MATCH($C622,'Policy Characteristics'!$C:$C,0)))</f>
        <v>0</v>
      </c>
      <c r="M622" s="238">
        <f>IF(ISBLANK(INDEX('Policy Characteristics'!G:G,MATCH($C622,'Policy Characteristics'!$C:$C,0))),"",INDEX('Policy Characteristics'!G:G,MATCH($C622,'Policy Characteristics'!$C:$C,0)))</f>
        <v>1</v>
      </c>
      <c r="N622" s="238">
        <f>IF(ISBLANK(INDEX('Policy Characteristics'!H:H,MATCH($C622,'Policy Characteristics'!$C:$C,0))),"",INDEX('Policy Characteristics'!H:H,MATCH($C622,'Policy Characteristics'!$C:$C,0)))</f>
        <v>0.01</v>
      </c>
      <c r="O622" s="237" t="str">
        <f>IF(ISBLANK(INDEX('Policy Characteristics'!I:I,MATCH($C622,'Policy Characteristics'!$C:$C,0))),"",INDEX('Policy Characteristics'!I:I,MATCH($C622,'Policy Characteristics'!$C:$C,0)))</f>
        <v>% of CO2 captured</v>
      </c>
      <c r="P622" s="237"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7" t="str">
        <f>IF(ISBLANK(INDEX('Policy Characteristics'!K:K,MATCH($C622,'Policy Characteristics'!$C:$C,0))),"",INDEX('Policy Characteristics'!K:K,MATCH($C622,'Policy Characteristics'!$C:$C,0)))</f>
        <v>ccs.html#ccs</v>
      </c>
      <c r="R622" s="237" t="str">
        <f>IF(ISBLANK(INDEX('Policy Characteristics'!L:L,MATCH($C622,'Policy Characteristics'!$C:$C,0))),"",INDEX('Policy Characteristics'!L:L,MATCH($C622,'Policy Characteristics'!$C:$C,0)))</f>
        <v>carbon-capture-and-sequestration.html</v>
      </c>
      <c r="S622" s="291" t="s">
        <v>187</v>
      </c>
    </row>
    <row r="623" spans="1:19">
      <c r="A623" s="237" t="str">
        <f>IF(ISBLANK(INDEX('Policy Characteristics'!A:A,MATCH($C623,'Policy Characteristics'!$C:$C,0))),"",INDEX('Policy Characteristics'!A:A,MATCH($C623,'Policy Characteristics'!$C:$C,0)))</f>
        <v>Industry</v>
      </c>
      <c r="B623" s="386" t="str">
        <f>IF(ISBLANK(INDEX('Policy Characteristics'!B:B,MATCH($C623,'Policy Characteristics'!$C:$C,0))),"",INDEX('Policy Characteristics'!B:B,MATCH($C623,'Policy Characteristics'!$C:$C,0)))</f>
        <v>Carbon Capture and Sequestration</v>
      </c>
      <c r="C623" s="237" t="str">
        <f t="shared" ref="C623:C655" si="34">C$606</f>
        <v>Industry Sector Fraction of Potential Additional CCS Achieved</v>
      </c>
      <c r="D623" s="290" t="s">
        <v>3053</v>
      </c>
      <c r="E623" s="290" t="s">
        <v>2526</v>
      </c>
      <c r="F623" t="s">
        <v>3017</v>
      </c>
      <c r="G623" s="335" t="s">
        <v>3009</v>
      </c>
      <c r="H623" s="17">
        <v>925</v>
      </c>
      <c r="I623" s="389" t="s">
        <v>43</v>
      </c>
      <c r="J623" s="388" t="str">
        <f>IF(ISBLANK(INDEX('Policy Characteristics'!D:D,MATCH($C623,'Policy Characteristics'!$C:$C,0))),"",INDEX('Policy Characteristics'!D:D,MATCH($C623,'Policy Characteristics'!$C:$C,0)))</f>
        <v>Industry CCS</v>
      </c>
      <c r="K623" s="237" t="str">
        <f>IF(ISBLANK(INDEX('Policy Characteristics'!E:E,MATCH($C623,'Policy Characteristics'!$C:$C,0))),"",INDEX('Policy Characteristics'!E:E,MATCH($C623,'Policy Characteristics'!$C:$C,0)))</f>
        <v>indst CCS</v>
      </c>
      <c r="L623" s="238">
        <f>IF(ISBLANK(INDEX('Policy Characteristics'!F:F,MATCH($C623,'Policy Characteristics'!$C:$C,0))),"",INDEX('Policy Characteristics'!F:F,MATCH($C623,'Policy Characteristics'!$C:$C,0)))</f>
        <v>0</v>
      </c>
      <c r="M623" s="238">
        <f>IF(ISBLANK(INDEX('Policy Characteristics'!G:G,MATCH($C623,'Policy Characteristics'!$C:$C,0))),"",INDEX('Policy Characteristics'!G:G,MATCH($C623,'Policy Characteristics'!$C:$C,0)))</f>
        <v>1</v>
      </c>
      <c r="N623" s="238">
        <f>IF(ISBLANK(INDEX('Policy Characteristics'!H:H,MATCH($C623,'Policy Characteristics'!$C:$C,0))),"",INDEX('Policy Characteristics'!H:H,MATCH($C623,'Policy Characteristics'!$C:$C,0)))</f>
        <v>0.01</v>
      </c>
      <c r="O623" s="237" t="str">
        <f>IF(ISBLANK(INDEX('Policy Characteristics'!I:I,MATCH($C623,'Policy Characteristics'!$C:$C,0))),"",INDEX('Policy Characteristics'!I:I,MATCH($C623,'Policy Characteristics'!$C:$C,0)))</f>
        <v>% of CO2 captured</v>
      </c>
      <c r="P623" s="237"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7" t="str">
        <f>IF(ISBLANK(INDEX('Policy Characteristics'!K:K,MATCH($C623,'Policy Characteristics'!$C:$C,0))),"",INDEX('Policy Characteristics'!K:K,MATCH($C623,'Policy Characteristics'!$C:$C,0)))</f>
        <v>ccs.html#ccs</v>
      </c>
      <c r="R623" s="237" t="str">
        <f>IF(ISBLANK(INDEX('Policy Characteristics'!L:L,MATCH($C623,'Policy Characteristics'!$C:$C,0))),"",INDEX('Policy Characteristics'!L:L,MATCH($C623,'Policy Characteristics'!$C:$C,0)))</f>
        <v>carbon-capture-and-sequestration.html</v>
      </c>
      <c r="S623" s="291" t="s">
        <v>187</v>
      </c>
    </row>
    <row r="624" spans="1:19">
      <c r="A624" s="237" t="str">
        <f>IF(ISBLANK(INDEX('Policy Characteristics'!A:A,MATCH($C624,'Policy Characteristics'!$C:$C,0))),"",INDEX('Policy Characteristics'!A:A,MATCH($C624,'Policy Characteristics'!$C:$C,0)))</f>
        <v>Industry</v>
      </c>
      <c r="B624" s="386" t="str">
        <f>IF(ISBLANK(INDEX('Policy Characteristics'!B:B,MATCH($C624,'Policy Characteristics'!$C:$C,0))),"",INDEX('Policy Characteristics'!B:B,MATCH($C624,'Policy Characteristics'!$C:$C,0)))</f>
        <v>Carbon Capture and Sequestration</v>
      </c>
      <c r="C624" s="237" t="str">
        <f t="shared" si="34"/>
        <v>Industry Sector Fraction of Potential Additional CCS Achieved</v>
      </c>
      <c r="D624" s="290" t="s">
        <v>3054</v>
      </c>
      <c r="E624" s="290" t="s">
        <v>3007</v>
      </c>
      <c r="F624" t="s">
        <v>2572</v>
      </c>
      <c r="G624" s="335" t="s">
        <v>3008</v>
      </c>
      <c r="H624" s="17">
        <v>926</v>
      </c>
      <c r="I624" s="387" t="s">
        <v>43</v>
      </c>
      <c r="J624" s="388" t="str">
        <f>IF(ISBLANK(INDEX('Policy Characteristics'!D:D,MATCH($C624,'Policy Characteristics'!$C:$C,0))),"",INDEX('Policy Characteristics'!D:D,MATCH($C624,'Policy Characteristics'!$C:$C,0)))</f>
        <v>Industry CCS</v>
      </c>
      <c r="K624" s="237" t="str">
        <f>IF(ISBLANK(INDEX('Policy Characteristics'!E:E,MATCH($C624,'Policy Characteristics'!$C:$C,0))),"",INDEX('Policy Characteristics'!E:E,MATCH($C624,'Policy Characteristics'!$C:$C,0)))</f>
        <v>indst CCS</v>
      </c>
      <c r="L624" s="238">
        <f>IF(ISBLANK(INDEX('Policy Characteristics'!F:F,MATCH($C624,'Policy Characteristics'!$C:$C,0))),"",INDEX('Policy Characteristics'!F:F,MATCH($C624,'Policy Characteristics'!$C:$C,0)))</f>
        <v>0</v>
      </c>
      <c r="M624" s="238">
        <f>IF(ISBLANK(INDEX('Policy Characteristics'!G:G,MATCH($C624,'Policy Characteristics'!$C:$C,0))),"",INDEX('Policy Characteristics'!G:G,MATCH($C624,'Policy Characteristics'!$C:$C,0)))</f>
        <v>1</v>
      </c>
      <c r="N624" s="238">
        <f>IF(ISBLANK(INDEX('Policy Characteristics'!H:H,MATCH($C624,'Policy Characteristics'!$C:$C,0))),"",INDEX('Policy Characteristics'!H:H,MATCH($C624,'Policy Characteristics'!$C:$C,0)))</f>
        <v>0.01</v>
      </c>
      <c r="O624" s="237" t="str">
        <f>IF(ISBLANK(INDEX('Policy Characteristics'!I:I,MATCH($C624,'Policy Characteristics'!$C:$C,0))),"",INDEX('Policy Characteristics'!I:I,MATCH($C624,'Policy Characteristics'!$C:$C,0)))</f>
        <v>% of CO2 captured</v>
      </c>
      <c r="P624" s="237"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7" t="str">
        <f>IF(ISBLANK(INDEX('Policy Characteristics'!K:K,MATCH($C624,'Policy Characteristics'!$C:$C,0))),"",INDEX('Policy Characteristics'!K:K,MATCH($C624,'Policy Characteristics'!$C:$C,0)))</f>
        <v>ccs.html#ccs</v>
      </c>
      <c r="R624" s="237" t="str">
        <f>IF(ISBLANK(INDEX('Policy Characteristics'!L:L,MATCH($C624,'Policy Characteristics'!$C:$C,0))),"",INDEX('Policy Characteristics'!L:L,MATCH($C624,'Policy Characteristics'!$C:$C,0)))</f>
        <v>carbon-capture-and-sequestration.html</v>
      </c>
      <c r="S624" s="291" t="s">
        <v>187</v>
      </c>
    </row>
    <row r="625" spans="1:19">
      <c r="A625" s="237" t="str">
        <f>IF(ISBLANK(INDEX('Policy Characteristics'!A:A,MATCH($C625,'Policy Characteristics'!$C:$C,0))),"",INDEX('Policy Characteristics'!A:A,MATCH($C625,'Policy Characteristics'!$C:$C,0)))</f>
        <v>Industry</v>
      </c>
      <c r="B625" s="386" t="str">
        <f>IF(ISBLANK(INDEX('Policy Characteristics'!B:B,MATCH($C625,'Policy Characteristics'!$C:$C,0))),"",INDEX('Policy Characteristics'!B:B,MATCH($C625,'Policy Characteristics'!$C:$C,0)))</f>
        <v>Carbon Capture and Sequestration</v>
      </c>
      <c r="C625" s="237" t="str">
        <f t="shared" si="34"/>
        <v>Industry Sector Fraction of Potential Additional CCS Achieved</v>
      </c>
      <c r="D625" s="290" t="s">
        <v>3054</v>
      </c>
      <c r="E625" s="290" t="s">
        <v>2526</v>
      </c>
      <c r="F625" t="s">
        <v>2572</v>
      </c>
      <c r="G625" s="335" t="s">
        <v>3009</v>
      </c>
      <c r="H625" s="17">
        <v>927</v>
      </c>
      <c r="I625" s="387" t="s">
        <v>43</v>
      </c>
      <c r="J625" s="388" t="str">
        <f>IF(ISBLANK(INDEX('Policy Characteristics'!D:D,MATCH($C625,'Policy Characteristics'!$C:$C,0))),"",INDEX('Policy Characteristics'!D:D,MATCH($C625,'Policy Characteristics'!$C:$C,0)))</f>
        <v>Industry CCS</v>
      </c>
      <c r="K625" s="237" t="str">
        <f>IF(ISBLANK(INDEX('Policy Characteristics'!E:E,MATCH($C625,'Policy Characteristics'!$C:$C,0))),"",INDEX('Policy Characteristics'!E:E,MATCH($C625,'Policy Characteristics'!$C:$C,0)))</f>
        <v>indst CCS</v>
      </c>
      <c r="L625" s="238">
        <f>IF(ISBLANK(INDEX('Policy Characteristics'!F:F,MATCH($C625,'Policy Characteristics'!$C:$C,0))),"",INDEX('Policy Characteristics'!F:F,MATCH($C625,'Policy Characteristics'!$C:$C,0)))</f>
        <v>0</v>
      </c>
      <c r="M625" s="238">
        <f>IF(ISBLANK(INDEX('Policy Characteristics'!G:G,MATCH($C625,'Policy Characteristics'!$C:$C,0))),"",INDEX('Policy Characteristics'!G:G,MATCH($C625,'Policy Characteristics'!$C:$C,0)))</f>
        <v>1</v>
      </c>
      <c r="N625" s="238">
        <f>IF(ISBLANK(INDEX('Policy Characteristics'!H:H,MATCH($C625,'Policy Characteristics'!$C:$C,0))),"",INDEX('Policy Characteristics'!H:H,MATCH($C625,'Policy Characteristics'!$C:$C,0)))</f>
        <v>0.01</v>
      </c>
      <c r="O625" s="237" t="str">
        <f>IF(ISBLANK(INDEX('Policy Characteristics'!I:I,MATCH($C625,'Policy Characteristics'!$C:$C,0))),"",INDEX('Policy Characteristics'!I:I,MATCH($C625,'Policy Characteristics'!$C:$C,0)))</f>
        <v>% of CO2 captured</v>
      </c>
      <c r="P625" s="237"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7" t="str">
        <f>IF(ISBLANK(INDEX('Policy Characteristics'!K:K,MATCH($C625,'Policy Characteristics'!$C:$C,0))),"",INDEX('Policy Characteristics'!K:K,MATCH($C625,'Policy Characteristics'!$C:$C,0)))</f>
        <v>ccs.html#ccs</v>
      </c>
      <c r="R625" s="237" t="str">
        <f>IF(ISBLANK(INDEX('Policy Characteristics'!L:L,MATCH($C625,'Policy Characteristics'!$C:$C,0))),"",INDEX('Policy Characteristics'!L:L,MATCH($C625,'Policy Characteristics'!$C:$C,0)))</f>
        <v>carbon-capture-and-sequestration.html</v>
      </c>
      <c r="S625" s="291" t="s">
        <v>187</v>
      </c>
    </row>
    <row r="626" spans="1:19">
      <c r="A626" s="237" t="str">
        <f>IF(ISBLANK(INDEX('Policy Characteristics'!A:A,MATCH($C626,'Policy Characteristics'!$C:$C,0))),"",INDEX('Policy Characteristics'!A:A,MATCH($C626,'Policy Characteristics'!$C:$C,0)))</f>
        <v>Industry</v>
      </c>
      <c r="B626" s="386" t="str">
        <f>IF(ISBLANK(INDEX('Policy Characteristics'!B:B,MATCH($C626,'Policy Characteristics'!$C:$C,0))),"",INDEX('Policy Characteristics'!B:B,MATCH($C626,'Policy Characteristics'!$C:$C,0)))</f>
        <v>Carbon Capture and Sequestration</v>
      </c>
      <c r="C626" s="237" t="str">
        <f t="shared" si="34"/>
        <v>Industry Sector Fraction of Potential Additional CCS Achieved</v>
      </c>
      <c r="D626" s="290" t="s">
        <v>3055</v>
      </c>
      <c r="E626" s="290" t="s">
        <v>3007</v>
      </c>
      <c r="F626" t="s">
        <v>3018</v>
      </c>
      <c r="G626" s="335" t="s">
        <v>3008</v>
      </c>
      <c r="H626" s="17">
        <v>928</v>
      </c>
      <c r="I626" s="387" t="s">
        <v>43</v>
      </c>
      <c r="J626" s="388" t="str">
        <f>IF(ISBLANK(INDEX('Policy Characteristics'!D:D,MATCH($C626,'Policy Characteristics'!$C:$C,0))),"",INDEX('Policy Characteristics'!D:D,MATCH($C626,'Policy Characteristics'!$C:$C,0)))</f>
        <v>Industry CCS</v>
      </c>
      <c r="K626" s="237" t="str">
        <f>IF(ISBLANK(INDEX('Policy Characteristics'!E:E,MATCH($C626,'Policy Characteristics'!$C:$C,0))),"",INDEX('Policy Characteristics'!E:E,MATCH($C626,'Policy Characteristics'!$C:$C,0)))</f>
        <v>indst CCS</v>
      </c>
      <c r="L626" s="238">
        <f>IF(ISBLANK(INDEX('Policy Characteristics'!F:F,MATCH($C626,'Policy Characteristics'!$C:$C,0))),"",INDEX('Policy Characteristics'!F:F,MATCH($C626,'Policy Characteristics'!$C:$C,0)))</f>
        <v>0</v>
      </c>
      <c r="M626" s="238">
        <f>IF(ISBLANK(INDEX('Policy Characteristics'!G:G,MATCH($C626,'Policy Characteristics'!$C:$C,0))),"",INDEX('Policy Characteristics'!G:G,MATCH($C626,'Policy Characteristics'!$C:$C,0)))</f>
        <v>1</v>
      </c>
      <c r="N626" s="238">
        <f>IF(ISBLANK(INDEX('Policy Characteristics'!H:H,MATCH($C626,'Policy Characteristics'!$C:$C,0))),"",INDEX('Policy Characteristics'!H:H,MATCH($C626,'Policy Characteristics'!$C:$C,0)))</f>
        <v>0.01</v>
      </c>
      <c r="O626" s="237" t="str">
        <f>IF(ISBLANK(INDEX('Policy Characteristics'!I:I,MATCH($C626,'Policy Characteristics'!$C:$C,0))),"",INDEX('Policy Characteristics'!I:I,MATCH($C626,'Policy Characteristics'!$C:$C,0)))</f>
        <v>% of CO2 captured</v>
      </c>
      <c r="P626" s="237"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7" t="str">
        <f>IF(ISBLANK(INDEX('Policy Characteristics'!K:K,MATCH($C626,'Policy Characteristics'!$C:$C,0))),"",INDEX('Policy Characteristics'!K:K,MATCH($C626,'Policy Characteristics'!$C:$C,0)))</f>
        <v>ccs.html#ccs</v>
      </c>
      <c r="R626" s="237" t="str">
        <f>IF(ISBLANK(INDEX('Policy Characteristics'!L:L,MATCH($C626,'Policy Characteristics'!$C:$C,0))),"",INDEX('Policy Characteristics'!L:L,MATCH($C626,'Policy Characteristics'!$C:$C,0)))</f>
        <v>carbon-capture-and-sequestration.html</v>
      </c>
      <c r="S626" s="291" t="s">
        <v>187</v>
      </c>
    </row>
    <row r="627" spans="1:19">
      <c r="A627" s="237" t="str">
        <f>IF(ISBLANK(INDEX('Policy Characteristics'!A:A,MATCH($C627,'Policy Characteristics'!$C:$C,0))),"",INDEX('Policy Characteristics'!A:A,MATCH($C627,'Policy Characteristics'!$C:$C,0)))</f>
        <v>Industry</v>
      </c>
      <c r="B627" s="386" t="str">
        <f>IF(ISBLANK(INDEX('Policy Characteristics'!B:B,MATCH($C627,'Policy Characteristics'!$C:$C,0))),"",INDEX('Policy Characteristics'!B:B,MATCH($C627,'Policy Characteristics'!$C:$C,0)))</f>
        <v>Carbon Capture and Sequestration</v>
      </c>
      <c r="C627" s="237" t="str">
        <f t="shared" si="34"/>
        <v>Industry Sector Fraction of Potential Additional CCS Achieved</v>
      </c>
      <c r="D627" s="290" t="s">
        <v>3055</v>
      </c>
      <c r="E627" s="290" t="s">
        <v>2526</v>
      </c>
      <c r="F627" t="s">
        <v>3018</v>
      </c>
      <c r="G627" s="335" t="s">
        <v>3009</v>
      </c>
      <c r="H627" s="17">
        <v>929</v>
      </c>
      <c r="I627" s="389" t="s">
        <v>44</v>
      </c>
      <c r="J627" s="388" t="str">
        <f>IF(ISBLANK(INDEX('Policy Characteristics'!D:D,MATCH($C627,'Policy Characteristics'!$C:$C,0))),"",INDEX('Policy Characteristics'!D:D,MATCH($C627,'Policy Characteristics'!$C:$C,0)))</f>
        <v>Industry CCS</v>
      </c>
      <c r="K627" s="237" t="str">
        <f>IF(ISBLANK(INDEX('Policy Characteristics'!E:E,MATCH($C627,'Policy Characteristics'!$C:$C,0))),"",INDEX('Policy Characteristics'!E:E,MATCH($C627,'Policy Characteristics'!$C:$C,0)))</f>
        <v>indst CCS</v>
      </c>
      <c r="L627" s="238">
        <f>IF(ISBLANK(INDEX('Policy Characteristics'!F:F,MATCH($C627,'Policy Characteristics'!$C:$C,0))),"",INDEX('Policy Characteristics'!F:F,MATCH($C627,'Policy Characteristics'!$C:$C,0)))</f>
        <v>0</v>
      </c>
      <c r="M627" s="238">
        <f>IF(ISBLANK(INDEX('Policy Characteristics'!G:G,MATCH($C627,'Policy Characteristics'!$C:$C,0))),"",INDEX('Policy Characteristics'!G:G,MATCH($C627,'Policy Characteristics'!$C:$C,0)))</f>
        <v>1</v>
      </c>
      <c r="N627" s="238">
        <f>IF(ISBLANK(INDEX('Policy Characteristics'!H:H,MATCH($C627,'Policy Characteristics'!$C:$C,0))),"",INDEX('Policy Characteristics'!H:H,MATCH($C627,'Policy Characteristics'!$C:$C,0)))</f>
        <v>0.01</v>
      </c>
      <c r="O627" s="237" t="str">
        <f>IF(ISBLANK(INDEX('Policy Characteristics'!I:I,MATCH($C627,'Policy Characteristics'!$C:$C,0))),"",INDEX('Policy Characteristics'!I:I,MATCH($C627,'Policy Characteristics'!$C:$C,0)))</f>
        <v>% of CO2 captured</v>
      </c>
      <c r="P627" s="237"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7" t="str">
        <f>IF(ISBLANK(INDEX('Policy Characteristics'!K:K,MATCH($C627,'Policy Characteristics'!$C:$C,0))),"",INDEX('Policy Characteristics'!K:K,MATCH($C627,'Policy Characteristics'!$C:$C,0)))</f>
        <v>ccs.html#ccs</v>
      </c>
      <c r="R627" s="237" t="str">
        <f>IF(ISBLANK(INDEX('Policy Characteristics'!L:L,MATCH($C627,'Policy Characteristics'!$C:$C,0))),"",INDEX('Policy Characteristics'!L:L,MATCH($C627,'Policy Characteristics'!$C:$C,0)))</f>
        <v>carbon-capture-and-sequestration.html</v>
      </c>
      <c r="S627" s="291" t="s">
        <v>187</v>
      </c>
    </row>
    <row r="628" spans="1:19">
      <c r="A628" s="237" t="str">
        <f>IF(ISBLANK(INDEX('Policy Characteristics'!A:A,MATCH($C628,'Policy Characteristics'!$C:$C,0))),"",INDEX('Policy Characteristics'!A:A,MATCH($C628,'Policy Characteristics'!$C:$C,0)))</f>
        <v>Industry</v>
      </c>
      <c r="B628" s="386" t="str">
        <f>IF(ISBLANK(INDEX('Policy Characteristics'!B:B,MATCH($C628,'Policy Characteristics'!$C:$C,0))),"",INDEX('Policy Characteristics'!B:B,MATCH($C628,'Policy Characteristics'!$C:$C,0)))</f>
        <v>Carbon Capture and Sequestration</v>
      </c>
      <c r="C628" s="237" t="str">
        <f t="shared" si="34"/>
        <v>Industry Sector Fraction of Potential Additional CCS Achieved</v>
      </c>
      <c r="D628" s="290" t="s">
        <v>3056</v>
      </c>
      <c r="E628" s="290" t="s">
        <v>3007</v>
      </c>
      <c r="F628" t="s">
        <v>3019</v>
      </c>
      <c r="G628" s="335" t="s">
        <v>3008</v>
      </c>
      <c r="H628" s="17">
        <v>930</v>
      </c>
      <c r="I628" s="387" t="s">
        <v>43</v>
      </c>
      <c r="J628" s="388" t="str">
        <f>IF(ISBLANK(INDEX('Policy Characteristics'!D:D,MATCH($C628,'Policy Characteristics'!$C:$C,0))),"",INDEX('Policy Characteristics'!D:D,MATCH($C628,'Policy Characteristics'!$C:$C,0)))</f>
        <v>Industry CCS</v>
      </c>
      <c r="K628" s="237" t="str">
        <f>IF(ISBLANK(INDEX('Policy Characteristics'!E:E,MATCH($C628,'Policy Characteristics'!$C:$C,0))),"",INDEX('Policy Characteristics'!E:E,MATCH($C628,'Policy Characteristics'!$C:$C,0)))</f>
        <v>indst CCS</v>
      </c>
      <c r="L628" s="238">
        <f>IF(ISBLANK(INDEX('Policy Characteristics'!F:F,MATCH($C628,'Policy Characteristics'!$C:$C,0))),"",INDEX('Policy Characteristics'!F:F,MATCH($C628,'Policy Characteristics'!$C:$C,0)))</f>
        <v>0</v>
      </c>
      <c r="M628" s="238">
        <f>IF(ISBLANK(INDEX('Policy Characteristics'!G:G,MATCH($C628,'Policy Characteristics'!$C:$C,0))),"",INDEX('Policy Characteristics'!G:G,MATCH($C628,'Policy Characteristics'!$C:$C,0)))</f>
        <v>1</v>
      </c>
      <c r="N628" s="238">
        <f>IF(ISBLANK(INDEX('Policy Characteristics'!H:H,MATCH($C628,'Policy Characteristics'!$C:$C,0))),"",INDEX('Policy Characteristics'!H:H,MATCH($C628,'Policy Characteristics'!$C:$C,0)))</f>
        <v>0.01</v>
      </c>
      <c r="O628" s="237" t="str">
        <f>IF(ISBLANK(INDEX('Policy Characteristics'!I:I,MATCH($C628,'Policy Characteristics'!$C:$C,0))),"",INDEX('Policy Characteristics'!I:I,MATCH($C628,'Policy Characteristics'!$C:$C,0)))</f>
        <v>% of CO2 captured</v>
      </c>
      <c r="P628" s="237"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7" t="str">
        <f>IF(ISBLANK(INDEX('Policy Characteristics'!K:K,MATCH($C628,'Policy Characteristics'!$C:$C,0))),"",INDEX('Policy Characteristics'!K:K,MATCH($C628,'Policy Characteristics'!$C:$C,0)))</f>
        <v>ccs.html#ccs</v>
      </c>
      <c r="R628" s="237" t="str">
        <f>IF(ISBLANK(INDEX('Policy Characteristics'!L:L,MATCH($C628,'Policy Characteristics'!$C:$C,0))),"",INDEX('Policy Characteristics'!L:L,MATCH($C628,'Policy Characteristics'!$C:$C,0)))</f>
        <v>carbon-capture-and-sequestration.html</v>
      </c>
      <c r="S628" s="291" t="s">
        <v>187</v>
      </c>
    </row>
    <row r="629" spans="1:19">
      <c r="A629" s="237" t="str">
        <f>IF(ISBLANK(INDEX('Policy Characteristics'!A:A,MATCH($C629,'Policy Characteristics'!$C:$C,0))),"",INDEX('Policy Characteristics'!A:A,MATCH($C629,'Policy Characteristics'!$C:$C,0)))</f>
        <v>Industry</v>
      </c>
      <c r="B629" s="386" t="str">
        <f>IF(ISBLANK(INDEX('Policy Characteristics'!B:B,MATCH($C629,'Policy Characteristics'!$C:$C,0))),"",INDEX('Policy Characteristics'!B:B,MATCH($C629,'Policy Characteristics'!$C:$C,0)))</f>
        <v>Carbon Capture and Sequestration</v>
      </c>
      <c r="C629" s="237" t="str">
        <f t="shared" si="34"/>
        <v>Industry Sector Fraction of Potential Additional CCS Achieved</v>
      </c>
      <c r="D629" s="290" t="s">
        <v>3056</v>
      </c>
      <c r="E629" s="290" t="s">
        <v>2526</v>
      </c>
      <c r="F629" t="s">
        <v>3019</v>
      </c>
      <c r="G629" s="335" t="s">
        <v>3009</v>
      </c>
      <c r="H629" s="17">
        <v>931</v>
      </c>
      <c r="I629" s="389" t="s">
        <v>44</v>
      </c>
      <c r="J629" s="388" t="str">
        <f>IF(ISBLANK(INDEX('Policy Characteristics'!D:D,MATCH($C629,'Policy Characteristics'!$C:$C,0))),"",INDEX('Policy Characteristics'!D:D,MATCH($C629,'Policy Characteristics'!$C:$C,0)))</f>
        <v>Industry CCS</v>
      </c>
      <c r="K629" s="237" t="str">
        <f>IF(ISBLANK(INDEX('Policy Characteristics'!E:E,MATCH($C629,'Policy Characteristics'!$C:$C,0))),"",INDEX('Policy Characteristics'!E:E,MATCH($C629,'Policy Characteristics'!$C:$C,0)))</f>
        <v>indst CCS</v>
      </c>
      <c r="L629" s="238">
        <f>IF(ISBLANK(INDEX('Policy Characteristics'!F:F,MATCH($C629,'Policy Characteristics'!$C:$C,0))),"",INDEX('Policy Characteristics'!F:F,MATCH($C629,'Policy Characteristics'!$C:$C,0)))</f>
        <v>0</v>
      </c>
      <c r="M629" s="238">
        <f>IF(ISBLANK(INDEX('Policy Characteristics'!G:G,MATCH($C629,'Policy Characteristics'!$C:$C,0))),"",INDEX('Policy Characteristics'!G:G,MATCH($C629,'Policy Characteristics'!$C:$C,0)))</f>
        <v>1</v>
      </c>
      <c r="N629" s="238">
        <f>IF(ISBLANK(INDEX('Policy Characteristics'!H:H,MATCH($C629,'Policy Characteristics'!$C:$C,0))),"",INDEX('Policy Characteristics'!H:H,MATCH($C629,'Policy Characteristics'!$C:$C,0)))</f>
        <v>0.01</v>
      </c>
      <c r="O629" s="237" t="str">
        <f>IF(ISBLANK(INDEX('Policy Characteristics'!I:I,MATCH($C629,'Policy Characteristics'!$C:$C,0))),"",INDEX('Policy Characteristics'!I:I,MATCH($C629,'Policy Characteristics'!$C:$C,0)))</f>
        <v>% of CO2 captured</v>
      </c>
      <c r="P629" s="237"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7" t="str">
        <f>IF(ISBLANK(INDEX('Policy Characteristics'!K:K,MATCH($C629,'Policy Characteristics'!$C:$C,0))),"",INDEX('Policy Characteristics'!K:K,MATCH($C629,'Policy Characteristics'!$C:$C,0)))</f>
        <v>ccs.html#ccs</v>
      </c>
      <c r="R629" s="237" t="str">
        <f>IF(ISBLANK(INDEX('Policy Characteristics'!L:L,MATCH($C629,'Policy Characteristics'!$C:$C,0))),"",INDEX('Policy Characteristics'!L:L,MATCH($C629,'Policy Characteristics'!$C:$C,0)))</f>
        <v>carbon-capture-and-sequestration.html</v>
      </c>
      <c r="S629" s="291" t="s">
        <v>187</v>
      </c>
    </row>
    <row r="630" spans="1:19">
      <c r="A630" s="237" t="str">
        <f>IF(ISBLANK(INDEX('Policy Characteristics'!A:A,MATCH($C630,'Policy Characteristics'!$C:$C,0))),"",INDEX('Policy Characteristics'!A:A,MATCH($C630,'Policy Characteristics'!$C:$C,0)))</f>
        <v>Industry</v>
      </c>
      <c r="B630" s="386" t="str">
        <f>IF(ISBLANK(INDEX('Policy Characteristics'!B:B,MATCH($C630,'Policy Characteristics'!$C:$C,0))),"",INDEX('Policy Characteristics'!B:B,MATCH($C630,'Policy Characteristics'!$C:$C,0)))</f>
        <v>Carbon Capture and Sequestration</v>
      </c>
      <c r="C630" s="237" t="str">
        <f t="shared" si="34"/>
        <v>Industry Sector Fraction of Potential Additional CCS Achieved</v>
      </c>
      <c r="D630" s="290" t="s">
        <v>3057</v>
      </c>
      <c r="E630" s="290" t="s">
        <v>3007</v>
      </c>
      <c r="F630" t="s">
        <v>3020</v>
      </c>
      <c r="G630" s="335" t="s">
        <v>3008</v>
      </c>
      <c r="H630" s="17">
        <v>932</v>
      </c>
      <c r="I630" s="387" t="s">
        <v>43</v>
      </c>
      <c r="J630" s="388" t="str">
        <f>IF(ISBLANK(INDEX('Policy Characteristics'!D:D,MATCH($C630,'Policy Characteristics'!$C:$C,0))),"",INDEX('Policy Characteristics'!D:D,MATCH($C630,'Policy Characteristics'!$C:$C,0)))</f>
        <v>Industry CCS</v>
      </c>
      <c r="K630" s="237" t="str">
        <f>IF(ISBLANK(INDEX('Policy Characteristics'!E:E,MATCH($C630,'Policy Characteristics'!$C:$C,0))),"",INDEX('Policy Characteristics'!E:E,MATCH($C630,'Policy Characteristics'!$C:$C,0)))</f>
        <v>indst CCS</v>
      </c>
      <c r="L630" s="238">
        <f>IF(ISBLANK(INDEX('Policy Characteristics'!F:F,MATCH($C630,'Policy Characteristics'!$C:$C,0))),"",INDEX('Policy Characteristics'!F:F,MATCH($C630,'Policy Characteristics'!$C:$C,0)))</f>
        <v>0</v>
      </c>
      <c r="M630" s="238">
        <f>IF(ISBLANK(INDEX('Policy Characteristics'!G:G,MATCH($C630,'Policy Characteristics'!$C:$C,0))),"",INDEX('Policy Characteristics'!G:G,MATCH($C630,'Policy Characteristics'!$C:$C,0)))</f>
        <v>1</v>
      </c>
      <c r="N630" s="238">
        <f>IF(ISBLANK(INDEX('Policy Characteristics'!H:H,MATCH($C630,'Policy Characteristics'!$C:$C,0))),"",INDEX('Policy Characteristics'!H:H,MATCH($C630,'Policy Characteristics'!$C:$C,0)))</f>
        <v>0.01</v>
      </c>
      <c r="O630" s="237" t="str">
        <f>IF(ISBLANK(INDEX('Policy Characteristics'!I:I,MATCH($C630,'Policy Characteristics'!$C:$C,0))),"",INDEX('Policy Characteristics'!I:I,MATCH($C630,'Policy Characteristics'!$C:$C,0)))</f>
        <v>% of CO2 captured</v>
      </c>
      <c r="P630" s="237"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7" t="str">
        <f>IF(ISBLANK(INDEX('Policy Characteristics'!K:K,MATCH($C630,'Policy Characteristics'!$C:$C,0))),"",INDEX('Policy Characteristics'!K:K,MATCH($C630,'Policy Characteristics'!$C:$C,0)))</f>
        <v>ccs.html#ccs</v>
      </c>
      <c r="R630" s="237" t="str">
        <f>IF(ISBLANK(INDEX('Policy Characteristics'!L:L,MATCH($C630,'Policy Characteristics'!$C:$C,0))),"",INDEX('Policy Characteristics'!L:L,MATCH($C630,'Policy Characteristics'!$C:$C,0)))</f>
        <v>carbon-capture-and-sequestration.html</v>
      </c>
      <c r="S630" s="291" t="s">
        <v>187</v>
      </c>
    </row>
    <row r="631" spans="1:19">
      <c r="A631" s="237" t="str">
        <f>IF(ISBLANK(INDEX('Policy Characteristics'!A:A,MATCH($C631,'Policy Characteristics'!$C:$C,0))),"",INDEX('Policy Characteristics'!A:A,MATCH($C631,'Policy Characteristics'!$C:$C,0)))</f>
        <v>Industry</v>
      </c>
      <c r="B631" s="386" t="str">
        <f>IF(ISBLANK(INDEX('Policy Characteristics'!B:B,MATCH($C631,'Policy Characteristics'!$C:$C,0))),"",INDEX('Policy Characteristics'!B:B,MATCH($C631,'Policy Characteristics'!$C:$C,0)))</f>
        <v>Carbon Capture and Sequestration</v>
      </c>
      <c r="C631" s="237" t="str">
        <f t="shared" si="34"/>
        <v>Industry Sector Fraction of Potential Additional CCS Achieved</v>
      </c>
      <c r="D631" s="290" t="s">
        <v>3057</v>
      </c>
      <c r="E631" s="290" t="s">
        <v>2526</v>
      </c>
      <c r="F631" t="s">
        <v>3020</v>
      </c>
      <c r="G631" s="335" t="s">
        <v>3009</v>
      </c>
      <c r="H631" s="17">
        <v>933</v>
      </c>
      <c r="I631" s="387" t="s">
        <v>43</v>
      </c>
      <c r="J631" s="388" t="str">
        <f>IF(ISBLANK(INDEX('Policy Characteristics'!D:D,MATCH($C631,'Policy Characteristics'!$C:$C,0))),"",INDEX('Policy Characteristics'!D:D,MATCH($C631,'Policy Characteristics'!$C:$C,0)))</f>
        <v>Industry CCS</v>
      </c>
      <c r="K631" s="237" t="str">
        <f>IF(ISBLANK(INDEX('Policy Characteristics'!E:E,MATCH($C631,'Policy Characteristics'!$C:$C,0))),"",INDEX('Policy Characteristics'!E:E,MATCH($C631,'Policy Characteristics'!$C:$C,0)))</f>
        <v>indst CCS</v>
      </c>
      <c r="L631" s="238">
        <f>IF(ISBLANK(INDEX('Policy Characteristics'!F:F,MATCH($C631,'Policy Characteristics'!$C:$C,0))),"",INDEX('Policy Characteristics'!F:F,MATCH($C631,'Policy Characteristics'!$C:$C,0)))</f>
        <v>0</v>
      </c>
      <c r="M631" s="238">
        <f>IF(ISBLANK(INDEX('Policy Characteristics'!G:G,MATCH($C631,'Policy Characteristics'!$C:$C,0))),"",INDEX('Policy Characteristics'!G:G,MATCH($C631,'Policy Characteristics'!$C:$C,0)))</f>
        <v>1</v>
      </c>
      <c r="N631" s="238">
        <f>IF(ISBLANK(INDEX('Policy Characteristics'!H:H,MATCH($C631,'Policy Characteristics'!$C:$C,0))),"",INDEX('Policy Characteristics'!H:H,MATCH($C631,'Policy Characteristics'!$C:$C,0)))</f>
        <v>0.01</v>
      </c>
      <c r="O631" s="237" t="str">
        <f>IF(ISBLANK(INDEX('Policy Characteristics'!I:I,MATCH($C631,'Policy Characteristics'!$C:$C,0))),"",INDEX('Policy Characteristics'!I:I,MATCH($C631,'Policy Characteristics'!$C:$C,0)))</f>
        <v>% of CO2 captured</v>
      </c>
      <c r="P631" s="237"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7" t="str">
        <f>IF(ISBLANK(INDEX('Policy Characteristics'!K:K,MATCH($C631,'Policy Characteristics'!$C:$C,0))),"",INDEX('Policy Characteristics'!K:K,MATCH($C631,'Policy Characteristics'!$C:$C,0)))</f>
        <v>ccs.html#ccs</v>
      </c>
      <c r="R631" s="237" t="str">
        <f>IF(ISBLANK(INDEX('Policy Characteristics'!L:L,MATCH($C631,'Policy Characteristics'!$C:$C,0))),"",INDEX('Policy Characteristics'!L:L,MATCH($C631,'Policy Characteristics'!$C:$C,0)))</f>
        <v>carbon-capture-and-sequestration.html</v>
      </c>
      <c r="S631" s="291" t="s">
        <v>187</v>
      </c>
    </row>
    <row r="632" spans="1:19">
      <c r="A632" s="237" t="str">
        <f>IF(ISBLANK(INDEX('Policy Characteristics'!A:A,MATCH($C632,'Policy Characteristics'!$C:$C,0))),"",INDEX('Policy Characteristics'!A:A,MATCH($C632,'Policy Characteristics'!$C:$C,0)))</f>
        <v>Industry</v>
      </c>
      <c r="B632" s="386" t="str">
        <f>IF(ISBLANK(INDEX('Policy Characteristics'!B:B,MATCH($C632,'Policy Characteristics'!$C:$C,0))),"",INDEX('Policy Characteristics'!B:B,MATCH($C632,'Policy Characteristics'!$C:$C,0)))</f>
        <v>Carbon Capture and Sequestration</v>
      </c>
      <c r="C632" s="237" t="str">
        <f t="shared" si="34"/>
        <v>Industry Sector Fraction of Potential Additional CCS Achieved</v>
      </c>
      <c r="D632" s="290" t="s">
        <v>3058</v>
      </c>
      <c r="E632" s="290" t="s">
        <v>3007</v>
      </c>
      <c r="F632" t="s">
        <v>2573</v>
      </c>
      <c r="G632" s="335" t="s">
        <v>3008</v>
      </c>
      <c r="H632" s="17">
        <v>934</v>
      </c>
      <c r="I632" s="387" t="s">
        <v>43</v>
      </c>
      <c r="J632" s="388" t="str">
        <f>IF(ISBLANK(INDEX('Policy Characteristics'!D:D,MATCH($C632,'Policy Characteristics'!$C:$C,0))),"",INDEX('Policy Characteristics'!D:D,MATCH($C632,'Policy Characteristics'!$C:$C,0)))</f>
        <v>Industry CCS</v>
      </c>
      <c r="K632" s="237" t="str">
        <f>IF(ISBLANK(INDEX('Policy Characteristics'!E:E,MATCH($C632,'Policy Characteristics'!$C:$C,0))),"",INDEX('Policy Characteristics'!E:E,MATCH($C632,'Policy Characteristics'!$C:$C,0)))</f>
        <v>indst CCS</v>
      </c>
      <c r="L632" s="238">
        <f>IF(ISBLANK(INDEX('Policy Characteristics'!F:F,MATCH($C632,'Policy Characteristics'!$C:$C,0))),"",INDEX('Policy Characteristics'!F:F,MATCH($C632,'Policy Characteristics'!$C:$C,0)))</f>
        <v>0</v>
      </c>
      <c r="M632" s="238">
        <f>IF(ISBLANK(INDEX('Policy Characteristics'!G:G,MATCH($C632,'Policy Characteristics'!$C:$C,0))),"",INDEX('Policy Characteristics'!G:G,MATCH($C632,'Policy Characteristics'!$C:$C,0)))</f>
        <v>1</v>
      </c>
      <c r="N632" s="238">
        <f>IF(ISBLANK(INDEX('Policy Characteristics'!H:H,MATCH($C632,'Policy Characteristics'!$C:$C,0))),"",INDEX('Policy Characteristics'!H:H,MATCH($C632,'Policy Characteristics'!$C:$C,0)))</f>
        <v>0.01</v>
      </c>
      <c r="O632" s="237" t="str">
        <f>IF(ISBLANK(INDEX('Policy Characteristics'!I:I,MATCH($C632,'Policy Characteristics'!$C:$C,0))),"",INDEX('Policy Characteristics'!I:I,MATCH($C632,'Policy Characteristics'!$C:$C,0)))</f>
        <v>% of CO2 captured</v>
      </c>
      <c r="P632" s="237"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7" t="str">
        <f>IF(ISBLANK(INDEX('Policy Characteristics'!K:K,MATCH($C632,'Policy Characteristics'!$C:$C,0))),"",INDEX('Policy Characteristics'!K:K,MATCH($C632,'Policy Characteristics'!$C:$C,0)))</f>
        <v>ccs.html#ccs</v>
      </c>
      <c r="R632" s="237" t="str">
        <f>IF(ISBLANK(INDEX('Policy Characteristics'!L:L,MATCH($C632,'Policy Characteristics'!$C:$C,0))),"",INDEX('Policy Characteristics'!L:L,MATCH($C632,'Policy Characteristics'!$C:$C,0)))</f>
        <v>carbon-capture-and-sequestration.html</v>
      </c>
      <c r="S632" s="291" t="s">
        <v>187</v>
      </c>
    </row>
    <row r="633" spans="1:19">
      <c r="A633" s="237" t="str">
        <f>IF(ISBLANK(INDEX('Policy Characteristics'!A:A,MATCH($C633,'Policy Characteristics'!$C:$C,0))),"",INDEX('Policy Characteristics'!A:A,MATCH($C633,'Policy Characteristics'!$C:$C,0)))</f>
        <v>Industry</v>
      </c>
      <c r="B633" s="386" t="str">
        <f>IF(ISBLANK(INDEX('Policy Characteristics'!B:B,MATCH($C633,'Policy Characteristics'!$C:$C,0))),"",INDEX('Policy Characteristics'!B:B,MATCH($C633,'Policy Characteristics'!$C:$C,0)))</f>
        <v>Carbon Capture and Sequestration</v>
      </c>
      <c r="C633" s="237" t="str">
        <f t="shared" si="34"/>
        <v>Industry Sector Fraction of Potential Additional CCS Achieved</v>
      </c>
      <c r="D633" s="290" t="s">
        <v>3058</v>
      </c>
      <c r="E633" s="290" t="s">
        <v>2526</v>
      </c>
      <c r="F633" t="s">
        <v>2573</v>
      </c>
      <c r="G633" s="335" t="s">
        <v>3009</v>
      </c>
      <c r="H633" s="17">
        <v>935</v>
      </c>
      <c r="I633" s="387" t="s">
        <v>43</v>
      </c>
      <c r="J633" s="388" t="str">
        <f>IF(ISBLANK(INDEX('Policy Characteristics'!D:D,MATCH($C633,'Policy Characteristics'!$C:$C,0))),"",INDEX('Policy Characteristics'!D:D,MATCH($C633,'Policy Characteristics'!$C:$C,0)))</f>
        <v>Industry CCS</v>
      </c>
      <c r="K633" s="237" t="str">
        <f>IF(ISBLANK(INDEX('Policy Characteristics'!E:E,MATCH($C633,'Policy Characteristics'!$C:$C,0))),"",INDEX('Policy Characteristics'!E:E,MATCH($C633,'Policy Characteristics'!$C:$C,0)))</f>
        <v>indst CCS</v>
      </c>
      <c r="L633" s="238">
        <f>IF(ISBLANK(INDEX('Policy Characteristics'!F:F,MATCH($C633,'Policy Characteristics'!$C:$C,0))),"",INDEX('Policy Characteristics'!F:F,MATCH($C633,'Policy Characteristics'!$C:$C,0)))</f>
        <v>0</v>
      </c>
      <c r="M633" s="238">
        <f>IF(ISBLANK(INDEX('Policy Characteristics'!G:G,MATCH($C633,'Policy Characteristics'!$C:$C,0))),"",INDEX('Policy Characteristics'!G:G,MATCH($C633,'Policy Characteristics'!$C:$C,0)))</f>
        <v>1</v>
      </c>
      <c r="N633" s="238">
        <f>IF(ISBLANK(INDEX('Policy Characteristics'!H:H,MATCH($C633,'Policy Characteristics'!$C:$C,0))),"",INDEX('Policy Characteristics'!H:H,MATCH($C633,'Policy Characteristics'!$C:$C,0)))</f>
        <v>0.01</v>
      </c>
      <c r="O633" s="237" t="str">
        <f>IF(ISBLANK(INDEX('Policy Characteristics'!I:I,MATCH($C633,'Policy Characteristics'!$C:$C,0))),"",INDEX('Policy Characteristics'!I:I,MATCH($C633,'Policy Characteristics'!$C:$C,0)))</f>
        <v>% of CO2 captured</v>
      </c>
      <c r="P633" s="237"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7" t="str">
        <f>IF(ISBLANK(INDEX('Policy Characteristics'!K:K,MATCH($C633,'Policy Characteristics'!$C:$C,0))),"",INDEX('Policy Characteristics'!K:K,MATCH($C633,'Policy Characteristics'!$C:$C,0)))</f>
        <v>ccs.html#ccs</v>
      </c>
      <c r="R633" s="237" t="str">
        <f>IF(ISBLANK(INDEX('Policy Characteristics'!L:L,MATCH($C633,'Policy Characteristics'!$C:$C,0))),"",INDEX('Policy Characteristics'!L:L,MATCH($C633,'Policy Characteristics'!$C:$C,0)))</f>
        <v>carbon-capture-and-sequestration.html</v>
      </c>
      <c r="S633" s="291" t="s">
        <v>187</v>
      </c>
    </row>
    <row r="634" spans="1:19">
      <c r="A634" s="237" t="str">
        <f>IF(ISBLANK(INDEX('Policy Characteristics'!A:A,MATCH($C634,'Policy Characteristics'!$C:$C,0))),"",INDEX('Policy Characteristics'!A:A,MATCH($C634,'Policy Characteristics'!$C:$C,0)))</f>
        <v>Industry</v>
      </c>
      <c r="B634" s="386" t="str">
        <f>IF(ISBLANK(INDEX('Policy Characteristics'!B:B,MATCH($C634,'Policy Characteristics'!$C:$C,0))),"",INDEX('Policy Characteristics'!B:B,MATCH($C634,'Policy Characteristics'!$C:$C,0)))</f>
        <v>Carbon Capture and Sequestration</v>
      </c>
      <c r="C634" s="237" t="str">
        <f t="shared" si="34"/>
        <v>Industry Sector Fraction of Potential Additional CCS Achieved</v>
      </c>
      <c r="D634" s="290" t="s">
        <v>3059</v>
      </c>
      <c r="E634" s="290" t="s">
        <v>3007</v>
      </c>
      <c r="F634" t="s">
        <v>3021</v>
      </c>
      <c r="G634" s="335" t="s">
        <v>3008</v>
      </c>
      <c r="H634" s="17">
        <v>936</v>
      </c>
      <c r="I634" s="387" t="s">
        <v>43</v>
      </c>
      <c r="J634" s="388" t="str">
        <f>IF(ISBLANK(INDEX('Policy Characteristics'!D:D,MATCH($C634,'Policy Characteristics'!$C:$C,0))),"",INDEX('Policy Characteristics'!D:D,MATCH($C634,'Policy Characteristics'!$C:$C,0)))</f>
        <v>Industry CCS</v>
      </c>
      <c r="K634" s="237" t="str">
        <f>IF(ISBLANK(INDEX('Policy Characteristics'!E:E,MATCH($C634,'Policy Characteristics'!$C:$C,0))),"",INDEX('Policy Characteristics'!E:E,MATCH($C634,'Policy Characteristics'!$C:$C,0)))</f>
        <v>indst CCS</v>
      </c>
      <c r="L634" s="238">
        <f>IF(ISBLANK(INDEX('Policy Characteristics'!F:F,MATCH($C634,'Policy Characteristics'!$C:$C,0))),"",INDEX('Policy Characteristics'!F:F,MATCH($C634,'Policy Characteristics'!$C:$C,0)))</f>
        <v>0</v>
      </c>
      <c r="M634" s="238">
        <f>IF(ISBLANK(INDEX('Policy Characteristics'!G:G,MATCH($C634,'Policy Characteristics'!$C:$C,0))),"",INDEX('Policy Characteristics'!G:G,MATCH($C634,'Policy Characteristics'!$C:$C,0)))</f>
        <v>1</v>
      </c>
      <c r="N634" s="238">
        <f>IF(ISBLANK(INDEX('Policy Characteristics'!H:H,MATCH($C634,'Policy Characteristics'!$C:$C,0))),"",INDEX('Policy Characteristics'!H:H,MATCH($C634,'Policy Characteristics'!$C:$C,0)))</f>
        <v>0.01</v>
      </c>
      <c r="O634" s="237" t="str">
        <f>IF(ISBLANK(INDEX('Policy Characteristics'!I:I,MATCH($C634,'Policy Characteristics'!$C:$C,0))),"",INDEX('Policy Characteristics'!I:I,MATCH($C634,'Policy Characteristics'!$C:$C,0)))</f>
        <v>% of CO2 captured</v>
      </c>
      <c r="P634" s="237"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7" t="str">
        <f>IF(ISBLANK(INDEX('Policy Characteristics'!K:K,MATCH($C634,'Policy Characteristics'!$C:$C,0))),"",INDEX('Policy Characteristics'!K:K,MATCH($C634,'Policy Characteristics'!$C:$C,0)))</f>
        <v>ccs.html#ccs</v>
      </c>
      <c r="R634" s="237" t="str">
        <f>IF(ISBLANK(INDEX('Policy Characteristics'!L:L,MATCH($C634,'Policy Characteristics'!$C:$C,0))),"",INDEX('Policy Characteristics'!L:L,MATCH($C634,'Policy Characteristics'!$C:$C,0)))</f>
        <v>carbon-capture-and-sequestration.html</v>
      </c>
      <c r="S634" s="291" t="s">
        <v>187</v>
      </c>
    </row>
    <row r="635" spans="1:19">
      <c r="A635" s="237" t="str">
        <f>IF(ISBLANK(INDEX('Policy Characteristics'!A:A,MATCH($C635,'Policy Characteristics'!$C:$C,0))),"",INDEX('Policy Characteristics'!A:A,MATCH($C635,'Policy Characteristics'!$C:$C,0)))</f>
        <v>Industry</v>
      </c>
      <c r="B635" s="386" t="str">
        <f>IF(ISBLANK(INDEX('Policy Characteristics'!B:B,MATCH($C635,'Policy Characteristics'!$C:$C,0))),"",INDEX('Policy Characteristics'!B:B,MATCH($C635,'Policy Characteristics'!$C:$C,0)))</f>
        <v>Carbon Capture and Sequestration</v>
      </c>
      <c r="C635" s="237" t="str">
        <f t="shared" si="34"/>
        <v>Industry Sector Fraction of Potential Additional CCS Achieved</v>
      </c>
      <c r="D635" s="290" t="s">
        <v>3059</v>
      </c>
      <c r="E635" s="290" t="s">
        <v>2526</v>
      </c>
      <c r="F635" t="s">
        <v>3021</v>
      </c>
      <c r="G635" s="335" t="s">
        <v>3009</v>
      </c>
      <c r="H635" s="17">
        <v>937</v>
      </c>
      <c r="I635" s="389" t="s">
        <v>44</v>
      </c>
      <c r="J635" s="388" t="str">
        <f>IF(ISBLANK(INDEX('Policy Characteristics'!D:D,MATCH($C635,'Policy Characteristics'!$C:$C,0))),"",INDEX('Policy Characteristics'!D:D,MATCH($C635,'Policy Characteristics'!$C:$C,0)))</f>
        <v>Industry CCS</v>
      </c>
      <c r="K635" s="237" t="str">
        <f>IF(ISBLANK(INDEX('Policy Characteristics'!E:E,MATCH($C635,'Policy Characteristics'!$C:$C,0))),"",INDEX('Policy Characteristics'!E:E,MATCH($C635,'Policy Characteristics'!$C:$C,0)))</f>
        <v>indst CCS</v>
      </c>
      <c r="L635" s="238">
        <f>IF(ISBLANK(INDEX('Policy Characteristics'!F:F,MATCH($C635,'Policy Characteristics'!$C:$C,0))),"",INDEX('Policy Characteristics'!F:F,MATCH($C635,'Policy Characteristics'!$C:$C,0)))</f>
        <v>0</v>
      </c>
      <c r="M635" s="238">
        <f>IF(ISBLANK(INDEX('Policy Characteristics'!G:G,MATCH($C635,'Policy Characteristics'!$C:$C,0))),"",INDEX('Policy Characteristics'!G:G,MATCH($C635,'Policy Characteristics'!$C:$C,0)))</f>
        <v>1</v>
      </c>
      <c r="N635" s="238">
        <f>IF(ISBLANK(INDEX('Policy Characteristics'!H:H,MATCH($C635,'Policy Characteristics'!$C:$C,0))),"",INDEX('Policy Characteristics'!H:H,MATCH($C635,'Policy Characteristics'!$C:$C,0)))</f>
        <v>0.01</v>
      </c>
      <c r="O635" s="237" t="str">
        <f>IF(ISBLANK(INDEX('Policy Characteristics'!I:I,MATCH($C635,'Policy Characteristics'!$C:$C,0))),"",INDEX('Policy Characteristics'!I:I,MATCH($C635,'Policy Characteristics'!$C:$C,0)))</f>
        <v>% of CO2 captured</v>
      </c>
      <c r="P635" s="237"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7" t="str">
        <f>IF(ISBLANK(INDEX('Policy Characteristics'!K:K,MATCH($C635,'Policy Characteristics'!$C:$C,0))),"",INDEX('Policy Characteristics'!K:K,MATCH($C635,'Policy Characteristics'!$C:$C,0)))</f>
        <v>ccs.html#ccs</v>
      </c>
      <c r="R635" s="237" t="str">
        <f>IF(ISBLANK(INDEX('Policy Characteristics'!L:L,MATCH($C635,'Policy Characteristics'!$C:$C,0))),"",INDEX('Policy Characteristics'!L:L,MATCH($C635,'Policy Characteristics'!$C:$C,0)))</f>
        <v>carbon-capture-and-sequestration.html</v>
      </c>
      <c r="S635" s="291" t="s">
        <v>187</v>
      </c>
    </row>
    <row r="636" spans="1:19">
      <c r="A636" s="237" t="str">
        <f>IF(ISBLANK(INDEX('Policy Characteristics'!A:A,MATCH($C636,'Policy Characteristics'!$C:$C,0))),"",INDEX('Policy Characteristics'!A:A,MATCH($C636,'Policy Characteristics'!$C:$C,0)))</f>
        <v>Industry</v>
      </c>
      <c r="B636" s="386" t="str">
        <f>IF(ISBLANK(INDEX('Policy Characteristics'!B:B,MATCH($C636,'Policy Characteristics'!$C:$C,0))),"",INDEX('Policy Characteristics'!B:B,MATCH($C636,'Policy Characteristics'!$C:$C,0)))</f>
        <v>Carbon Capture and Sequestration</v>
      </c>
      <c r="C636" s="237" t="str">
        <f t="shared" si="34"/>
        <v>Industry Sector Fraction of Potential Additional CCS Achieved</v>
      </c>
      <c r="D636" s="290" t="s">
        <v>3060</v>
      </c>
      <c r="E636" s="290" t="s">
        <v>3007</v>
      </c>
      <c r="F636" t="s">
        <v>3022</v>
      </c>
      <c r="G636" s="335" t="s">
        <v>3008</v>
      </c>
      <c r="H636" s="17">
        <v>938</v>
      </c>
      <c r="I636" s="387" t="s">
        <v>43</v>
      </c>
      <c r="J636" s="388" t="str">
        <f>IF(ISBLANK(INDEX('Policy Characteristics'!D:D,MATCH($C636,'Policy Characteristics'!$C:$C,0))),"",INDEX('Policy Characteristics'!D:D,MATCH($C636,'Policy Characteristics'!$C:$C,0)))</f>
        <v>Industry CCS</v>
      </c>
      <c r="K636" s="237" t="str">
        <f>IF(ISBLANK(INDEX('Policy Characteristics'!E:E,MATCH($C636,'Policy Characteristics'!$C:$C,0))),"",INDEX('Policy Characteristics'!E:E,MATCH($C636,'Policy Characteristics'!$C:$C,0)))</f>
        <v>indst CCS</v>
      </c>
      <c r="L636" s="238">
        <f>IF(ISBLANK(INDEX('Policy Characteristics'!F:F,MATCH($C636,'Policy Characteristics'!$C:$C,0))),"",INDEX('Policy Characteristics'!F:F,MATCH($C636,'Policy Characteristics'!$C:$C,0)))</f>
        <v>0</v>
      </c>
      <c r="M636" s="238">
        <f>IF(ISBLANK(INDEX('Policy Characteristics'!G:G,MATCH($C636,'Policy Characteristics'!$C:$C,0))),"",INDEX('Policy Characteristics'!G:G,MATCH($C636,'Policy Characteristics'!$C:$C,0)))</f>
        <v>1</v>
      </c>
      <c r="N636" s="238">
        <f>IF(ISBLANK(INDEX('Policy Characteristics'!H:H,MATCH($C636,'Policy Characteristics'!$C:$C,0))),"",INDEX('Policy Characteristics'!H:H,MATCH($C636,'Policy Characteristics'!$C:$C,0)))</f>
        <v>0.01</v>
      </c>
      <c r="O636" s="237" t="str">
        <f>IF(ISBLANK(INDEX('Policy Characteristics'!I:I,MATCH($C636,'Policy Characteristics'!$C:$C,0))),"",INDEX('Policy Characteristics'!I:I,MATCH($C636,'Policy Characteristics'!$C:$C,0)))</f>
        <v>% of CO2 captured</v>
      </c>
      <c r="P636" s="237"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7" t="str">
        <f>IF(ISBLANK(INDEX('Policy Characteristics'!K:K,MATCH($C636,'Policy Characteristics'!$C:$C,0))),"",INDEX('Policy Characteristics'!K:K,MATCH($C636,'Policy Characteristics'!$C:$C,0)))</f>
        <v>ccs.html#ccs</v>
      </c>
      <c r="R636" s="237" t="str">
        <f>IF(ISBLANK(INDEX('Policy Characteristics'!L:L,MATCH($C636,'Policy Characteristics'!$C:$C,0))),"",INDEX('Policy Characteristics'!L:L,MATCH($C636,'Policy Characteristics'!$C:$C,0)))</f>
        <v>carbon-capture-and-sequestration.html</v>
      </c>
      <c r="S636" s="291" t="s">
        <v>187</v>
      </c>
    </row>
    <row r="637" spans="1:19">
      <c r="A637" s="237" t="str">
        <f>IF(ISBLANK(INDEX('Policy Characteristics'!A:A,MATCH($C637,'Policy Characteristics'!$C:$C,0))),"",INDEX('Policy Characteristics'!A:A,MATCH($C637,'Policy Characteristics'!$C:$C,0)))</f>
        <v>Industry</v>
      </c>
      <c r="B637" s="386" t="str">
        <f>IF(ISBLANK(INDEX('Policy Characteristics'!B:B,MATCH($C637,'Policy Characteristics'!$C:$C,0))),"",INDEX('Policy Characteristics'!B:B,MATCH($C637,'Policy Characteristics'!$C:$C,0)))</f>
        <v>Carbon Capture and Sequestration</v>
      </c>
      <c r="C637" s="237" t="str">
        <f t="shared" si="34"/>
        <v>Industry Sector Fraction of Potential Additional CCS Achieved</v>
      </c>
      <c r="D637" s="290" t="s">
        <v>3060</v>
      </c>
      <c r="E637" s="290" t="s">
        <v>2526</v>
      </c>
      <c r="F637" t="s">
        <v>3022</v>
      </c>
      <c r="G637" s="335" t="s">
        <v>3009</v>
      </c>
      <c r="H637" s="17">
        <v>939</v>
      </c>
      <c r="I637" s="389" t="s">
        <v>44</v>
      </c>
      <c r="J637" s="388" t="str">
        <f>IF(ISBLANK(INDEX('Policy Characteristics'!D:D,MATCH($C637,'Policy Characteristics'!$C:$C,0))),"",INDEX('Policy Characteristics'!D:D,MATCH($C637,'Policy Characteristics'!$C:$C,0)))</f>
        <v>Industry CCS</v>
      </c>
      <c r="K637" s="237" t="str">
        <f>IF(ISBLANK(INDEX('Policy Characteristics'!E:E,MATCH($C637,'Policy Characteristics'!$C:$C,0))),"",INDEX('Policy Characteristics'!E:E,MATCH($C637,'Policy Characteristics'!$C:$C,0)))</f>
        <v>indst CCS</v>
      </c>
      <c r="L637" s="238">
        <f>IF(ISBLANK(INDEX('Policy Characteristics'!F:F,MATCH($C637,'Policy Characteristics'!$C:$C,0))),"",INDEX('Policy Characteristics'!F:F,MATCH($C637,'Policy Characteristics'!$C:$C,0)))</f>
        <v>0</v>
      </c>
      <c r="M637" s="238">
        <f>IF(ISBLANK(INDEX('Policy Characteristics'!G:G,MATCH($C637,'Policy Characteristics'!$C:$C,0))),"",INDEX('Policy Characteristics'!G:G,MATCH($C637,'Policy Characteristics'!$C:$C,0)))</f>
        <v>1</v>
      </c>
      <c r="N637" s="238">
        <f>IF(ISBLANK(INDEX('Policy Characteristics'!H:H,MATCH($C637,'Policy Characteristics'!$C:$C,0))),"",INDEX('Policy Characteristics'!H:H,MATCH($C637,'Policy Characteristics'!$C:$C,0)))</f>
        <v>0.01</v>
      </c>
      <c r="O637" s="237" t="str">
        <f>IF(ISBLANK(INDEX('Policy Characteristics'!I:I,MATCH($C637,'Policy Characteristics'!$C:$C,0))),"",INDEX('Policy Characteristics'!I:I,MATCH($C637,'Policy Characteristics'!$C:$C,0)))</f>
        <v>% of CO2 captured</v>
      </c>
      <c r="P637" s="237"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7" t="str">
        <f>IF(ISBLANK(INDEX('Policy Characteristics'!K:K,MATCH($C637,'Policy Characteristics'!$C:$C,0))),"",INDEX('Policy Characteristics'!K:K,MATCH($C637,'Policy Characteristics'!$C:$C,0)))</f>
        <v>ccs.html#ccs</v>
      </c>
      <c r="R637" s="237" t="str">
        <f>IF(ISBLANK(INDEX('Policy Characteristics'!L:L,MATCH($C637,'Policy Characteristics'!$C:$C,0))),"",INDEX('Policy Characteristics'!L:L,MATCH($C637,'Policy Characteristics'!$C:$C,0)))</f>
        <v>carbon-capture-and-sequestration.html</v>
      </c>
      <c r="S637" s="291" t="s">
        <v>187</v>
      </c>
    </row>
    <row r="638" spans="1:19">
      <c r="A638" s="237" t="str">
        <f>IF(ISBLANK(INDEX('Policy Characteristics'!A:A,MATCH($C638,'Policy Characteristics'!$C:$C,0))),"",INDEX('Policy Characteristics'!A:A,MATCH($C638,'Policy Characteristics'!$C:$C,0)))</f>
        <v>Industry</v>
      </c>
      <c r="B638" s="386" t="str">
        <f>IF(ISBLANK(INDEX('Policy Characteristics'!B:B,MATCH($C638,'Policy Characteristics'!$C:$C,0))),"",INDEX('Policy Characteristics'!B:B,MATCH($C638,'Policy Characteristics'!$C:$C,0)))</f>
        <v>Carbon Capture and Sequestration</v>
      </c>
      <c r="C638" s="237" t="str">
        <f t="shared" si="34"/>
        <v>Industry Sector Fraction of Potential Additional CCS Achieved</v>
      </c>
      <c r="D638" s="290" t="s">
        <v>3061</v>
      </c>
      <c r="E638" s="290" t="s">
        <v>3007</v>
      </c>
      <c r="F638" t="s">
        <v>3023</v>
      </c>
      <c r="G638" s="335" t="s">
        <v>3008</v>
      </c>
      <c r="H638" s="17">
        <v>940</v>
      </c>
      <c r="I638" s="387" t="s">
        <v>43</v>
      </c>
      <c r="J638" s="388" t="str">
        <f>IF(ISBLANK(INDEX('Policy Characteristics'!D:D,MATCH($C638,'Policy Characteristics'!$C:$C,0))),"",INDEX('Policy Characteristics'!D:D,MATCH($C638,'Policy Characteristics'!$C:$C,0)))</f>
        <v>Industry CCS</v>
      </c>
      <c r="K638" s="237" t="str">
        <f>IF(ISBLANK(INDEX('Policy Characteristics'!E:E,MATCH($C638,'Policy Characteristics'!$C:$C,0))),"",INDEX('Policy Characteristics'!E:E,MATCH($C638,'Policy Characteristics'!$C:$C,0)))</f>
        <v>indst CCS</v>
      </c>
      <c r="L638" s="238">
        <f>IF(ISBLANK(INDEX('Policy Characteristics'!F:F,MATCH($C638,'Policy Characteristics'!$C:$C,0))),"",INDEX('Policy Characteristics'!F:F,MATCH($C638,'Policy Characteristics'!$C:$C,0)))</f>
        <v>0</v>
      </c>
      <c r="M638" s="238">
        <f>IF(ISBLANK(INDEX('Policy Characteristics'!G:G,MATCH($C638,'Policy Characteristics'!$C:$C,0))),"",INDEX('Policy Characteristics'!G:G,MATCH($C638,'Policy Characteristics'!$C:$C,0)))</f>
        <v>1</v>
      </c>
      <c r="N638" s="238">
        <f>IF(ISBLANK(INDEX('Policy Characteristics'!H:H,MATCH($C638,'Policy Characteristics'!$C:$C,0))),"",INDEX('Policy Characteristics'!H:H,MATCH($C638,'Policy Characteristics'!$C:$C,0)))</f>
        <v>0.01</v>
      </c>
      <c r="O638" s="237" t="str">
        <f>IF(ISBLANK(INDEX('Policy Characteristics'!I:I,MATCH($C638,'Policy Characteristics'!$C:$C,0))),"",INDEX('Policy Characteristics'!I:I,MATCH($C638,'Policy Characteristics'!$C:$C,0)))</f>
        <v>% of CO2 captured</v>
      </c>
      <c r="P638" s="237"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7" t="str">
        <f>IF(ISBLANK(INDEX('Policy Characteristics'!K:K,MATCH($C638,'Policy Characteristics'!$C:$C,0))),"",INDEX('Policy Characteristics'!K:K,MATCH($C638,'Policy Characteristics'!$C:$C,0)))</f>
        <v>ccs.html#ccs</v>
      </c>
      <c r="R638" s="237" t="str">
        <f>IF(ISBLANK(INDEX('Policy Characteristics'!L:L,MATCH($C638,'Policy Characteristics'!$C:$C,0))),"",INDEX('Policy Characteristics'!L:L,MATCH($C638,'Policy Characteristics'!$C:$C,0)))</f>
        <v>carbon-capture-and-sequestration.html</v>
      </c>
      <c r="S638" s="291" t="s">
        <v>187</v>
      </c>
    </row>
    <row r="639" spans="1:19">
      <c r="A639" s="237" t="str">
        <f>IF(ISBLANK(INDEX('Policy Characteristics'!A:A,MATCH($C639,'Policy Characteristics'!$C:$C,0))),"",INDEX('Policy Characteristics'!A:A,MATCH($C639,'Policy Characteristics'!$C:$C,0)))</f>
        <v>Industry</v>
      </c>
      <c r="B639" s="386" t="str">
        <f>IF(ISBLANK(INDEX('Policy Characteristics'!B:B,MATCH($C639,'Policy Characteristics'!$C:$C,0))),"",INDEX('Policy Characteristics'!B:B,MATCH($C639,'Policy Characteristics'!$C:$C,0)))</f>
        <v>Carbon Capture and Sequestration</v>
      </c>
      <c r="C639" s="237" t="str">
        <f t="shared" si="34"/>
        <v>Industry Sector Fraction of Potential Additional CCS Achieved</v>
      </c>
      <c r="D639" s="290" t="s">
        <v>3061</v>
      </c>
      <c r="E639" s="290" t="s">
        <v>2526</v>
      </c>
      <c r="F639" t="s">
        <v>3023</v>
      </c>
      <c r="G639" s="335" t="s">
        <v>3009</v>
      </c>
      <c r="H639" s="17">
        <v>941</v>
      </c>
      <c r="I639" s="389" t="s">
        <v>44</v>
      </c>
      <c r="J639" s="388" t="str">
        <f>IF(ISBLANK(INDEX('Policy Characteristics'!D:D,MATCH($C639,'Policy Characteristics'!$C:$C,0))),"",INDEX('Policy Characteristics'!D:D,MATCH($C639,'Policy Characteristics'!$C:$C,0)))</f>
        <v>Industry CCS</v>
      </c>
      <c r="K639" s="237" t="str">
        <f>IF(ISBLANK(INDEX('Policy Characteristics'!E:E,MATCH($C639,'Policy Characteristics'!$C:$C,0))),"",INDEX('Policy Characteristics'!E:E,MATCH($C639,'Policy Characteristics'!$C:$C,0)))</f>
        <v>indst CCS</v>
      </c>
      <c r="L639" s="238">
        <f>IF(ISBLANK(INDEX('Policy Characteristics'!F:F,MATCH($C639,'Policy Characteristics'!$C:$C,0))),"",INDEX('Policy Characteristics'!F:F,MATCH($C639,'Policy Characteristics'!$C:$C,0)))</f>
        <v>0</v>
      </c>
      <c r="M639" s="238">
        <f>IF(ISBLANK(INDEX('Policy Characteristics'!G:G,MATCH($C639,'Policy Characteristics'!$C:$C,0))),"",INDEX('Policy Characteristics'!G:G,MATCH($C639,'Policy Characteristics'!$C:$C,0)))</f>
        <v>1</v>
      </c>
      <c r="N639" s="238">
        <f>IF(ISBLANK(INDEX('Policy Characteristics'!H:H,MATCH($C639,'Policy Characteristics'!$C:$C,0))),"",INDEX('Policy Characteristics'!H:H,MATCH($C639,'Policy Characteristics'!$C:$C,0)))</f>
        <v>0.01</v>
      </c>
      <c r="O639" s="237" t="str">
        <f>IF(ISBLANK(INDEX('Policy Characteristics'!I:I,MATCH($C639,'Policy Characteristics'!$C:$C,0))),"",INDEX('Policy Characteristics'!I:I,MATCH($C639,'Policy Characteristics'!$C:$C,0)))</f>
        <v>% of CO2 captured</v>
      </c>
      <c r="P639" s="237"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7" t="str">
        <f>IF(ISBLANK(INDEX('Policy Characteristics'!K:K,MATCH($C639,'Policy Characteristics'!$C:$C,0))),"",INDEX('Policy Characteristics'!K:K,MATCH($C639,'Policy Characteristics'!$C:$C,0)))</f>
        <v>ccs.html#ccs</v>
      </c>
      <c r="R639" s="237" t="str">
        <f>IF(ISBLANK(INDEX('Policy Characteristics'!L:L,MATCH($C639,'Policy Characteristics'!$C:$C,0))),"",INDEX('Policy Characteristics'!L:L,MATCH($C639,'Policy Characteristics'!$C:$C,0)))</f>
        <v>carbon-capture-and-sequestration.html</v>
      </c>
      <c r="S639" s="291" t="s">
        <v>187</v>
      </c>
    </row>
    <row r="640" spans="1:19">
      <c r="A640" s="237" t="str">
        <f>IF(ISBLANK(INDEX('Policy Characteristics'!A:A,MATCH($C640,'Policy Characteristics'!$C:$C,0))),"",INDEX('Policy Characteristics'!A:A,MATCH($C640,'Policy Characteristics'!$C:$C,0)))</f>
        <v>Industry</v>
      </c>
      <c r="B640" s="386" t="str">
        <f>IF(ISBLANK(INDEX('Policy Characteristics'!B:B,MATCH($C640,'Policy Characteristics'!$C:$C,0))),"",INDEX('Policy Characteristics'!B:B,MATCH($C640,'Policy Characteristics'!$C:$C,0)))</f>
        <v>Carbon Capture and Sequestration</v>
      </c>
      <c r="C640" s="237" t="str">
        <f t="shared" si="34"/>
        <v>Industry Sector Fraction of Potential Additional CCS Achieved</v>
      </c>
      <c r="D640" s="290" t="s">
        <v>3062</v>
      </c>
      <c r="E640" s="290" t="s">
        <v>3007</v>
      </c>
      <c r="F640" t="s">
        <v>3024</v>
      </c>
      <c r="G640" s="335" t="s">
        <v>3008</v>
      </c>
      <c r="H640" s="17">
        <v>942</v>
      </c>
      <c r="I640" s="387" t="s">
        <v>43</v>
      </c>
      <c r="J640" s="388" t="str">
        <f>IF(ISBLANK(INDEX('Policy Characteristics'!D:D,MATCH($C640,'Policy Characteristics'!$C:$C,0))),"",INDEX('Policy Characteristics'!D:D,MATCH($C640,'Policy Characteristics'!$C:$C,0)))</f>
        <v>Industry CCS</v>
      </c>
      <c r="K640" s="237" t="str">
        <f>IF(ISBLANK(INDEX('Policy Characteristics'!E:E,MATCH($C640,'Policy Characteristics'!$C:$C,0))),"",INDEX('Policy Characteristics'!E:E,MATCH($C640,'Policy Characteristics'!$C:$C,0)))</f>
        <v>indst CCS</v>
      </c>
      <c r="L640" s="238">
        <f>IF(ISBLANK(INDEX('Policy Characteristics'!F:F,MATCH($C640,'Policy Characteristics'!$C:$C,0))),"",INDEX('Policy Characteristics'!F:F,MATCH($C640,'Policy Characteristics'!$C:$C,0)))</f>
        <v>0</v>
      </c>
      <c r="M640" s="238">
        <f>IF(ISBLANK(INDEX('Policy Characteristics'!G:G,MATCH($C640,'Policy Characteristics'!$C:$C,0))),"",INDEX('Policy Characteristics'!G:G,MATCH($C640,'Policy Characteristics'!$C:$C,0)))</f>
        <v>1</v>
      </c>
      <c r="N640" s="238">
        <f>IF(ISBLANK(INDEX('Policy Characteristics'!H:H,MATCH($C640,'Policy Characteristics'!$C:$C,0))),"",INDEX('Policy Characteristics'!H:H,MATCH($C640,'Policy Characteristics'!$C:$C,0)))</f>
        <v>0.01</v>
      </c>
      <c r="O640" s="237" t="str">
        <f>IF(ISBLANK(INDEX('Policy Characteristics'!I:I,MATCH($C640,'Policy Characteristics'!$C:$C,0))),"",INDEX('Policy Characteristics'!I:I,MATCH($C640,'Policy Characteristics'!$C:$C,0)))</f>
        <v>% of CO2 captured</v>
      </c>
      <c r="P640" s="237"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7" t="str">
        <f>IF(ISBLANK(INDEX('Policy Characteristics'!K:K,MATCH($C640,'Policy Characteristics'!$C:$C,0))),"",INDEX('Policy Characteristics'!K:K,MATCH($C640,'Policy Characteristics'!$C:$C,0)))</f>
        <v>ccs.html#ccs</v>
      </c>
      <c r="R640" s="237" t="str">
        <f>IF(ISBLANK(INDEX('Policy Characteristics'!L:L,MATCH($C640,'Policy Characteristics'!$C:$C,0))),"",INDEX('Policy Characteristics'!L:L,MATCH($C640,'Policy Characteristics'!$C:$C,0)))</f>
        <v>carbon-capture-and-sequestration.html</v>
      </c>
      <c r="S640" s="291" t="s">
        <v>187</v>
      </c>
    </row>
    <row r="641" spans="1:19">
      <c r="A641" s="237" t="str">
        <f>IF(ISBLANK(INDEX('Policy Characteristics'!A:A,MATCH($C641,'Policy Characteristics'!$C:$C,0))),"",INDEX('Policy Characteristics'!A:A,MATCH($C641,'Policy Characteristics'!$C:$C,0)))</f>
        <v>Industry</v>
      </c>
      <c r="B641" s="386" t="str">
        <f>IF(ISBLANK(INDEX('Policy Characteristics'!B:B,MATCH($C641,'Policy Characteristics'!$C:$C,0))),"",INDEX('Policy Characteristics'!B:B,MATCH($C641,'Policy Characteristics'!$C:$C,0)))</f>
        <v>Carbon Capture and Sequestration</v>
      </c>
      <c r="C641" s="237" t="str">
        <f t="shared" si="34"/>
        <v>Industry Sector Fraction of Potential Additional CCS Achieved</v>
      </c>
      <c r="D641" s="290" t="s">
        <v>3062</v>
      </c>
      <c r="E641" s="290" t="s">
        <v>2526</v>
      </c>
      <c r="F641" t="s">
        <v>3024</v>
      </c>
      <c r="G641" s="335" t="s">
        <v>3009</v>
      </c>
      <c r="H641" s="17">
        <v>943</v>
      </c>
      <c r="I641" s="389" t="s">
        <v>44</v>
      </c>
      <c r="J641" s="388" t="str">
        <f>IF(ISBLANK(INDEX('Policy Characteristics'!D:D,MATCH($C641,'Policy Characteristics'!$C:$C,0))),"",INDEX('Policy Characteristics'!D:D,MATCH($C641,'Policy Characteristics'!$C:$C,0)))</f>
        <v>Industry CCS</v>
      </c>
      <c r="K641" s="237" t="str">
        <f>IF(ISBLANK(INDEX('Policy Characteristics'!E:E,MATCH($C641,'Policy Characteristics'!$C:$C,0))),"",INDEX('Policy Characteristics'!E:E,MATCH($C641,'Policy Characteristics'!$C:$C,0)))</f>
        <v>indst CCS</v>
      </c>
      <c r="L641" s="238">
        <f>IF(ISBLANK(INDEX('Policy Characteristics'!F:F,MATCH($C641,'Policy Characteristics'!$C:$C,0))),"",INDEX('Policy Characteristics'!F:F,MATCH($C641,'Policy Characteristics'!$C:$C,0)))</f>
        <v>0</v>
      </c>
      <c r="M641" s="238">
        <f>IF(ISBLANK(INDEX('Policy Characteristics'!G:G,MATCH($C641,'Policy Characteristics'!$C:$C,0))),"",INDEX('Policy Characteristics'!G:G,MATCH($C641,'Policy Characteristics'!$C:$C,0)))</f>
        <v>1</v>
      </c>
      <c r="N641" s="238">
        <f>IF(ISBLANK(INDEX('Policy Characteristics'!H:H,MATCH($C641,'Policy Characteristics'!$C:$C,0))),"",INDEX('Policy Characteristics'!H:H,MATCH($C641,'Policy Characteristics'!$C:$C,0)))</f>
        <v>0.01</v>
      </c>
      <c r="O641" s="237" t="str">
        <f>IF(ISBLANK(INDEX('Policy Characteristics'!I:I,MATCH($C641,'Policy Characteristics'!$C:$C,0))),"",INDEX('Policy Characteristics'!I:I,MATCH($C641,'Policy Characteristics'!$C:$C,0)))</f>
        <v>% of CO2 captured</v>
      </c>
      <c r="P641" s="237"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7" t="str">
        <f>IF(ISBLANK(INDEX('Policy Characteristics'!K:K,MATCH($C641,'Policy Characteristics'!$C:$C,0))),"",INDEX('Policy Characteristics'!K:K,MATCH($C641,'Policy Characteristics'!$C:$C,0)))</f>
        <v>ccs.html#ccs</v>
      </c>
      <c r="R641" s="237" t="str">
        <f>IF(ISBLANK(INDEX('Policy Characteristics'!L:L,MATCH($C641,'Policy Characteristics'!$C:$C,0))),"",INDEX('Policy Characteristics'!L:L,MATCH($C641,'Policy Characteristics'!$C:$C,0)))</f>
        <v>carbon-capture-and-sequestration.html</v>
      </c>
      <c r="S641" s="291" t="s">
        <v>187</v>
      </c>
    </row>
    <row r="642" spans="1:19">
      <c r="A642" s="237" t="str">
        <f>IF(ISBLANK(INDEX('Policy Characteristics'!A:A,MATCH($C642,'Policy Characteristics'!$C:$C,0))),"",INDEX('Policy Characteristics'!A:A,MATCH($C642,'Policy Characteristics'!$C:$C,0)))</f>
        <v>Industry</v>
      </c>
      <c r="B642" s="386" t="str">
        <f>IF(ISBLANK(INDEX('Policy Characteristics'!B:B,MATCH($C642,'Policy Characteristics'!$C:$C,0))),"",INDEX('Policy Characteristics'!B:B,MATCH($C642,'Policy Characteristics'!$C:$C,0)))</f>
        <v>Carbon Capture and Sequestration</v>
      </c>
      <c r="C642" s="237" t="str">
        <f t="shared" si="34"/>
        <v>Industry Sector Fraction of Potential Additional CCS Achieved</v>
      </c>
      <c r="D642" s="290" t="s">
        <v>3063</v>
      </c>
      <c r="E642" s="290" t="s">
        <v>3007</v>
      </c>
      <c r="F642" t="s">
        <v>3025</v>
      </c>
      <c r="G642" s="335" t="s">
        <v>3008</v>
      </c>
      <c r="H642" s="17">
        <v>944</v>
      </c>
      <c r="I642" s="387" t="s">
        <v>43</v>
      </c>
      <c r="J642" s="388" t="str">
        <f>IF(ISBLANK(INDEX('Policy Characteristics'!D:D,MATCH($C642,'Policy Characteristics'!$C:$C,0))),"",INDEX('Policy Characteristics'!D:D,MATCH($C642,'Policy Characteristics'!$C:$C,0)))</f>
        <v>Industry CCS</v>
      </c>
      <c r="K642" s="237" t="str">
        <f>IF(ISBLANK(INDEX('Policy Characteristics'!E:E,MATCH($C642,'Policy Characteristics'!$C:$C,0))),"",INDEX('Policy Characteristics'!E:E,MATCH($C642,'Policy Characteristics'!$C:$C,0)))</f>
        <v>indst CCS</v>
      </c>
      <c r="L642" s="238">
        <f>IF(ISBLANK(INDEX('Policy Characteristics'!F:F,MATCH($C642,'Policy Characteristics'!$C:$C,0))),"",INDEX('Policy Characteristics'!F:F,MATCH($C642,'Policy Characteristics'!$C:$C,0)))</f>
        <v>0</v>
      </c>
      <c r="M642" s="238">
        <f>IF(ISBLANK(INDEX('Policy Characteristics'!G:G,MATCH($C642,'Policy Characteristics'!$C:$C,0))),"",INDEX('Policy Characteristics'!G:G,MATCH($C642,'Policy Characteristics'!$C:$C,0)))</f>
        <v>1</v>
      </c>
      <c r="N642" s="238">
        <f>IF(ISBLANK(INDEX('Policy Characteristics'!H:H,MATCH($C642,'Policy Characteristics'!$C:$C,0))),"",INDEX('Policy Characteristics'!H:H,MATCH($C642,'Policy Characteristics'!$C:$C,0)))</f>
        <v>0.01</v>
      </c>
      <c r="O642" s="237" t="str">
        <f>IF(ISBLANK(INDEX('Policy Characteristics'!I:I,MATCH($C642,'Policy Characteristics'!$C:$C,0))),"",INDEX('Policy Characteristics'!I:I,MATCH($C642,'Policy Characteristics'!$C:$C,0)))</f>
        <v>% of CO2 captured</v>
      </c>
      <c r="P642" s="237"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7" t="str">
        <f>IF(ISBLANK(INDEX('Policy Characteristics'!K:K,MATCH($C642,'Policy Characteristics'!$C:$C,0))),"",INDEX('Policy Characteristics'!K:K,MATCH($C642,'Policy Characteristics'!$C:$C,0)))</f>
        <v>ccs.html#ccs</v>
      </c>
      <c r="R642" s="237" t="str">
        <f>IF(ISBLANK(INDEX('Policy Characteristics'!L:L,MATCH($C642,'Policy Characteristics'!$C:$C,0))),"",INDEX('Policy Characteristics'!L:L,MATCH($C642,'Policy Characteristics'!$C:$C,0)))</f>
        <v>carbon-capture-and-sequestration.html</v>
      </c>
      <c r="S642" s="291" t="s">
        <v>187</v>
      </c>
    </row>
    <row r="643" spans="1:19">
      <c r="A643" s="237" t="str">
        <f>IF(ISBLANK(INDEX('Policy Characteristics'!A:A,MATCH($C643,'Policy Characteristics'!$C:$C,0))),"",INDEX('Policy Characteristics'!A:A,MATCH($C643,'Policy Characteristics'!$C:$C,0)))</f>
        <v>Industry</v>
      </c>
      <c r="B643" s="386" t="str">
        <f>IF(ISBLANK(INDEX('Policy Characteristics'!B:B,MATCH($C643,'Policy Characteristics'!$C:$C,0))),"",INDEX('Policy Characteristics'!B:B,MATCH($C643,'Policy Characteristics'!$C:$C,0)))</f>
        <v>Carbon Capture and Sequestration</v>
      </c>
      <c r="C643" s="237" t="str">
        <f t="shared" si="34"/>
        <v>Industry Sector Fraction of Potential Additional CCS Achieved</v>
      </c>
      <c r="D643" s="290" t="s">
        <v>3063</v>
      </c>
      <c r="E643" s="290" t="s">
        <v>2526</v>
      </c>
      <c r="F643" t="s">
        <v>3025</v>
      </c>
      <c r="G643" s="335" t="s">
        <v>3009</v>
      </c>
      <c r="H643" s="17">
        <v>945</v>
      </c>
      <c r="I643" s="389" t="s">
        <v>44</v>
      </c>
      <c r="J643" s="388" t="str">
        <f>IF(ISBLANK(INDEX('Policy Characteristics'!D:D,MATCH($C643,'Policy Characteristics'!$C:$C,0))),"",INDEX('Policy Characteristics'!D:D,MATCH($C643,'Policy Characteristics'!$C:$C,0)))</f>
        <v>Industry CCS</v>
      </c>
      <c r="K643" s="237" t="str">
        <f>IF(ISBLANK(INDEX('Policy Characteristics'!E:E,MATCH($C643,'Policy Characteristics'!$C:$C,0))),"",INDEX('Policy Characteristics'!E:E,MATCH($C643,'Policy Characteristics'!$C:$C,0)))</f>
        <v>indst CCS</v>
      </c>
      <c r="L643" s="238">
        <f>IF(ISBLANK(INDEX('Policy Characteristics'!F:F,MATCH($C643,'Policy Characteristics'!$C:$C,0))),"",INDEX('Policy Characteristics'!F:F,MATCH($C643,'Policy Characteristics'!$C:$C,0)))</f>
        <v>0</v>
      </c>
      <c r="M643" s="238">
        <f>IF(ISBLANK(INDEX('Policy Characteristics'!G:G,MATCH($C643,'Policy Characteristics'!$C:$C,0))),"",INDEX('Policy Characteristics'!G:G,MATCH($C643,'Policy Characteristics'!$C:$C,0)))</f>
        <v>1</v>
      </c>
      <c r="N643" s="238">
        <f>IF(ISBLANK(INDEX('Policy Characteristics'!H:H,MATCH($C643,'Policy Characteristics'!$C:$C,0))),"",INDEX('Policy Characteristics'!H:H,MATCH($C643,'Policy Characteristics'!$C:$C,0)))</f>
        <v>0.01</v>
      </c>
      <c r="O643" s="237" t="str">
        <f>IF(ISBLANK(INDEX('Policy Characteristics'!I:I,MATCH($C643,'Policy Characteristics'!$C:$C,0))),"",INDEX('Policy Characteristics'!I:I,MATCH($C643,'Policy Characteristics'!$C:$C,0)))</f>
        <v>% of CO2 captured</v>
      </c>
      <c r="P643" s="237"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7" t="str">
        <f>IF(ISBLANK(INDEX('Policy Characteristics'!K:K,MATCH($C643,'Policy Characteristics'!$C:$C,0))),"",INDEX('Policy Characteristics'!K:K,MATCH($C643,'Policy Characteristics'!$C:$C,0)))</f>
        <v>ccs.html#ccs</v>
      </c>
      <c r="R643" s="237" t="str">
        <f>IF(ISBLANK(INDEX('Policy Characteristics'!L:L,MATCH($C643,'Policy Characteristics'!$C:$C,0))),"",INDEX('Policy Characteristics'!L:L,MATCH($C643,'Policy Characteristics'!$C:$C,0)))</f>
        <v>carbon-capture-and-sequestration.html</v>
      </c>
      <c r="S643" s="291" t="s">
        <v>187</v>
      </c>
    </row>
    <row r="644" spans="1:19">
      <c r="A644" s="237" t="str">
        <f>IF(ISBLANK(INDEX('Policy Characteristics'!A:A,MATCH($C644,'Policy Characteristics'!$C:$C,0))),"",INDEX('Policy Characteristics'!A:A,MATCH($C644,'Policy Characteristics'!$C:$C,0)))</f>
        <v>Industry</v>
      </c>
      <c r="B644" s="386" t="str">
        <f>IF(ISBLANK(INDEX('Policy Characteristics'!B:B,MATCH($C644,'Policy Characteristics'!$C:$C,0))),"",INDEX('Policy Characteristics'!B:B,MATCH($C644,'Policy Characteristics'!$C:$C,0)))</f>
        <v>Carbon Capture and Sequestration</v>
      </c>
      <c r="C644" s="237" t="str">
        <f t="shared" si="34"/>
        <v>Industry Sector Fraction of Potential Additional CCS Achieved</v>
      </c>
      <c r="D644" s="290" t="s">
        <v>3064</v>
      </c>
      <c r="E644" s="290" t="s">
        <v>3007</v>
      </c>
      <c r="F644" t="s">
        <v>3026</v>
      </c>
      <c r="G644" s="335" t="s">
        <v>3008</v>
      </c>
      <c r="H644" s="17">
        <v>946</v>
      </c>
      <c r="I644" s="387" t="s">
        <v>43</v>
      </c>
      <c r="J644" s="388" t="str">
        <f>IF(ISBLANK(INDEX('Policy Characteristics'!D:D,MATCH($C644,'Policy Characteristics'!$C:$C,0))),"",INDEX('Policy Characteristics'!D:D,MATCH($C644,'Policy Characteristics'!$C:$C,0)))</f>
        <v>Industry CCS</v>
      </c>
      <c r="K644" s="237" t="str">
        <f>IF(ISBLANK(INDEX('Policy Characteristics'!E:E,MATCH($C644,'Policy Characteristics'!$C:$C,0))),"",INDEX('Policy Characteristics'!E:E,MATCH($C644,'Policy Characteristics'!$C:$C,0)))</f>
        <v>indst CCS</v>
      </c>
      <c r="L644" s="238">
        <f>IF(ISBLANK(INDEX('Policy Characteristics'!F:F,MATCH($C644,'Policy Characteristics'!$C:$C,0))),"",INDEX('Policy Characteristics'!F:F,MATCH($C644,'Policy Characteristics'!$C:$C,0)))</f>
        <v>0</v>
      </c>
      <c r="M644" s="238">
        <f>IF(ISBLANK(INDEX('Policy Characteristics'!G:G,MATCH($C644,'Policy Characteristics'!$C:$C,0))),"",INDEX('Policy Characteristics'!G:G,MATCH($C644,'Policy Characteristics'!$C:$C,0)))</f>
        <v>1</v>
      </c>
      <c r="N644" s="238">
        <f>IF(ISBLANK(INDEX('Policy Characteristics'!H:H,MATCH($C644,'Policy Characteristics'!$C:$C,0))),"",INDEX('Policy Characteristics'!H:H,MATCH($C644,'Policy Characteristics'!$C:$C,0)))</f>
        <v>0.01</v>
      </c>
      <c r="O644" s="237" t="str">
        <f>IF(ISBLANK(INDEX('Policy Characteristics'!I:I,MATCH($C644,'Policy Characteristics'!$C:$C,0))),"",INDEX('Policy Characteristics'!I:I,MATCH($C644,'Policy Characteristics'!$C:$C,0)))</f>
        <v>% of CO2 captured</v>
      </c>
      <c r="P644" s="237"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7" t="str">
        <f>IF(ISBLANK(INDEX('Policy Characteristics'!K:K,MATCH($C644,'Policy Characteristics'!$C:$C,0))),"",INDEX('Policy Characteristics'!K:K,MATCH($C644,'Policy Characteristics'!$C:$C,0)))</f>
        <v>ccs.html#ccs</v>
      </c>
      <c r="R644" s="237" t="str">
        <f>IF(ISBLANK(INDEX('Policy Characteristics'!L:L,MATCH($C644,'Policy Characteristics'!$C:$C,0))),"",INDEX('Policy Characteristics'!L:L,MATCH($C644,'Policy Characteristics'!$C:$C,0)))</f>
        <v>carbon-capture-and-sequestration.html</v>
      </c>
      <c r="S644" s="291" t="s">
        <v>187</v>
      </c>
    </row>
    <row r="645" spans="1:19">
      <c r="A645" s="237" t="str">
        <f>IF(ISBLANK(INDEX('Policy Characteristics'!A:A,MATCH($C645,'Policy Characteristics'!$C:$C,0))),"",INDEX('Policy Characteristics'!A:A,MATCH($C645,'Policy Characteristics'!$C:$C,0)))</f>
        <v>Industry</v>
      </c>
      <c r="B645" s="386" t="str">
        <f>IF(ISBLANK(INDEX('Policy Characteristics'!B:B,MATCH($C645,'Policy Characteristics'!$C:$C,0))),"",INDEX('Policy Characteristics'!B:B,MATCH($C645,'Policy Characteristics'!$C:$C,0)))</f>
        <v>Carbon Capture and Sequestration</v>
      </c>
      <c r="C645" s="237" t="str">
        <f t="shared" si="34"/>
        <v>Industry Sector Fraction of Potential Additional CCS Achieved</v>
      </c>
      <c r="D645" s="290" t="s">
        <v>3064</v>
      </c>
      <c r="E645" s="290" t="s">
        <v>2526</v>
      </c>
      <c r="F645" t="s">
        <v>3026</v>
      </c>
      <c r="G645" s="335" t="s">
        <v>3009</v>
      </c>
      <c r="H645" s="17">
        <v>947</v>
      </c>
      <c r="I645" s="389" t="s">
        <v>44</v>
      </c>
      <c r="J645" s="388" t="str">
        <f>IF(ISBLANK(INDEX('Policy Characteristics'!D:D,MATCH($C645,'Policy Characteristics'!$C:$C,0))),"",INDEX('Policy Characteristics'!D:D,MATCH($C645,'Policy Characteristics'!$C:$C,0)))</f>
        <v>Industry CCS</v>
      </c>
      <c r="K645" s="237" t="str">
        <f>IF(ISBLANK(INDEX('Policy Characteristics'!E:E,MATCH($C645,'Policy Characteristics'!$C:$C,0))),"",INDEX('Policy Characteristics'!E:E,MATCH($C645,'Policy Characteristics'!$C:$C,0)))</f>
        <v>indst CCS</v>
      </c>
      <c r="L645" s="238">
        <f>IF(ISBLANK(INDEX('Policy Characteristics'!F:F,MATCH($C645,'Policy Characteristics'!$C:$C,0))),"",INDEX('Policy Characteristics'!F:F,MATCH($C645,'Policy Characteristics'!$C:$C,0)))</f>
        <v>0</v>
      </c>
      <c r="M645" s="238">
        <f>IF(ISBLANK(INDEX('Policy Characteristics'!G:G,MATCH($C645,'Policy Characteristics'!$C:$C,0))),"",INDEX('Policy Characteristics'!G:G,MATCH($C645,'Policy Characteristics'!$C:$C,0)))</f>
        <v>1</v>
      </c>
      <c r="N645" s="238">
        <f>IF(ISBLANK(INDEX('Policy Characteristics'!H:H,MATCH($C645,'Policy Characteristics'!$C:$C,0))),"",INDEX('Policy Characteristics'!H:H,MATCH($C645,'Policy Characteristics'!$C:$C,0)))</f>
        <v>0.01</v>
      </c>
      <c r="O645" s="237" t="str">
        <f>IF(ISBLANK(INDEX('Policy Characteristics'!I:I,MATCH($C645,'Policy Characteristics'!$C:$C,0))),"",INDEX('Policy Characteristics'!I:I,MATCH($C645,'Policy Characteristics'!$C:$C,0)))</f>
        <v>% of CO2 captured</v>
      </c>
      <c r="P645" s="237"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7" t="str">
        <f>IF(ISBLANK(INDEX('Policy Characteristics'!K:K,MATCH($C645,'Policy Characteristics'!$C:$C,0))),"",INDEX('Policy Characteristics'!K:K,MATCH($C645,'Policy Characteristics'!$C:$C,0)))</f>
        <v>ccs.html#ccs</v>
      </c>
      <c r="R645" s="237" t="str">
        <f>IF(ISBLANK(INDEX('Policy Characteristics'!L:L,MATCH($C645,'Policy Characteristics'!$C:$C,0))),"",INDEX('Policy Characteristics'!L:L,MATCH($C645,'Policy Characteristics'!$C:$C,0)))</f>
        <v>carbon-capture-and-sequestration.html</v>
      </c>
      <c r="S645" s="291" t="s">
        <v>187</v>
      </c>
    </row>
    <row r="646" spans="1:19">
      <c r="A646" s="237" t="str">
        <f>IF(ISBLANK(INDEX('Policy Characteristics'!A:A,MATCH($C646,'Policy Characteristics'!$C:$C,0))),"",INDEX('Policy Characteristics'!A:A,MATCH($C646,'Policy Characteristics'!$C:$C,0)))</f>
        <v>Industry</v>
      </c>
      <c r="B646" s="386" t="str">
        <f>IF(ISBLANK(INDEX('Policy Characteristics'!B:B,MATCH($C646,'Policy Characteristics'!$C:$C,0))),"",INDEX('Policy Characteristics'!B:B,MATCH($C646,'Policy Characteristics'!$C:$C,0)))</f>
        <v>Carbon Capture and Sequestration</v>
      </c>
      <c r="C646" s="237" t="str">
        <f t="shared" si="34"/>
        <v>Industry Sector Fraction of Potential Additional CCS Achieved</v>
      </c>
      <c r="D646" s="290" t="s">
        <v>3065</v>
      </c>
      <c r="E646" s="290" t="s">
        <v>3007</v>
      </c>
      <c r="F646" t="s">
        <v>3027</v>
      </c>
      <c r="G646" s="335" t="s">
        <v>3008</v>
      </c>
      <c r="H646" s="17">
        <v>948</v>
      </c>
      <c r="I646" s="387" t="s">
        <v>43</v>
      </c>
      <c r="J646" s="388" t="str">
        <f>IF(ISBLANK(INDEX('Policy Characteristics'!D:D,MATCH($C646,'Policy Characteristics'!$C:$C,0))),"",INDEX('Policy Characteristics'!D:D,MATCH($C646,'Policy Characteristics'!$C:$C,0)))</f>
        <v>Industry CCS</v>
      </c>
      <c r="K646" s="237" t="str">
        <f>IF(ISBLANK(INDEX('Policy Characteristics'!E:E,MATCH($C646,'Policy Characteristics'!$C:$C,0))),"",INDEX('Policy Characteristics'!E:E,MATCH($C646,'Policy Characteristics'!$C:$C,0)))</f>
        <v>indst CCS</v>
      </c>
      <c r="L646" s="238">
        <f>IF(ISBLANK(INDEX('Policy Characteristics'!F:F,MATCH($C646,'Policy Characteristics'!$C:$C,0))),"",INDEX('Policy Characteristics'!F:F,MATCH($C646,'Policy Characteristics'!$C:$C,0)))</f>
        <v>0</v>
      </c>
      <c r="M646" s="238">
        <f>IF(ISBLANK(INDEX('Policy Characteristics'!G:G,MATCH($C646,'Policy Characteristics'!$C:$C,0))),"",INDEX('Policy Characteristics'!G:G,MATCH($C646,'Policy Characteristics'!$C:$C,0)))</f>
        <v>1</v>
      </c>
      <c r="N646" s="238">
        <f>IF(ISBLANK(INDEX('Policy Characteristics'!H:H,MATCH($C646,'Policy Characteristics'!$C:$C,0))),"",INDEX('Policy Characteristics'!H:H,MATCH($C646,'Policy Characteristics'!$C:$C,0)))</f>
        <v>0.01</v>
      </c>
      <c r="O646" s="237" t="str">
        <f>IF(ISBLANK(INDEX('Policy Characteristics'!I:I,MATCH($C646,'Policy Characteristics'!$C:$C,0))),"",INDEX('Policy Characteristics'!I:I,MATCH($C646,'Policy Characteristics'!$C:$C,0)))</f>
        <v>% of CO2 captured</v>
      </c>
      <c r="P646" s="237"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7" t="str">
        <f>IF(ISBLANK(INDEX('Policy Characteristics'!K:K,MATCH($C646,'Policy Characteristics'!$C:$C,0))),"",INDEX('Policy Characteristics'!K:K,MATCH($C646,'Policy Characteristics'!$C:$C,0)))</f>
        <v>ccs.html#ccs</v>
      </c>
      <c r="R646" s="237" t="str">
        <f>IF(ISBLANK(INDEX('Policy Characteristics'!L:L,MATCH($C646,'Policy Characteristics'!$C:$C,0))),"",INDEX('Policy Characteristics'!L:L,MATCH($C646,'Policy Characteristics'!$C:$C,0)))</f>
        <v>carbon-capture-and-sequestration.html</v>
      </c>
      <c r="S646" s="291" t="s">
        <v>187</v>
      </c>
    </row>
    <row r="647" spans="1:19">
      <c r="A647" s="237" t="str">
        <f>IF(ISBLANK(INDEX('Policy Characteristics'!A:A,MATCH($C647,'Policy Characteristics'!$C:$C,0))),"",INDEX('Policy Characteristics'!A:A,MATCH($C647,'Policy Characteristics'!$C:$C,0)))</f>
        <v>Industry</v>
      </c>
      <c r="B647" s="386" t="str">
        <f>IF(ISBLANK(INDEX('Policy Characteristics'!B:B,MATCH($C647,'Policy Characteristics'!$C:$C,0))),"",INDEX('Policy Characteristics'!B:B,MATCH($C647,'Policy Characteristics'!$C:$C,0)))</f>
        <v>Carbon Capture and Sequestration</v>
      </c>
      <c r="C647" s="237" t="str">
        <f t="shared" si="34"/>
        <v>Industry Sector Fraction of Potential Additional CCS Achieved</v>
      </c>
      <c r="D647" s="290" t="s">
        <v>3065</v>
      </c>
      <c r="E647" s="290" t="s">
        <v>2526</v>
      </c>
      <c r="F647" t="s">
        <v>3027</v>
      </c>
      <c r="G647" s="335" t="s">
        <v>3009</v>
      </c>
      <c r="H647" s="17">
        <v>949</v>
      </c>
      <c r="I647" s="389" t="s">
        <v>44</v>
      </c>
      <c r="J647" s="388" t="str">
        <f>IF(ISBLANK(INDEX('Policy Characteristics'!D:D,MATCH($C647,'Policy Characteristics'!$C:$C,0))),"",INDEX('Policy Characteristics'!D:D,MATCH($C647,'Policy Characteristics'!$C:$C,0)))</f>
        <v>Industry CCS</v>
      </c>
      <c r="K647" s="237" t="str">
        <f>IF(ISBLANK(INDEX('Policy Characteristics'!E:E,MATCH($C647,'Policy Characteristics'!$C:$C,0))),"",INDEX('Policy Characteristics'!E:E,MATCH($C647,'Policy Characteristics'!$C:$C,0)))</f>
        <v>indst CCS</v>
      </c>
      <c r="L647" s="238">
        <f>IF(ISBLANK(INDEX('Policy Characteristics'!F:F,MATCH($C647,'Policy Characteristics'!$C:$C,0))),"",INDEX('Policy Characteristics'!F:F,MATCH($C647,'Policy Characteristics'!$C:$C,0)))</f>
        <v>0</v>
      </c>
      <c r="M647" s="238">
        <f>IF(ISBLANK(INDEX('Policy Characteristics'!G:G,MATCH($C647,'Policy Characteristics'!$C:$C,0))),"",INDEX('Policy Characteristics'!G:G,MATCH($C647,'Policy Characteristics'!$C:$C,0)))</f>
        <v>1</v>
      </c>
      <c r="N647" s="238">
        <f>IF(ISBLANK(INDEX('Policy Characteristics'!H:H,MATCH($C647,'Policy Characteristics'!$C:$C,0))),"",INDEX('Policy Characteristics'!H:H,MATCH($C647,'Policy Characteristics'!$C:$C,0)))</f>
        <v>0.01</v>
      </c>
      <c r="O647" s="237" t="str">
        <f>IF(ISBLANK(INDEX('Policy Characteristics'!I:I,MATCH($C647,'Policy Characteristics'!$C:$C,0))),"",INDEX('Policy Characteristics'!I:I,MATCH($C647,'Policy Characteristics'!$C:$C,0)))</f>
        <v>% of CO2 captured</v>
      </c>
      <c r="P647" s="237"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7" t="str">
        <f>IF(ISBLANK(INDEX('Policy Characteristics'!K:K,MATCH($C647,'Policy Characteristics'!$C:$C,0))),"",INDEX('Policy Characteristics'!K:K,MATCH($C647,'Policy Characteristics'!$C:$C,0)))</f>
        <v>ccs.html#ccs</v>
      </c>
      <c r="R647" s="237" t="str">
        <f>IF(ISBLANK(INDEX('Policy Characteristics'!L:L,MATCH($C647,'Policy Characteristics'!$C:$C,0))),"",INDEX('Policy Characteristics'!L:L,MATCH($C647,'Policy Characteristics'!$C:$C,0)))</f>
        <v>carbon-capture-and-sequestration.html</v>
      </c>
      <c r="S647" s="291" t="s">
        <v>187</v>
      </c>
    </row>
    <row r="648" spans="1:19">
      <c r="A648" s="237" t="str">
        <f>IF(ISBLANK(INDEX('Policy Characteristics'!A:A,MATCH($C648,'Policy Characteristics'!$C:$C,0))),"",INDEX('Policy Characteristics'!A:A,MATCH($C648,'Policy Characteristics'!$C:$C,0)))</f>
        <v>Industry</v>
      </c>
      <c r="B648" s="386" t="str">
        <f>IF(ISBLANK(INDEX('Policy Characteristics'!B:B,MATCH($C648,'Policy Characteristics'!$C:$C,0))),"",INDEX('Policy Characteristics'!B:B,MATCH($C648,'Policy Characteristics'!$C:$C,0)))</f>
        <v>Carbon Capture and Sequestration</v>
      </c>
      <c r="C648" s="237" t="str">
        <f t="shared" si="34"/>
        <v>Industry Sector Fraction of Potential Additional CCS Achieved</v>
      </c>
      <c r="D648" s="290" t="s">
        <v>3066</v>
      </c>
      <c r="E648" s="290" t="s">
        <v>3007</v>
      </c>
      <c r="F648" t="s">
        <v>3028</v>
      </c>
      <c r="G648" s="335" t="s">
        <v>3008</v>
      </c>
      <c r="H648" s="17">
        <v>950</v>
      </c>
      <c r="I648" s="387" t="s">
        <v>43</v>
      </c>
      <c r="J648" s="388" t="str">
        <f>IF(ISBLANK(INDEX('Policy Characteristics'!D:D,MATCH($C648,'Policy Characteristics'!$C:$C,0))),"",INDEX('Policy Characteristics'!D:D,MATCH($C648,'Policy Characteristics'!$C:$C,0)))</f>
        <v>Industry CCS</v>
      </c>
      <c r="K648" s="237" t="str">
        <f>IF(ISBLANK(INDEX('Policy Characteristics'!E:E,MATCH($C648,'Policy Characteristics'!$C:$C,0))),"",INDEX('Policy Characteristics'!E:E,MATCH($C648,'Policy Characteristics'!$C:$C,0)))</f>
        <v>indst CCS</v>
      </c>
      <c r="L648" s="238">
        <f>IF(ISBLANK(INDEX('Policy Characteristics'!F:F,MATCH($C648,'Policy Characteristics'!$C:$C,0))),"",INDEX('Policy Characteristics'!F:F,MATCH($C648,'Policy Characteristics'!$C:$C,0)))</f>
        <v>0</v>
      </c>
      <c r="M648" s="238">
        <f>IF(ISBLANK(INDEX('Policy Characteristics'!G:G,MATCH($C648,'Policy Characteristics'!$C:$C,0))),"",INDEX('Policy Characteristics'!G:G,MATCH($C648,'Policy Characteristics'!$C:$C,0)))</f>
        <v>1</v>
      </c>
      <c r="N648" s="238">
        <f>IF(ISBLANK(INDEX('Policy Characteristics'!H:H,MATCH($C648,'Policy Characteristics'!$C:$C,0))),"",INDEX('Policy Characteristics'!H:H,MATCH($C648,'Policy Characteristics'!$C:$C,0)))</f>
        <v>0.01</v>
      </c>
      <c r="O648" s="237" t="str">
        <f>IF(ISBLANK(INDEX('Policy Characteristics'!I:I,MATCH($C648,'Policy Characteristics'!$C:$C,0))),"",INDEX('Policy Characteristics'!I:I,MATCH($C648,'Policy Characteristics'!$C:$C,0)))</f>
        <v>% of CO2 captured</v>
      </c>
      <c r="P648" s="237"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7" t="str">
        <f>IF(ISBLANK(INDEX('Policy Characteristics'!K:K,MATCH($C648,'Policy Characteristics'!$C:$C,0))),"",INDEX('Policy Characteristics'!K:K,MATCH($C648,'Policy Characteristics'!$C:$C,0)))</f>
        <v>ccs.html#ccs</v>
      </c>
      <c r="R648" s="237" t="str">
        <f>IF(ISBLANK(INDEX('Policy Characteristics'!L:L,MATCH($C648,'Policy Characteristics'!$C:$C,0))),"",INDEX('Policy Characteristics'!L:L,MATCH($C648,'Policy Characteristics'!$C:$C,0)))</f>
        <v>carbon-capture-and-sequestration.html</v>
      </c>
      <c r="S648" s="291" t="s">
        <v>187</v>
      </c>
    </row>
    <row r="649" spans="1:19">
      <c r="A649" s="237" t="str">
        <f>IF(ISBLANK(INDEX('Policy Characteristics'!A:A,MATCH($C649,'Policy Characteristics'!$C:$C,0))),"",INDEX('Policy Characteristics'!A:A,MATCH($C649,'Policy Characteristics'!$C:$C,0)))</f>
        <v>Industry</v>
      </c>
      <c r="B649" s="386" t="str">
        <f>IF(ISBLANK(INDEX('Policy Characteristics'!B:B,MATCH($C649,'Policy Characteristics'!$C:$C,0))),"",INDEX('Policy Characteristics'!B:B,MATCH($C649,'Policy Characteristics'!$C:$C,0)))</f>
        <v>Carbon Capture and Sequestration</v>
      </c>
      <c r="C649" s="237" t="str">
        <f t="shared" si="34"/>
        <v>Industry Sector Fraction of Potential Additional CCS Achieved</v>
      </c>
      <c r="D649" s="290" t="s">
        <v>3066</v>
      </c>
      <c r="E649" s="290" t="s">
        <v>2526</v>
      </c>
      <c r="F649" t="s">
        <v>3028</v>
      </c>
      <c r="G649" s="335" t="s">
        <v>3009</v>
      </c>
      <c r="H649" s="17">
        <v>951</v>
      </c>
      <c r="I649" s="389" t="s">
        <v>44</v>
      </c>
      <c r="J649" s="388" t="str">
        <f>IF(ISBLANK(INDEX('Policy Characteristics'!D:D,MATCH($C649,'Policy Characteristics'!$C:$C,0))),"",INDEX('Policy Characteristics'!D:D,MATCH($C649,'Policy Characteristics'!$C:$C,0)))</f>
        <v>Industry CCS</v>
      </c>
      <c r="K649" s="237" t="str">
        <f>IF(ISBLANK(INDEX('Policy Characteristics'!E:E,MATCH($C649,'Policy Characteristics'!$C:$C,0))),"",INDEX('Policy Characteristics'!E:E,MATCH($C649,'Policy Characteristics'!$C:$C,0)))</f>
        <v>indst CCS</v>
      </c>
      <c r="L649" s="238">
        <f>IF(ISBLANK(INDEX('Policy Characteristics'!F:F,MATCH($C649,'Policy Characteristics'!$C:$C,0))),"",INDEX('Policy Characteristics'!F:F,MATCH($C649,'Policy Characteristics'!$C:$C,0)))</f>
        <v>0</v>
      </c>
      <c r="M649" s="238">
        <f>IF(ISBLANK(INDEX('Policy Characteristics'!G:G,MATCH($C649,'Policy Characteristics'!$C:$C,0))),"",INDEX('Policy Characteristics'!G:G,MATCH($C649,'Policy Characteristics'!$C:$C,0)))</f>
        <v>1</v>
      </c>
      <c r="N649" s="238">
        <f>IF(ISBLANK(INDEX('Policy Characteristics'!H:H,MATCH($C649,'Policy Characteristics'!$C:$C,0))),"",INDEX('Policy Characteristics'!H:H,MATCH($C649,'Policy Characteristics'!$C:$C,0)))</f>
        <v>0.01</v>
      </c>
      <c r="O649" s="237" t="str">
        <f>IF(ISBLANK(INDEX('Policy Characteristics'!I:I,MATCH($C649,'Policy Characteristics'!$C:$C,0))),"",INDEX('Policy Characteristics'!I:I,MATCH($C649,'Policy Characteristics'!$C:$C,0)))</f>
        <v>% of CO2 captured</v>
      </c>
      <c r="P649" s="237"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7" t="str">
        <f>IF(ISBLANK(INDEX('Policy Characteristics'!K:K,MATCH($C649,'Policy Characteristics'!$C:$C,0))),"",INDEX('Policy Characteristics'!K:K,MATCH($C649,'Policy Characteristics'!$C:$C,0)))</f>
        <v>ccs.html#ccs</v>
      </c>
      <c r="R649" s="237" t="str">
        <f>IF(ISBLANK(INDEX('Policy Characteristics'!L:L,MATCH($C649,'Policy Characteristics'!$C:$C,0))),"",INDEX('Policy Characteristics'!L:L,MATCH($C649,'Policy Characteristics'!$C:$C,0)))</f>
        <v>carbon-capture-and-sequestration.html</v>
      </c>
      <c r="S649" s="291" t="s">
        <v>187</v>
      </c>
    </row>
    <row r="650" spans="1:19">
      <c r="A650" s="237" t="str">
        <f>IF(ISBLANK(INDEX('Policy Characteristics'!A:A,MATCH($C650,'Policy Characteristics'!$C:$C,0))),"",INDEX('Policy Characteristics'!A:A,MATCH($C650,'Policy Characteristics'!$C:$C,0)))</f>
        <v>Industry</v>
      </c>
      <c r="B650" s="386" t="str">
        <f>IF(ISBLANK(INDEX('Policy Characteristics'!B:B,MATCH($C650,'Policy Characteristics'!$C:$C,0))),"",INDEX('Policy Characteristics'!B:B,MATCH($C650,'Policy Characteristics'!$C:$C,0)))</f>
        <v>Carbon Capture and Sequestration</v>
      </c>
      <c r="C650" s="237" t="str">
        <f t="shared" si="34"/>
        <v>Industry Sector Fraction of Potential Additional CCS Achieved</v>
      </c>
      <c r="D650" s="290" t="s">
        <v>3067</v>
      </c>
      <c r="E650" s="290" t="s">
        <v>3007</v>
      </c>
      <c r="F650" t="s">
        <v>3029</v>
      </c>
      <c r="G650" s="335" t="s">
        <v>3008</v>
      </c>
      <c r="H650" s="17">
        <v>952</v>
      </c>
      <c r="I650" s="387" t="s">
        <v>43</v>
      </c>
      <c r="J650" s="388" t="str">
        <f>IF(ISBLANK(INDEX('Policy Characteristics'!D:D,MATCH($C650,'Policy Characteristics'!$C:$C,0))),"",INDEX('Policy Characteristics'!D:D,MATCH($C650,'Policy Characteristics'!$C:$C,0)))</f>
        <v>Industry CCS</v>
      </c>
      <c r="K650" s="237" t="str">
        <f>IF(ISBLANK(INDEX('Policy Characteristics'!E:E,MATCH($C650,'Policy Characteristics'!$C:$C,0))),"",INDEX('Policy Characteristics'!E:E,MATCH($C650,'Policy Characteristics'!$C:$C,0)))</f>
        <v>indst CCS</v>
      </c>
      <c r="L650" s="238">
        <f>IF(ISBLANK(INDEX('Policy Characteristics'!F:F,MATCH($C650,'Policy Characteristics'!$C:$C,0))),"",INDEX('Policy Characteristics'!F:F,MATCH($C650,'Policy Characteristics'!$C:$C,0)))</f>
        <v>0</v>
      </c>
      <c r="M650" s="238">
        <f>IF(ISBLANK(INDEX('Policy Characteristics'!G:G,MATCH($C650,'Policy Characteristics'!$C:$C,0))),"",INDEX('Policy Characteristics'!G:G,MATCH($C650,'Policy Characteristics'!$C:$C,0)))</f>
        <v>1</v>
      </c>
      <c r="N650" s="238">
        <f>IF(ISBLANK(INDEX('Policy Characteristics'!H:H,MATCH($C650,'Policy Characteristics'!$C:$C,0))),"",INDEX('Policy Characteristics'!H:H,MATCH($C650,'Policy Characteristics'!$C:$C,0)))</f>
        <v>0.01</v>
      </c>
      <c r="O650" s="237" t="str">
        <f>IF(ISBLANK(INDEX('Policy Characteristics'!I:I,MATCH($C650,'Policy Characteristics'!$C:$C,0))),"",INDEX('Policy Characteristics'!I:I,MATCH($C650,'Policy Characteristics'!$C:$C,0)))</f>
        <v>% of CO2 captured</v>
      </c>
      <c r="P650" s="237"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7" t="str">
        <f>IF(ISBLANK(INDEX('Policy Characteristics'!K:K,MATCH($C650,'Policy Characteristics'!$C:$C,0))),"",INDEX('Policy Characteristics'!K:K,MATCH($C650,'Policy Characteristics'!$C:$C,0)))</f>
        <v>ccs.html#ccs</v>
      </c>
      <c r="R650" s="237" t="str">
        <f>IF(ISBLANK(INDEX('Policy Characteristics'!L:L,MATCH($C650,'Policy Characteristics'!$C:$C,0))),"",INDEX('Policy Characteristics'!L:L,MATCH($C650,'Policy Characteristics'!$C:$C,0)))</f>
        <v>carbon-capture-and-sequestration.html</v>
      </c>
      <c r="S650" s="291" t="s">
        <v>187</v>
      </c>
    </row>
    <row r="651" spans="1:19">
      <c r="A651" s="237" t="str">
        <f>IF(ISBLANK(INDEX('Policy Characteristics'!A:A,MATCH($C651,'Policy Characteristics'!$C:$C,0))),"",INDEX('Policy Characteristics'!A:A,MATCH($C651,'Policy Characteristics'!$C:$C,0)))</f>
        <v>Industry</v>
      </c>
      <c r="B651" s="386" t="str">
        <f>IF(ISBLANK(INDEX('Policy Characteristics'!B:B,MATCH($C651,'Policy Characteristics'!$C:$C,0))),"",INDEX('Policy Characteristics'!B:B,MATCH($C651,'Policy Characteristics'!$C:$C,0)))</f>
        <v>Carbon Capture and Sequestration</v>
      </c>
      <c r="C651" s="237" t="str">
        <f t="shared" si="34"/>
        <v>Industry Sector Fraction of Potential Additional CCS Achieved</v>
      </c>
      <c r="D651" s="290" t="s">
        <v>3067</v>
      </c>
      <c r="E651" s="290" t="s">
        <v>2526</v>
      </c>
      <c r="F651" t="s">
        <v>3029</v>
      </c>
      <c r="G651" s="335" t="s">
        <v>3009</v>
      </c>
      <c r="H651" s="17">
        <v>953</v>
      </c>
      <c r="I651" s="389" t="s">
        <v>43</v>
      </c>
      <c r="J651" s="388" t="str">
        <f>IF(ISBLANK(INDEX('Policy Characteristics'!D:D,MATCH($C651,'Policy Characteristics'!$C:$C,0))),"",INDEX('Policy Characteristics'!D:D,MATCH($C651,'Policy Characteristics'!$C:$C,0)))</f>
        <v>Industry CCS</v>
      </c>
      <c r="K651" s="237" t="str">
        <f>IF(ISBLANK(INDEX('Policy Characteristics'!E:E,MATCH($C651,'Policy Characteristics'!$C:$C,0))),"",INDEX('Policy Characteristics'!E:E,MATCH($C651,'Policy Characteristics'!$C:$C,0)))</f>
        <v>indst CCS</v>
      </c>
      <c r="L651" s="238">
        <f>IF(ISBLANK(INDEX('Policy Characteristics'!F:F,MATCH($C651,'Policy Characteristics'!$C:$C,0))),"",INDEX('Policy Characteristics'!F:F,MATCH($C651,'Policy Characteristics'!$C:$C,0)))</f>
        <v>0</v>
      </c>
      <c r="M651" s="238">
        <f>IF(ISBLANK(INDEX('Policy Characteristics'!G:G,MATCH($C651,'Policy Characteristics'!$C:$C,0))),"",INDEX('Policy Characteristics'!G:G,MATCH($C651,'Policy Characteristics'!$C:$C,0)))</f>
        <v>1</v>
      </c>
      <c r="N651" s="238">
        <f>IF(ISBLANK(INDEX('Policy Characteristics'!H:H,MATCH($C651,'Policy Characteristics'!$C:$C,0))),"",INDEX('Policy Characteristics'!H:H,MATCH($C651,'Policy Characteristics'!$C:$C,0)))</f>
        <v>0.01</v>
      </c>
      <c r="O651" s="237" t="str">
        <f>IF(ISBLANK(INDEX('Policy Characteristics'!I:I,MATCH($C651,'Policy Characteristics'!$C:$C,0))),"",INDEX('Policy Characteristics'!I:I,MATCH($C651,'Policy Characteristics'!$C:$C,0)))</f>
        <v>% of CO2 captured</v>
      </c>
      <c r="P651" s="237"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7" t="str">
        <f>IF(ISBLANK(INDEX('Policy Characteristics'!K:K,MATCH($C651,'Policy Characteristics'!$C:$C,0))),"",INDEX('Policy Characteristics'!K:K,MATCH($C651,'Policy Characteristics'!$C:$C,0)))</f>
        <v>ccs.html#ccs</v>
      </c>
      <c r="R651" s="237" t="str">
        <f>IF(ISBLANK(INDEX('Policy Characteristics'!L:L,MATCH($C651,'Policy Characteristics'!$C:$C,0))),"",INDEX('Policy Characteristics'!L:L,MATCH($C651,'Policy Characteristics'!$C:$C,0)))</f>
        <v>carbon-capture-and-sequestration.html</v>
      </c>
      <c r="S651" s="291" t="s">
        <v>187</v>
      </c>
    </row>
    <row r="652" spans="1:19">
      <c r="A652" s="237" t="str">
        <f>IF(ISBLANK(INDEX('Policy Characteristics'!A:A,MATCH($C652,'Policy Characteristics'!$C:$C,0))),"",INDEX('Policy Characteristics'!A:A,MATCH($C652,'Policy Characteristics'!$C:$C,0)))</f>
        <v>Industry</v>
      </c>
      <c r="B652" s="386" t="str">
        <f>IF(ISBLANK(INDEX('Policy Characteristics'!B:B,MATCH($C652,'Policy Characteristics'!$C:$C,0))),"",INDEX('Policy Characteristics'!B:B,MATCH($C652,'Policy Characteristics'!$C:$C,0)))</f>
        <v>Carbon Capture and Sequestration</v>
      </c>
      <c r="C652" s="237" t="str">
        <f t="shared" si="34"/>
        <v>Industry Sector Fraction of Potential Additional CCS Achieved</v>
      </c>
      <c r="D652" s="290" t="s">
        <v>3068</v>
      </c>
      <c r="E652" s="290" t="s">
        <v>3007</v>
      </c>
      <c r="F652" t="s">
        <v>3071</v>
      </c>
      <c r="G652" s="335" t="s">
        <v>3008</v>
      </c>
      <c r="H652" s="17">
        <v>954</v>
      </c>
      <c r="I652" s="389" t="s">
        <v>44</v>
      </c>
      <c r="J652" s="388" t="str">
        <f>IF(ISBLANK(INDEX('Policy Characteristics'!D:D,MATCH($C652,'Policy Characteristics'!$C:$C,0))),"",INDEX('Policy Characteristics'!D:D,MATCH($C652,'Policy Characteristics'!$C:$C,0)))</f>
        <v>Industry CCS</v>
      </c>
      <c r="K652" s="237" t="str">
        <f>IF(ISBLANK(INDEX('Policy Characteristics'!E:E,MATCH($C652,'Policy Characteristics'!$C:$C,0))),"",INDEX('Policy Characteristics'!E:E,MATCH($C652,'Policy Characteristics'!$C:$C,0)))</f>
        <v>indst CCS</v>
      </c>
      <c r="L652" s="238">
        <f>IF(ISBLANK(INDEX('Policy Characteristics'!F:F,MATCH($C652,'Policy Characteristics'!$C:$C,0))),"",INDEX('Policy Characteristics'!F:F,MATCH($C652,'Policy Characteristics'!$C:$C,0)))</f>
        <v>0</v>
      </c>
      <c r="M652" s="238">
        <f>IF(ISBLANK(INDEX('Policy Characteristics'!G:G,MATCH($C652,'Policy Characteristics'!$C:$C,0))),"",INDEX('Policy Characteristics'!G:G,MATCH($C652,'Policy Characteristics'!$C:$C,0)))</f>
        <v>1</v>
      </c>
      <c r="N652" s="238">
        <f>IF(ISBLANK(INDEX('Policy Characteristics'!H:H,MATCH($C652,'Policy Characteristics'!$C:$C,0))),"",INDEX('Policy Characteristics'!H:H,MATCH($C652,'Policy Characteristics'!$C:$C,0)))</f>
        <v>0.01</v>
      </c>
      <c r="O652" s="237" t="str">
        <f>IF(ISBLANK(INDEX('Policy Characteristics'!I:I,MATCH($C652,'Policy Characteristics'!$C:$C,0))),"",INDEX('Policy Characteristics'!I:I,MATCH($C652,'Policy Characteristics'!$C:$C,0)))</f>
        <v>% of CO2 captured</v>
      </c>
      <c r="P652" s="237"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7" t="str">
        <f>IF(ISBLANK(INDEX('Policy Characteristics'!K:K,MATCH($C652,'Policy Characteristics'!$C:$C,0))),"",INDEX('Policy Characteristics'!K:K,MATCH($C652,'Policy Characteristics'!$C:$C,0)))</f>
        <v>ccs.html#ccs</v>
      </c>
      <c r="R652" s="237" t="str">
        <f>IF(ISBLANK(INDEX('Policy Characteristics'!L:L,MATCH($C652,'Policy Characteristics'!$C:$C,0))),"",INDEX('Policy Characteristics'!L:L,MATCH($C652,'Policy Characteristics'!$C:$C,0)))</f>
        <v>carbon-capture-and-sequestration.html</v>
      </c>
      <c r="S652" s="291" t="s">
        <v>187</v>
      </c>
    </row>
    <row r="653" spans="1:19">
      <c r="A653" s="237" t="str">
        <f>IF(ISBLANK(INDEX('Policy Characteristics'!A:A,MATCH($C653,'Policy Characteristics'!$C:$C,0))),"",INDEX('Policy Characteristics'!A:A,MATCH($C653,'Policy Characteristics'!$C:$C,0)))</f>
        <v>Industry</v>
      </c>
      <c r="B653" s="386" t="str">
        <f>IF(ISBLANK(INDEX('Policy Characteristics'!B:B,MATCH($C653,'Policy Characteristics'!$C:$C,0))),"",INDEX('Policy Characteristics'!B:B,MATCH($C653,'Policy Characteristics'!$C:$C,0)))</f>
        <v>Carbon Capture and Sequestration</v>
      </c>
      <c r="C653" s="237" t="str">
        <f t="shared" si="34"/>
        <v>Industry Sector Fraction of Potential Additional CCS Achieved</v>
      </c>
      <c r="D653" s="290" t="s">
        <v>3068</v>
      </c>
      <c r="E653" s="290" t="s">
        <v>2526</v>
      </c>
      <c r="F653" t="s">
        <v>3071</v>
      </c>
      <c r="G653" s="335" t="s">
        <v>3009</v>
      </c>
      <c r="H653" s="17">
        <v>955</v>
      </c>
      <c r="I653" s="389" t="s">
        <v>44</v>
      </c>
      <c r="J653" s="388" t="str">
        <f>IF(ISBLANK(INDEX('Policy Characteristics'!D:D,MATCH($C653,'Policy Characteristics'!$C:$C,0))),"",INDEX('Policy Characteristics'!D:D,MATCH($C653,'Policy Characteristics'!$C:$C,0)))</f>
        <v>Industry CCS</v>
      </c>
      <c r="K653" s="237" t="str">
        <f>IF(ISBLANK(INDEX('Policy Characteristics'!E:E,MATCH($C653,'Policy Characteristics'!$C:$C,0))),"",INDEX('Policy Characteristics'!E:E,MATCH($C653,'Policy Characteristics'!$C:$C,0)))</f>
        <v>indst CCS</v>
      </c>
      <c r="L653" s="238">
        <f>IF(ISBLANK(INDEX('Policy Characteristics'!F:F,MATCH($C653,'Policy Characteristics'!$C:$C,0))),"",INDEX('Policy Characteristics'!F:F,MATCH($C653,'Policy Characteristics'!$C:$C,0)))</f>
        <v>0</v>
      </c>
      <c r="M653" s="238">
        <f>IF(ISBLANK(INDEX('Policy Characteristics'!G:G,MATCH($C653,'Policy Characteristics'!$C:$C,0))),"",INDEX('Policy Characteristics'!G:G,MATCH($C653,'Policy Characteristics'!$C:$C,0)))</f>
        <v>1</v>
      </c>
      <c r="N653" s="238">
        <f>IF(ISBLANK(INDEX('Policy Characteristics'!H:H,MATCH($C653,'Policy Characteristics'!$C:$C,0))),"",INDEX('Policy Characteristics'!H:H,MATCH($C653,'Policy Characteristics'!$C:$C,0)))</f>
        <v>0.01</v>
      </c>
      <c r="O653" s="237" t="str">
        <f>IF(ISBLANK(INDEX('Policy Characteristics'!I:I,MATCH($C653,'Policy Characteristics'!$C:$C,0))),"",INDEX('Policy Characteristics'!I:I,MATCH($C653,'Policy Characteristics'!$C:$C,0)))</f>
        <v>% of CO2 captured</v>
      </c>
      <c r="P653" s="237"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7" t="str">
        <f>IF(ISBLANK(INDEX('Policy Characteristics'!K:K,MATCH($C653,'Policy Characteristics'!$C:$C,0))),"",INDEX('Policy Characteristics'!K:K,MATCH($C653,'Policy Characteristics'!$C:$C,0)))</f>
        <v>ccs.html#ccs</v>
      </c>
      <c r="R653" s="237" t="str">
        <f>IF(ISBLANK(INDEX('Policy Characteristics'!L:L,MATCH($C653,'Policy Characteristics'!$C:$C,0))),"",INDEX('Policy Characteristics'!L:L,MATCH($C653,'Policy Characteristics'!$C:$C,0)))</f>
        <v>carbon-capture-and-sequestration.html</v>
      </c>
      <c r="S653" s="291" t="s">
        <v>187</v>
      </c>
    </row>
    <row r="654" spans="1:19">
      <c r="A654" s="237" t="str">
        <f>IF(ISBLANK(INDEX('Policy Characteristics'!A:A,MATCH($C654,'Policy Characteristics'!$C:$C,0))),"",INDEX('Policy Characteristics'!A:A,MATCH($C654,'Policy Characteristics'!$C:$C,0)))</f>
        <v>Industry</v>
      </c>
      <c r="B654" s="386" t="str">
        <f>IF(ISBLANK(INDEX('Policy Characteristics'!B:B,MATCH($C654,'Policy Characteristics'!$C:$C,0))),"",INDEX('Policy Characteristics'!B:B,MATCH($C654,'Policy Characteristics'!$C:$C,0)))</f>
        <v>Carbon Capture and Sequestration</v>
      </c>
      <c r="C654" s="237" t="str">
        <f t="shared" si="34"/>
        <v>Industry Sector Fraction of Potential Additional CCS Achieved</v>
      </c>
      <c r="D654" s="290" t="s">
        <v>3069</v>
      </c>
      <c r="E654" s="290" t="s">
        <v>3007</v>
      </c>
      <c r="F654" t="s">
        <v>3030</v>
      </c>
      <c r="G654" s="335" t="s">
        <v>3008</v>
      </c>
      <c r="H654" s="17">
        <v>956</v>
      </c>
      <c r="I654" s="389" t="s">
        <v>44</v>
      </c>
      <c r="J654" s="388" t="str">
        <f>IF(ISBLANK(INDEX('Policy Characteristics'!D:D,MATCH($C654,'Policy Characteristics'!$C:$C,0))),"",INDEX('Policy Characteristics'!D:D,MATCH($C654,'Policy Characteristics'!$C:$C,0)))</f>
        <v>Industry CCS</v>
      </c>
      <c r="K654" s="237" t="str">
        <f>IF(ISBLANK(INDEX('Policy Characteristics'!E:E,MATCH($C654,'Policy Characteristics'!$C:$C,0))),"",INDEX('Policy Characteristics'!E:E,MATCH($C654,'Policy Characteristics'!$C:$C,0)))</f>
        <v>indst CCS</v>
      </c>
      <c r="L654" s="238">
        <f>IF(ISBLANK(INDEX('Policy Characteristics'!F:F,MATCH($C654,'Policy Characteristics'!$C:$C,0))),"",INDEX('Policy Characteristics'!F:F,MATCH($C654,'Policy Characteristics'!$C:$C,0)))</f>
        <v>0</v>
      </c>
      <c r="M654" s="238">
        <f>IF(ISBLANK(INDEX('Policy Characteristics'!G:G,MATCH($C654,'Policy Characteristics'!$C:$C,0))),"",INDEX('Policy Characteristics'!G:G,MATCH($C654,'Policy Characteristics'!$C:$C,0)))</f>
        <v>1</v>
      </c>
      <c r="N654" s="238">
        <f>IF(ISBLANK(INDEX('Policy Characteristics'!H:H,MATCH($C654,'Policy Characteristics'!$C:$C,0))),"",INDEX('Policy Characteristics'!H:H,MATCH($C654,'Policy Characteristics'!$C:$C,0)))</f>
        <v>0.01</v>
      </c>
      <c r="O654" s="237" t="str">
        <f>IF(ISBLANK(INDEX('Policy Characteristics'!I:I,MATCH($C654,'Policy Characteristics'!$C:$C,0))),"",INDEX('Policy Characteristics'!I:I,MATCH($C654,'Policy Characteristics'!$C:$C,0)))</f>
        <v>% of CO2 captured</v>
      </c>
      <c r="P654" s="237"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7" t="str">
        <f>IF(ISBLANK(INDEX('Policy Characteristics'!K:K,MATCH($C654,'Policy Characteristics'!$C:$C,0))),"",INDEX('Policy Characteristics'!K:K,MATCH($C654,'Policy Characteristics'!$C:$C,0)))</f>
        <v>ccs.html#ccs</v>
      </c>
      <c r="R654" s="237" t="str">
        <f>IF(ISBLANK(INDEX('Policy Characteristics'!L:L,MATCH($C654,'Policy Characteristics'!$C:$C,0))),"",INDEX('Policy Characteristics'!L:L,MATCH($C654,'Policy Characteristics'!$C:$C,0)))</f>
        <v>carbon-capture-and-sequestration.html</v>
      </c>
      <c r="S654" s="291" t="s">
        <v>187</v>
      </c>
    </row>
    <row r="655" spans="1:19">
      <c r="A655" s="237" t="str">
        <f>IF(ISBLANK(INDEX('Policy Characteristics'!A:A,MATCH($C655,'Policy Characteristics'!$C:$C,0))),"",INDEX('Policy Characteristics'!A:A,MATCH($C655,'Policy Characteristics'!$C:$C,0)))</f>
        <v>Industry</v>
      </c>
      <c r="B655" s="386" t="str">
        <f>IF(ISBLANK(INDEX('Policy Characteristics'!B:B,MATCH($C655,'Policy Characteristics'!$C:$C,0))),"",INDEX('Policy Characteristics'!B:B,MATCH($C655,'Policy Characteristics'!$C:$C,0)))</f>
        <v>Carbon Capture and Sequestration</v>
      </c>
      <c r="C655" s="237" t="str">
        <f t="shared" si="34"/>
        <v>Industry Sector Fraction of Potential Additional CCS Achieved</v>
      </c>
      <c r="D655" s="290" t="s">
        <v>3069</v>
      </c>
      <c r="E655" s="290" t="s">
        <v>2526</v>
      </c>
      <c r="F655" t="s">
        <v>3030</v>
      </c>
      <c r="G655" s="335" t="s">
        <v>3009</v>
      </c>
      <c r="H655" s="17">
        <v>957</v>
      </c>
      <c r="I655" s="389" t="s">
        <v>44</v>
      </c>
      <c r="J655" s="388" t="str">
        <f>IF(ISBLANK(INDEX('Policy Characteristics'!D:D,MATCH($C655,'Policy Characteristics'!$C:$C,0))),"",INDEX('Policy Characteristics'!D:D,MATCH($C655,'Policy Characteristics'!$C:$C,0)))</f>
        <v>Industry CCS</v>
      </c>
      <c r="K655" s="237" t="str">
        <f>IF(ISBLANK(INDEX('Policy Characteristics'!E:E,MATCH($C655,'Policy Characteristics'!$C:$C,0))),"",INDEX('Policy Characteristics'!E:E,MATCH($C655,'Policy Characteristics'!$C:$C,0)))</f>
        <v>indst CCS</v>
      </c>
      <c r="L655" s="238">
        <f>IF(ISBLANK(INDEX('Policy Characteristics'!F:F,MATCH($C655,'Policy Characteristics'!$C:$C,0))),"",INDEX('Policy Characteristics'!F:F,MATCH($C655,'Policy Characteristics'!$C:$C,0)))</f>
        <v>0</v>
      </c>
      <c r="M655" s="238">
        <f>IF(ISBLANK(INDEX('Policy Characteristics'!G:G,MATCH($C655,'Policy Characteristics'!$C:$C,0))),"",INDEX('Policy Characteristics'!G:G,MATCH($C655,'Policy Characteristics'!$C:$C,0)))</f>
        <v>1</v>
      </c>
      <c r="N655" s="238">
        <f>IF(ISBLANK(INDEX('Policy Characteristics'!H:H,MATCH($C655,'Policy Characteristics'!$C:$C,0))),"",INDEX('Policy Characteristics'!H:H,MATCH($C655,'Policy Characteristics'!$C:$C,0)))</f>
        <v>0.01</v>
      </c>
      <c r="O655" s="237" t="str">
        <f>IF(ISBLANK(INDEX('Policy Characteristics'!I:I,MATCH($C655,'Policy Characteristics'!$C:$C,0))),"",INDEX('Policy Characteristics'!I:I,MATCH($C655,'Policy Characteristics'!$C:$C,0)))</f>
        <v>% of CO2 captured</v>
      </c>
      <c r="P655" s="237"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7" t="str">
        <f>IF(ISBLANK(INDEX('Policy Characteristics'!K:K,MATCH($C655,'Policy Characteristics'!$C:$C,0))),"",INDEX('Policy Characteristics'!K:K,MATCH($C655,'Policy Characteristics'!$C:$C,0)))</f>
        <v>ccs.html#ccs</v>
      </c>
      <c r="R655" s="237" t="str">
        <f>IF(ISBLANK(INDEX('Policy Characteristics'!L:L,MATCH($C655,'Policy Characteristics'!$C:$C,0))),"",INDEX('Policy Characteristics'!L:L,MATCH($C655,'Policy Characteristics'!$C:$C,0)))</f>
        <v>carbon-capture-and-sequestration.html</v>
      </c>
      <c r="S655" s="291" t="s">
        <v>187</v>
      </c>
    </row>
    <row r="656" spans="1:19">
      <c r="A656" s="237" t="str">
        <f>IF(ISBLANK(INDEX('Policy Characteristics'!A:A,MATCH($C656,'Policy Characteristics'!$C:$C,0))),"",INDEX('Policy Characteristics'!A:A,MATCH($C656,'Policy Characteristics'!$C:$C,0)))</f>
        <v>Industry</v>
      </c>
      <c r="B656" s="386" t="str">
        <f>IF(ISBLANK(INDEX('Policy Characteristics'!B:B,MATCH($C656,'Policy Characteristics'!$C:$C,0))),"",INDEX('Policy Characteristics'!B:B,MATCH($C656,'Policy Characteristics'!$C:$C,0)))</f>
        <v>Non BAU Industry CCS Subsidy</v>
      </c>
      <c r="C656" t="s">
        <v>3730</v>
      </c>
      <c r="D656" s="335" t="s">
        <v>3045</v>
      </c>
      <c r="E656" s="290"/>
      <c r="F656" t="s">
        <v>3070</v>
      </c>
      <c r="H656" s="17">
        <v>2723</v>
      </c>
      <c r="I656" s="387" t="s">
        <v>3967</v>
      </c>
      <c r="J656" s="388" t="str">
        <f>IF(ISBLANK(INDEX('Policy Characteristics'!D:D,MATCH($C656,'Policy Characteristics'!$C:$C,0))),"",INDEX('Policy Characteristics'!D:D,MATCH($C656,'Policy Characteristics'!$C:$C,0)))</f>
        <v>Industry CCS</v>
      </c>
      <c r="K656" s="237" t="str">
        <f>IF(ISBLANK(INDEX('Policy Characteristics'!E:E,MATCH($C656,'Policy Characteristics'!$C:$C,0))),"",INDEX('Policy Characteristics'!E:E,MATCH($C656,'Policy Characteristics'!$C:$C,0)))</f>
        <v>indst non BAU CCS</v>
      </c>
      <c r="L656" s="238">
        <f>IF(ISBLANK(INDEX('Policy Characteristics'!F:F,MATCH($C656,'Policy Characteristics'!$C:$C,0))),"",INDEX('Policy Characteristics'!F:F,MATCH($C656,'Policy Characteristics'!$C:$C,0)))</f>
        <v>0</v>
      </c>
      <c r="M656" s="238">
        <f>IF(ISBLANK(INDEX('Policy Characteristics'!G:G,MATCH($C656,'Policy Characteristics'!$C:$C,0))),"",INDEX('Policy Characteristics'!G:G,MATCH($C656,'Policy Characteristics'!$C:$C,0)))</f>
        <v>1</v>
      </c>
      <c r="N656" s="238">
        <f>IF(ISBLANK(INDEX('Policy Characteristics'!H:H,MATCH($C656,'Policy Characteristics'!$C:$C,0))),"",INDEX('Policy Characteristics'!H:H,MATCH($C656,'Policy Characteristics'!$C:$C,0)))</f>
        <v>1</v>
      </c>
      <c r="O656" s="237" t="str">
        <f>IF(ISBLANK(INDEX('Policy Characteristics'!I:I,MATCH($C656,'Policy Characteristics'!$C:$C,0))),"",INDEX('Policy Characteristics'!I:I,MATCH($C656,'Policy Characteristics'!$C:$C,0)))</f>
        <v>on/off</v>
      </c>
      <c r="P656" s="237"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7" t="str">
        <f>IF(ISBLANK(INDEX('Policy Characteristics'!K:K,MATCH($C656,'Policy Characteristics'!$C:$C,0))),"",INDEX('Policy Characteristics'!K:K,MATCH($C656,'Policy Characteristics'!$C:$C,0)))</f>
        <v>ccs.html#ccs</v>
      </c>
      <c r="R656" s="237" t="str">
        <f>IF(ISBLANK(INDEX('Policy Characteristics'!L:L,MATCH($C656,'Policy Characteristics'!$C:$C,0))),"",INDEX('Policy Characteristics'!L:L,MATCH($C656,'Policy Characteristics'!$C:$C,0)))</f>
        <v>carbon-capture-and-sequestration.html</v>
      </c>
      <c r="S656" s="291" t="s">
        <v>3919</v>
      </c>
    </row>
    <row r="657" spans="1:19">
      <c r="A657" s="237" t="str">
        <f>IF(ISBLANK(INDEX('Policy Characteristics'!A:A,MATCH($C657,'Policy Characteristics'!$C:$C,0))),"",INDEX('Policy Characteristics'!A:A,MATCH($C657,'Policy Characteristics'!$C:$C,0)))</f>
        <v>Industry</v>
      </c>
      <c r="B657" s="386" t="str">
        <f>IF(ISBLANK(INDEX('Policy Characteristics'!B:B,MATCH($C657,'Policy Characteristics'!$C:$C,0))),"",INDEX('Policy Characteristics'!B:B,MATCH($C657,'Policy Characteristics'!$C:$C,0)))</f>
        <v>Non BAU Industry CCS Subsidy</v>
      </c>
      <c r="C657" s="237" t="str">
        <f>$C$656</f>
        <v>Boolean Use Non BAU Industry CCS Subsidies</v>
      </c>
      <c r="D657" s="290" t="s">
        <v>3046</v>
      </c>
      <c r="E657" s="290"/>
      <c r="F657" t="s">
        <v>2752</v>
      </c>
      <c r="H657" s="17">
        <v>2724</v>
      </c>
      <c r="I657" s="387" t="s">
        <v>3967</v>
      </c>
      <c r="J657" s="388" t="str">
        <f>IF(ISBLANK(INDEX('Policy Characteristics'!D:D,MATCH($C657,'Policy Characteristics'!$C:$C,0))),"",INDEX('Policy Characteristics'!D:D,MATCH($C657,'Policy Characteristics'!$C:$C,0)))</f>
        <v>Industry CCS</v>
      </c>
      <c r="K657" s="237" t="str">
        <f>IF(ISBLANK(INDEX('Policy Characteristics'!E:E,MATCH($C657,'Policy Characteristics'!$C:$C,0))),"",INDEX('Policy Characteristics'!E:E,MATCH($C657,'Policy Characteristics'!$C:$C,0)))</f>
        <v>indst non BAU CCS</v>
      </c>
      <c r="L657" s="238">
        <f>IF(ISBLANK(INDEX('Policy Characteristics'!F:F,MATCH($C657,'Policy Characteristics'!$C:$C,0))),"",INDEX('Policy Characteristics'!F:F,MATCH($C657,'Policy Characteristics'!$C:$C,0)))</f>
        <v>0</v>
      </c>
      <c r="M657" s="238">
        <f>IF(ISBLANK(INDEX('Policy Characteristics'!G:G,MATCH($C657,'Policy Characteristics'!$C:$C,0))),"",INDEX('Policy Characteristics'!G:G,MATCH($C657,'Policy Characteristics'!$C:$C,0)))</f>
        <v>1</v>
      </c>
      <c r="N657" s="238">
        <f>IF(ISBLANK(INDEX('Policy Characteristics'!H:H,MATCH($C657,'Policy Characteristics'!$C:$C,0))),"",INDEX('Policy Characteristics'!H:H,MATCH($C657,'Policy Characteristics'!$C:$C,0)))</f>
        <v>1</v>
      </c>
      <c r="O657" s="237" t="str">
        <f>IF(ISBLANK(INDEX('Policy Characteristics'!I:I,MATCH($C657,'Policy Characteristics'!$C:$C,0))),"",INDEX('Policy Characteristics'!I:I,MATCH($C657,'Policy Characteristics'!$C:$C,0)))</f>
        <v>on/off</v>
      </c>
      <c r="P657" s="237"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7" t="str">
        <f>IF(ISBLANK(INDEX('Policy Characteristics'!K:K,MATCH($C657,'Policy Characteristics'!$C:$C,0))),"",INDEX('Policy Characteristics'!K:K,MATCH($C657,'Policy Characteristics'!$C:$C,0)))</f>
        <v>ccs.html#ccs</v>
      </c>
      <c r="R657" s="237" t="str">
        <f>IF(ISBLANK(INDEX('Policy Characteristics'!L:L,MATCH($C657,'Policy Characteristics'!$C:$C,0))),"",INDEX('Policy Characteristics'!L:L,MATCH($C657,'Policy Characteristics'!$C:$C,0)))</f>
        <v>carbon-capture-and-sequestration.html</v>
      </c>
      <c r="S657" s="291" t="s">
        <v>187</v>
      </c>
    </row>
    <row r="658" spans="1:19">
      <c r="A658" s="237" t="str">
        <f>IF(ISBLANK(INDEX('Policy Characteristics'!A:A,MATCH($C658,'Policy Characteristics'!$C:$C,0))),"",INDEX('Policy Characteristics'!A:A,MATCH($C658,'Policy Characteristics'!$C:$C,0)))</f>
        <v>Industry</v>
      </c>
      <c r="B658" s="386" t="str">
        <f>IF(ISBLANK(INDEX('Policy Characteristics'!B:B,MATCH($C658,'Policy Characteristics'!$C:$C,0))),"",INDEX('Policy Characteristics'!B:B,MATCH($C658,'Policy Characteristics'!$C:$C,0)))</f>
        <v>Non BAU Industry CCS Subsidy</v>
      </c>
      <c r="C658" s="237" t="str">
        <f t="shared" ref="C658:C680" si="35">$C$656</f>
        <v>Boolean Use Non BAU Industry CCS Subsidies</v>
      </c>
      <c r="D658" s="290" t="s">
        <v>3047</v>
      </c>
      <c r="E658" s="290"/>
      <c r="F658" t="s">
        <v>3011</v>
      </c>
      <c r="H658" s="17">
        <v>2725</v>
      </c>
      <c r="I658" s="387" t="s">
        <v>3967</v>
      </c>
      <c r="J658" s="388" t="str">
        <f>IF(ISBLANK(INDEX('Policy Characteristics'!D:D,MATCH($C658,'Policy Characteristics'!$C:$C,0))),"",INDEX('Policy Characteristics'!D:D,MATCH($C658,'Policy Characteristics'!$C:$C,0)))</f>
        <v>Industry CCS</v>
      </c>
      <c r="K658" s="237" t="str">
        <f>IF(ISBLANK(INDEX('Policy Characteristics'!E:E,MATCH($C658,'Policy Characteristics'!$C:$C,0))),"",INDEX('Policy Characteristics'!E:E,MATCH($C658,'Policy Characteristics'!$C:$C,0)))</f>
        <v>indst non BAU CCS</v>
      </c>
      <c r="L658" s="238">
        <f>IF(ISBLANK(INDEX('Policy Characteristics'!F:F,MATCH($C658,'Policy Characteristics'!$C:$C,0))),"",INDEX('Policy Characteristics'!F:F,MATCH($C658,'Policy Characteristics'!$C:$C,0)))</f>
        <v>0</v>
      </c>
      <c r="M658" s="238">
        <f>IF(ISBLANK(INDEX('Policy Characteristics'!G:G,MATCH($C658,'Policy Characteristics'!$C:$C,0))),"",INDEX('Policy Characteristics'!G:G,MATCH($C658,'Policy Characteristics'!$C:$C,0)))</f>
        <v>1</v>
      </c>
      <c r="N658" s="238">
        <f>IF(ISBLANK(INDEX('Policy Characteristics'!H:H,MATCH($C658,'Policy Characteristics'!$C:$C,0))),"",INDEX('Policy Characteristics'!H:H,MATCH($C658,'Policy Characteristics'!$C:$C,0)))</f>
        <v>1</v>
      </c>
      <c r="O658" s="237" t="str">
        <f>IF(ISBLANK(INDEX('Policy Characteristics'!I:I,MATCH($C658,'Policy Characteristics'!$C:$C,0))),"",INDEX('Policy Characteristics'!I:I,MATCH($C658,'Policy Characteristics'!$C:$C,0)))</f>
        <v>on/off</v>
      </c>
      <c r="P658" s="237"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7" t="str">
        <f>IF(ISBLANK(INDEX('Policy Characteristics'!K:K,MATCH($C658,'Policy Characteristics'!$C:$C,0))),"",INDEX('Policy Characteristics'!K:K,MATCH($C658,'Policy Characteristics'!$C:$C,0)))</f>
        <v>ccs.html#ccs</v>
      </c>
      <c r="R658" s="237" t="str">
        <f>IF(ISBLANK(INDEX('Policy Characteristics'!L:L,MATCH($C658,'Policy Characteristics'!$C:$C,0))),"",INDEX('Policy Characteristics'!L:L,MATCH($C658,'Policy Characteristics'!$C:$C,0)))</f>
        <v>carbon-capture-and-sequestration.html</v>
      </c>
      <c r="S658" s="291" t="s">
        <v>187</v>
      </c>
    </row>
    <row r="659" spans="1:19">
      <c r="A659" s="237" t="str">
        <f>IF(ISBLANK(INDEX('Policy Characteristics'!A:A,MATCH($C659,'Policy Characteristics'!$C:$C,0))),"",INDEX('Policy Characteristics'!A:A,MATCH($C659,'Policy Characteristics'!$C:$C,0)))</f>
        <v>Industry</v>
      </c>
      <c r="B659" s="386" t="str">
        <f>IF(ISBLANK(INDEX('Policy Characteristics'!B:B,MATCH($C659,'Policy Characteristics'!$C:$C,0))),"",INDEX('Policy Characteristics'!B:B,MATCH($C659,'Policy Characteristics'!$C:$C,0)))</f>
        <v>Non BAU Industry CCS Subsidy</v>
      </c>
      <c r="C659" s="237" t="str">
        <f t="shared" si="35"/>
        <v>Boolean Use Non BAU Industry CCS Subsidies</v>
      </c>
      <c r="D659" s="290" t="s">
        <v>3048</v>
      </c>
      <c r="E659" s="290"/>
      <c r="F659" t="s">
        <v>3012</v>
      </c>
      <c r="H659" s="17">
        <v>2726</v>
      </c>
      <c r="I659" s="387" t="s">
        <v>3967</v>
      </c>
      <c r="J659" s="388" t="str">
        <f>IF(ISBLANK(INDEX('Policy Characteristics'!D:D,MATCH($C659,'Policy Characteristics'!$C:$C,0))),"",INDEX('Policy Characteristics'!D:D,MATCH($C659,'Policy Characteristics'!$C:$C,0)))</f>
        <v>Industry CCS</v>
      </c>
      <c r="K659" s="237" t="str">
        <f>IF(ISBLANK(INDEX('Policy Characteristics'!E:E,MATCH($C659,'Policy Characteristics'!$C:$C,0))),"",INDEX('Policy Characteristics'!E:E,MATCH($C659,'Policy Characteristics'!$C:$C,0)))</f>
        <v>indst non BAU CCS</v>
      </c>
      <c r="L659" s="238">
        <f>IF(ISBLANK(INDEX('Policy Characteristics'!F:F,MATCH($C659,'Policy Characteristics'!$C:$C,0))),"",INDEX('Policy Characteristics'!F:F,MATCH($C659,'Policy Characteristics'!$C:$C,0)))</f>
        <v>0</v>
      </c>
      <c r="M659" s="238">
        <f>IF(ISBLANK(INDEX('Policy Characteristics'!G:G,MATCH($C659,'Policy Characteristics'!$C:$C,0))),"",INDEX('Policy Characteristics'!G:G,MATCH($C659,'Policy Characteristics'!$C:$C,0)))</f>
        <v>1</v>
      </c>
      <c r="N659" s="238">
        <f>IF(ISBLANK(INDEX('Policy Characteristics'!H:H,MATCH($C659,'Policy Characteristics'!$C:$C,0))),"",INDEX('Policy Characteristics'!H:H,MATCH($C659,'Policy Characteristics'!$C:$C,0)))</f>
        <v>1</v>
      </c>
      <c r="O659" s="237" t="str">
        <f>IF(ISBLANK(INDEX('Policy Characteristics'!I:I,MATCH($C659,'Policy Characteristics'!$C:$C,0))),"",INDEX('Policy Characteristics'!I:I,MATCH($C659,'Policy Characteristics'!$C:$C,0)))</f>
        <v>on/off</v>
      </c>
      <c r="P659" s="237"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7" t="str">
        <f>IF(ISBLANK(INDEX('Policy Characteristics'!K:K,MATCH($C659,'Policy Characteristics'!$C:$C,0))),"",INDEX('Policy Characteristics'!K:K,MATCH($C659,'Policy Characteristics'!$C:$C,0)))</f>
        <v>ccs.html#ccs</v>
      </c>
      <c r="R659" s="237" t="str">
        <f>IF(ISBLANK(INDEX('Policy Characteristics'!L:L,MATCH($C659,'Policy Characteristics'!$C:$C,0))),"",INDEX('Policy Characteristics'!L:L,MATCH($C659,'Policy Characteristics'!$C:$C,0)))</f>
        <v>carbon-capture-and-sequestration.html</v>
      </c>
      <c r="S659" s="291" t="s">
        <v>187</v>
      </c>
    </row>
    <row r="660" spans="1:19">
      <c r="A660" s="237" t="str">
        <f>IF(ISBLANK(INDEX('Policy Characteristics'!A:A,MATCH($C660,'Policy Characteristics'!$C:$C,0))),"",INDEX('Policy Characteristics'!A:A,MATCH($C660,'Policy Characteristics'!$C:$C,0)))</f>
        <v>Industry</v>
      </c>
      <c r="B660" s="386" t="str">
        <f>IF(ISBLANK(INDEX('Policy Characteristics'!B:B,MATCH($C660,'Policy Characteristics'!$C:$C,0))),"",INDEX('Policy Characteristics'!B:B,MATCH($C660,'Policy Characteristics'!$C:$C,0)))</f>
        <v>Non BAU Industry CCS Subsidy</v>
      </c>
      <c r="C660" s="237" t="str">
        <f t="shared" si="35"/>
        <v>Boolean Use Non BAU Industry CCS Subsidies</v>
      </c>
      <c r="D660" s="290" t="s">
        <v>3049</v>
      </c>
      <c r="E660" s="290"/>
      <c r="F660" t="s">
        <v>3013</v>
      </c>
      <c r="H660" s="17">
        <v>2727</v>
      </c>
      <c r="I660" s="387" t="s">
        <v>3967</v>
      </c>
      <c r="J660" s="388" t="str">
        <f>IF(ISBLANK(INDEX('Policy Characteristics'!D:D,MATCH($C660,'Policy Characteristics'!$C:$C,0))),"",INDEX('Policy Characteristics'!D:D,MATCH($C660,'Policy Characteristics'!$C:$C,0)))</f>
        <v>Industry CCS</v>
      </c>
      <c r="K660" s="237" t="str">
        <f>IF(ISBLANK(INDEX('Policy Characteristics'!E:E,MATCH($C660,'Policy Characteristics'!$C:$C,0))),"",INDEX('Policy Characteristics'!E:E,MATCH($C660,'Policy Characteristics'!$C:$C,0)))</f>
        <v>indst non BAU CCS</v>
      </c>
      <c r="L660" s="238">
        <f>IF(ISBLANK(INDEX('Policy Characteristics'!F:F,MATCH($C660,'Policy Characteristics'!$C:$C,0))),"",INDEX('Policy Characteristics'!F:F,MATCH($C660,'Policy Characteristics'!$C:$C,0)))</f>
        <v>0</v>
      </c>
      <c r="M660" s="238">
        <f>IF(ISBLANK(INDEX('Policy Characteristics'!G:G,MATCH($C660,'Policy Characteristics'!$C:$C,0))),"",INDEX('Policy Characteristics'!G:G,MATCH($C660,'Policy Characteristics'!$C:$C,0)))</f>
        <v>1</v>
      </c>
      <c r="N660" s="238">
        <f>IF(ISBLANK(INDEX('Policy Characteristics'!H:H,MATCH($C660,'Policy Characteristics'!$C:$C,0))),"",INDEX('Policy Characteristics'!H:H,MATCH($C660,'Policy Characteristics'!$C:$C,0)))</f>
        <v>1</v>
      </c>
      <c r="O660" s="237" t="str">
        <f>IF(ISBLANK(INDEX('Policy Characteristics'!I:I,MATCH($C660,'Policy Characteristics'!$C:$C,0))),"",INDEX('Policy Characteristics'!I:I,MATCH($C660,'Policy Characteristics'!$C:$C,0)))</f>
        <v>on/off</v>
      </c>
      <c r="P660" s="237"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7" t="str">
        <f>IF(ISBLANK(INDEX('Policy Characteristics'!K:K,MATCH($C660,'Policy Characteristics'!$C:$C,0))),"",INDEX('Policy Characteristics'!K:K,MATCH($C660,'Policy Characteristics'!$C:$C,0)))</f>
        <v>ccs.html#ccs</v>
      </c>
      <c r="R660" s="237" t="str">
        <f>IF(ISBLANK(INDEX('Policy Characteristics'!L:L,MATCH($C660,'Policy Characteristics'!$C:$C,0))),"",INDEX('Policy Characteristics'!L:L,MATCH($C660,'Policy Characteristics'!$C:$C,0)))</f>
        <v>carbon-capture-and-sequestration.html</v>
      </c>
      <c r="S660" s="291" t="s">
        <v>187</v>
      </c>
    </row>
    <row r="661" spans="1:19">
      <c r="A661" s="237" t="str">
        <f>IF(ISBLANK(INDEX('Policy Characteristics'!A:A,MATCH($C661,'Policy Characteristics'!$C:$C,0))),"",INDEX('Policy Characteristics'!A:A,MATCH($C661,'Policy Characteristics'!$C:$C,0)))</f>
        <v>Industry</v>
      </c>
      <c r="B661" s="386" t="str">
        <f>IF(ISBLANK(INDEX('Policy Characteristics'!B:B,MATCH($C661,'Policy Characteristics'!$C:$C,0))),"",INDEX('Policy Characteristics'!B:B,MATCH($C661,'Policy Characteristics'!$C:$C,0)))</f>
        <v>Non BAU Industry CCS Subsidy</v>
      </c>
      <c r="C661" s="237" t="str">
        <f t="shared" si="35"/>
        <v>Boolean Use Non BAU Industry CCS Subsidies</v>
      </c>
      <c r="D661" s="290" t="s">
        <v>3050</v>
      </c>
      <c r="E661" s="290"/>
      <c r="F661" t="s">
        <v>3014</v>
      </c>
      <c r="H661" s="17">
        <v>2728</v>
      </c>
      <c r="I661" s="387" t="s">
        <v>3967</v>
      </c>
      <c r="J661" s="388" t="str">
        <f>IF(ISBLANK(INDEX('Policy Characteristics'!D:D,MATCH($C661,'Policy Characteristics'!$C:$C,0))),"",INDEX('Policy Characteristics'!D:D,MATCH($C661,'Policy Characteristics'!$C:$C,0)))</f>
        <v>Industry CCS</v>
      </c>
      <c r="K661" s="237" t="str">
        <f>IF(ISBLANK(INDEX('Policy Characteristics'!E:E,MATCH($C661,'Policy Characteristics'!$C:$C,0))),"",INDEX('Policy Characteristics'!E:E,MATCH($C661,'Policy Characteristics'!$C:$C,0)))</f>
        <v>indst non BAU CCS</v>
      </c>
      <c r="L661" s="238">
        <f>IF(ISBLANK(INDEX('Policy Characteristics'!F:F,MATCH($C661,'Policy Characteristics'!$C:$C,0))),"",INDEX('Policy Characteristics'!F:F,MATCH($C661,'Policy Characteristics'!$C:$C,0)))</f>
        <v>0</v>
      </c>
      <c r="M661" s="238">
        <f>IF(ISBLANK(INDEX('Policy Characteristics'!G:G,MATCH($C661,'Policy Characteristics'!$C:$C,0))),"",INDEX('Policy Characteristics'!G:G,MATCH($C661,'Policy Characteristics'!$C:$C,0)))</f>
        <v>1</v>
      </c>
      <c r="N661" s="238">
        <f>IF(ISBLANK(INDEX('Policy Characteristics'!H:H,MATCH($C661,'Policy Characteristics'!$C:$C,0))),"",INDEX('Policy Characteristics'!H:H,MATCH($C661,'Policy Characteristics'!$C:$C,0)))</f>
        <v>1</v>
      </c>
      <c r="O661" s="237" t="str">
        <f>IF(ISBLANK(INDEX('Policy Characteristics'!I:I,MATCH($C661,'Policy Characteristics'!$C:$C,0))),"",INDEX('Policy Characteristics'!I:I,MATCH($C661,'Policy Characteristics'!$C:$C,0)))</f>
        <v>on/off</v>
      </c>
      <c r="P661" s="237"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7" t="str">
        <f>IF(ISBLANK(INDEX('Policy Characteristics'!K:K,MATCH($C661,'Policy Characteristics'!$C:$C,0))),"",INDEX('Policy Characteristics'!K:K,MATCH($C661,'Policy Characteristics'!$C:$C,0)))</f>
        <v>ccs.html#ccs</v>
      </c>
      <c r="R661" s="237" t="str">
        <f>IF(ISBLANK(INDEX('Policy Characteristics'!L:L,MATCH($C661,'Policy Characteristics'!$C:$C,0))),"",INDEX('Policy Characteristics'!L:L,MATCH($C661,'Policy Characteristics'!$C:$C,0)))</f>
        <v>carbon-capture-and-sequestration.html</v>
      </c>
      <c r="S661" s="291" t="s">
        <v>187</v>
      </c>
    </row>
    <row r="662" spans="1:19">
      <c r="A662" s="237" t="str">
        <f>IF(ISBLANK(INDEX('Policy Characteristics'!A:A,MATCH($C662,'Policy Characteristics'!$C:$C,0))),"",INDEX('Policy Characteristics'!A:A,MATCH($C662,'Policy Characteristics'!$C:$C,0)))</f>
        <v>Industry</v>
      </c>
      <c r="B662" s="386" t="str">
        <f>IF(ISBLANK(INDEX('Policy Characteristics'!B:B,MATCH($C662,'Policy Characteristics'!$C:$C,0))),"",INDEX('Policy Characteristics'!B:B,MATCH($C662,'Policy Characteristics'!$C:$C,0)))</f>
        <v>Non BAU Industry CCS Subsidy</v>
      </c>
      <c r="C662" s="237" t="str">
        <f t="shared" si="35"/>
        <v>Boolean Use Non BAU Industry CCS Subsidies</v>
      </c>
      <c r="D662" s="290" t="s">
        <v>3051</v>
      </c>
      <c r="E662" s="290"/>
      <c r="F662" t="s">
        <v>3015</v>
      </c>
      <c r="H662" s="17">
        <v>2729</v>
      </c>
      <c r="I662" s="387" t="s">
        <v>3967</v>
      </c>
      <c r="J662" s="388" t="str">
        <f>IF(ISBLANK(INDEX('Policy Characteristics'!D:D,MATCH($C662,'Policy Characteristics'!$C:$C,0))),"",INDEX('Policy Characteristics'!D:D,MATCH($C662,'Policy Characteristics'!$C:$C,0)))</f>
        <v>Industry CCS</v>
      </c>
      <c r="K662" s="237" t="str">
        <f>IF(ISBLANK(INDEX('Policy Characteristics'!E:E,MATCH($C662,'Policy Characteristics'!$C:$C,0))),"",INDEX('Policy Characteristics'!E:E,MATCH($C662,'Policy Characteristics'!$C:$C,0)))</f>
        <v>indst non BAU CCS</v>
      </c>
      <c r="L662" s="238">
        <f>IF(ISBLANK(INDEX('Policy Characteristics'!F:F,MATCH($C662,'Policy Characteristics'!$C:$C,0))),"",INDEX('Policy Characteristics'!F:F,MATCH($C662,'Policy Characteristics'!$C:$C,0)))</f>
        <v>0</v>
      </c>
      <c r="M662" s="238">
        <f>IF(ISBLANK(INDEX('Policy Characteristics'!G:G,MATCH($C662,'Policy Characteristics'!$C:$C,0))),"",INDEX('Policy Characteristics'!G:G,MATCH($C662,'Policy Characteristics'!$C:$C,0)))</f>
        <v>1</v>
      </c>
      <c r="N662" s="238">
        <f>IF(ISBLANK(INDEX('Policy Characteristics'!H:H,MATCH($C662,'Policy Characteristics'!$C:$C,0))),"",INDEX('Policy Characteristics'!H:H,MATCH($C662,'Policy Characteristics'!$C:$C,0)))</f>
        <v>1</v>
      </c>
      <c r="O662" s="237" t="str">
        <f>IF(ISBLANK(INDEX('Policy Characteristics'!I:I,MATCH($C662,'Policy Characteristics'!$C:$C,0))),"",INDEX('Policy Characteristics'!I:I,MATCH($C662,'Policy Characteristics'!$C:$C,0)))</f>
        <v>on/off</v>
      </c>
      <c r="P662" s="237"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7" t="str">
        <f>IF(ISBLANK(INDEX('Policy Characteristics'!K:K,MATCH($C662,'Policy Characteristics'!$C:$C,0))),"",INDEX('Policy Characteristics'!K:K,MATCH($C662,'Policy Characteristics'!$C:$C,0)))</f>
        <v>ccs.html#ccs</v>
      </c>
      <c r="R662" s="237" t="str">
        <f>IF(ISBLANK(INDEX('Policy Characteristics'!L:L,MATCH($C662,'Policy Characteristics'!$C:$C,0))),"",INDEX('Policy Characteristics'!L:L,MATCH($C662,'Policy Characteristics'!$C:$C,0)))</f>
        <v>carbon-capture-and-sequestration.html</v>
      </c>
      <c r="S662" s="291" t="s">
        <v>187</v>
      </c>
    </row>
    <row r="663" spans="1:19">
      <c r="A663" s="237" t="str">
        <f>IF(ISBLANK(INDEX('Policy Characteristics'!A:A,MATCH($C663,'Policy Characteristics'!$C:$C,0))),"",INDEX('Policy Characteristics'!A:A,MATCH($C663,'Policy Characteristics'!$C:$C,0)))</f>
        <v>Industry</v>
      </c>
      <c r="B663" s="386" t="str">
        <f>IF(ISBLANK(INDEX('Policy Characteristics'!B:B,MATCH($C663,'Policy Characteristics'!$C:$C,0))),"",INDEX('Policy Characteristics'!B:B,MATCH($C663,'Policy Characteristics'!$C:$C,0)))</f>
        <v>Non BAU Industry CCS Subsidy</v>
      </c>
      <c r="C663" s="237" t="str">
        <f t="shared" si="35"/>
        <v>Boolean Use Non BAU Industry CCS Subsidies</v>
      </c>
      <c r="D663" s="290" t="s">
        <v>3052</v>
      </c>
      <c r="E663" s="290"/>
      <c r="F663" t="s">
        <v>3016</v>
      </c>
      <c r="H663" s="17">
        <v>2730</v>
      </c>
      <c r="I663" s="387" t="s">
        <v>3967</v>
      </c>
      <c r="J663" s="388" t="str">
        <f>IF(ISBLANK(INDEX('Policy Characteristics'!D:D,MATCH($C663,'Policy Characteristics'!$C:$C,0))),"",INDEX('Policy Characteristics'!D:D,MATCH($C663,'Policy Characteristics'!$C:$C,0)))</f>
        <v>Industry CCS</v>
      </c>
      <c r="K663" s="237" t="str">
        <f>IF(ISBLANK(INDEX('Policy Characteristics'!E:E,MATCH($C663,'Policy Characteristics'!$C:$C,0))),"",INDEX('Policy Characteristics'!E:E,MATCH($C663,'Policy Characteristics'!$C:$C,0)))</f>
        <v>indst non BAU CCS</v>
      </c>
      <c r="L663" s="238">
        <f>IF(ISBLANK(INDEX('Policy Characteristics'!F:F,MATCH($C663,'Policy Characteristics'!$C:$C,0))),"",INDEX('Policy Characteristics'!F:F,MATCH($C663,'Policy Characteristics'!$C:$C,0)))</f>
        <v>0</v>
      </c>
      <c r="M663" s="238">
        <f>IF(ISBLANK(INDEX('Policy Characteristics'!G:G,MATCH($C663,'Policy Characteristics'!$C:$C,0))),"",INDEX('Policy Characteristics'!G:G,MATCH($C663,'Policy Characteristics'!$C:$C,0)))</f>
        <v>1</v>
      </c>
      <c r="N663" s="238">
        <f>IF(ISBLANK(INDEX('Policy Characteristics'!H:H,MATCH($C663,'Policy Characteristics'!$C:$C,0))),"",INDEX('Policy Characteristics'!H:H,MATCH($C663,'Policy Characteristics'!$C:$C,0)))</f>
        <v>1</v>
      </c>
      <c r="O663" s="237" t="str">
        <f>IF(ISBLANK(INDEX('Policy Characteristics'!I:I,MATCH($C663,'Policy Characteristics'!$C:$C,0))),"",INDEX('Policy Characteristics'!I:I,MATCH($C663,'Policy Characteristics'!$C:$C,0)))</f>
        <v>on/off</v>
      </c>
      <c r="P663" s="237"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7" t="str">
        <f>IF(ISBLANK(INDEX('Policy Characteristics'!K:K,MATCH($C663,'Policy Characteristics'!$C:$C,0))),"",INDEX('Policy Characteristics'!K:K,MATCH($C663,'Policy Characteristics'!$C:$C,0)))</f>
        <v>ccs.html#ccs</v>
      </c>
      <c r="R663" s="237" t="str">
        <f>IF(ISBLANK(INDEX('Policy Characteristics'!L:L,MATCH($C663,'Policy Characteristics'!$C:$C,0))),"",INDEX('Policy Characteristics'!L:L,MATCH($C663,'Policy Characteristics'!$C:$C,0)))</f>
        <v>carbon-capture-and-sequestration.html</v>
      </c>
      <c r="S663" s="291" t="s">
        <v>187</v>
      </c>
    </row>
    <row r="664" spans="1:19">
      <c r="A664" s="237" t="str">
        <f>IF(ISBLANK(INDEX('Policy Characteristics'!A:A,MATCH($C664,'Policy Characteristics'!$C:$C,0))),"",INDEX('Policy Characteristics'!A:A,MATCH($C664,'Policy Characteristics'!$C:$C,0)))</f>
        <v>Industry</v>
      </c>
      <c r="B664" s="386" t="str">
        <f>IF(ISBLANK(INDEX('Policy Characteristics'!B:B,MATCH($C664,'Policy Characteristics'!$C:$C,0))),"",INDEX('Policy Characteristics'!B:B,MATCH($C664,'Policy Characteristics'!$C:$C,0)))</f>
        <v>Non BAU Industry CCS Subsidy</v>
      </c>
      <c r="C664" s="237" t="str">
        <f t="shared" si="35"/>
        <v>Boolean Use Non BAU Industry CCS Subsidies</v>
      </c>
      <c r="D664" s="290" t="s">
        <v>3053</v>
      </c>
      <c r="E664" s="290"/>
      <c r="F664" t="s">
        <v>3017</v>
      </c>
      <c r="H664" s="17">
        <v>2731</v>
      </c>
      <c r="I664" s="387" t="s">
        <v>3967</v>
      </c>
      <c r="J664" s="388" t="str">
        <f>IF(ISBLANK(INDEX('Policy Characteristics'!D:D,MATCH($C664,'Policy Characteristics'!$C:$C,0))),"",INDEX('Policy Characteristics'!D:D,MATCH($C664,'Policy Characteristics'!$C:$C,0)))</f>
        <v>Industry CCS</v>
      </c>
      <c r="K664" s="237" t="str">
        <f>IF(ISBLANK(INDEX('Policy Characteristics'!E:E,MATCH($C664,'Policy Characteristics'!$C:$C,0))),"",INDEX('Policy Characteristics'!E:E,MATCH($C664,'Policy Characteristics'!$C:$C,0)))</f>
        <v>indst non BAU CCS</v>
      </c>
      <c r="L664" s="238">
        <f>IF(ISBLANK(INDEX('Policy Characteristics'!F:F,MATCH($C664,'Policy Characteristics'!$C:$C,0))),"",INDEX('Policy Characteristics'!F:F,MATCH($C664,'Policy Characteristics'!$C:$C,0)))</f>
        <v>0</v>
      </c>
      <c r="M664" s="238">
        <f>IF(ISBLANK(INDEX('Policy Characteristics'!G:G,MATCH($C664,'Policy Characteristics'!$C:$C,0))),"",INDEX('Policy Characteristics'!G:G,MATCH($C664,'Policy Characteristics'!$C:$C,0)))</f>
        <v>1</v>
      </c>
      <c r="N664" s="238">
        <f>IF(ISBLANK(INDEX('Policy Characteristics'!H:H,MATCH($C664,'Policy Characteristics'!$C:$C,0))),"",INDEX('Policy Characteristics'!H:H,MATCH($C664,'Policy Characteristics'!$C:$C,0)))</f>
        <v>1</v>
      </c>
      <c r="O664" s="237" t="str">
        <f>IF(ISBLANK(INDEX('Policy Characteristics'!I:I,MATCH($C664,'Policy Characteristics'!$C:$C,0))),"",INDEX('Policy Characteristics'!I:I,MATCH($C664,'Policy Characteristics'!$C:$C,0)))</f>
        <v>on/off</v>
      </c>
      <c r="P664" s="237"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7" t="str">
        <f>IF(ISBLANK(INDEX('Policy Characteristics'!K:K,MATCH($C664,'Policy Characteristics'!$C:$C,0))),"",INDEX('Policy Characteristics'!K:K,MATCH($C664,'Policy Characteristics'!$C:$C,0)))</f>
        <v>ccs.html#ccs</v>
      </c>
      <c r="R664" s="237" t="str">
        <f>IF(ISBLANK(INDEX('Policy Characteristics'!L:L,MATCH($C664,'Policy Characteristics'!$C:$C,0))),"",INDEX('Policy Characteristics'!L:L,MATCH($C664,'Policy Characteristics'!$C:$C,0)))</f>
        <v>carbon-capture-and-sequestration.html</v>
      </c>
      <c r="S664" s="291" t="s">
        <v>187</v>
      </c>
    </row>
    <row r="665" spans="1:19">
      <c r="A665" s="237" t="str">
        <f>IF(ISBLANK(INDEX('Policy Characteristics'!A:A,MATCH($C665,'Policy Characteristics'!$C:$C,0))),"",INDEX('Policy Characteristics'!A:A,MATCH($C665,'Policy Characteristics'!$C:$C,0)))</f>
        <v>Industry</v>
      </c>
      <c r="B665" s="386" t="str">
        <f>IF(ISBLANK(INDEX('Policy Characteristics'!B:B,MATCH($C665,'Policy Characteristics'!$C:$C,0))),"",INDEX('Policy Characteristics'!B:B,MATCH($C665,'Policy Characteristics'!$C:$C,0)))</f>
        <v>Non BAU Industry CCS Subsidy</v>
      </c>
      <c r="C665" s="237" t="str">
        <f t="shared" si="35"/>
        <v>Boolean Use Non BAU Industry CCS Subsidies</v>
      </c>
      <c r="D665" s="290" t="s">
        <v>3054</v>
      </c>
      <c r="E665" s="290"/>
      <c r="F665" t="s">
        <v>2572</v>
      </c>
      <c r="H665" s="17">
        <v>2732</v>
      </c>
      <c r="I665" s="387" t="s">
        <v>3967</v>
      </c>
      <c r="J665" s="388" t="str">
        <f>IF(ISBLANK(INDEX('Policy Characteristics'!D:D,MATCH($C665,'Policy Characteristics'!$C:$C,0))),"",INDEX('Policy Characteristics'!D:D,MATCH($C665,'Policy Characteristics'!$C:$C,0)))</f>
        <v>Industry CCS</v>
      </c>
      <c r="K665" s="237" t="str">
        <f>IF(ISBLANK(INDEX('Policy Characteristics'!E:E,MATCH($C665,'Policy Characteristics'!$C:$C,0))),"",INDEX('Policy Characteristics'!E:E,MATCH($C665,'Policy Characteristics'!$C:$C,0)))</f>
        <v>indst non BAU CCS</v>
      </c>
      <c r="L665" s="238">
        <f>IF(ISBLANK(INDEX('Policy Characteristics'!F:F,MATCH($C665,'Policy Characteristics'!$C:$C,0))),"",INDEX('Policy Characteristics'!F:F,MATCH($C665,'Policy Characteristics'!$C:$C,0)))</f>
        <v>0</v>
      </c>
      <c r="M665" s="238">
        <f>IF(ISBLANK(INDEX('Policy Characteristics'!G:G,MATCH($C665,'Policy Characteristics'!$C:$C,0))),"",INDEX('Policy Characteristics'!G:G,MATCH($C665,'Policy Characteristics'!$C:$C,0)))</f>
        <v>1</v>
      </c>
      <c r="N665" s="238">
        <f>IF(ISBLANK(INDEX('Policy Characteristics'!H:H,MATCH($C665,'Policy Characteristics'!$C:$C,0))),"",INDEX('Policy Characteristics'!H:H,MATCH($C665,'Policy Characteristics'!$C:$C,0)))</f>
        <v>1</v>
      </c>
      <c r="O665" s="237" t="str">
        <f>IF(ISBLANK(INDEX('Policy Characteristics'!I:I,MATCH($C665,'Policy Characteristics'!$C:$C,0))),"",INDEX('Policy Characteristics'!I:I,MATCH($C665,'Policy Characteristics'!$C:$C,0)))</f>
        <v>on/off</v>
      </c>
      <c r="P665" s="237"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7" t="str">
        <f>IF(ISBLANK(INDEX('Policy Characteristics'!K:K,MATCH($C665,'Policy Characteristics'!$C:$C,0))),"",INDEX('Policy Characteristics'!K:K,MATCH($C665,'Policy Characteristics'!$C:$C,0)))</f>
        <v>ccs.html#ccs</v>
      </c>
      <c r="R665" s="237" t="str">
        <f>IF(ISBLANK(INDEX('Policy Characteristics'!L:L,MATCH($C665,'Policy Characteristics'!$C:$C,0))),"",INDEX('Policy Characteristics'!L:L,MATCH($C665,'Policy Characteristics'!$C:$C,0)))</f>
        <v>carbon-capture-and-sequestration.html</v>
      </c>
      <c r="S665" s="291" t="s">
        <v>187</v>
      </c>
    </row>
    <row r="666" spans="1:19">
      <c r="A666" s="237" t="str">
        <f>IF(ISBLANK(INDEX('Policy Characteristics'!A:A,MATCH($C666,'Policy Characteristics'!$C:$C,0))),"",INDEX('Policy Characteristics'!A:A,MATCH($C666,'Policy Characteristics'!$C:$C,0)))</f>
        <v>Industry</v>
      </c>
      <c r="B666" s="386" t="str">
        <f>IF(ISBLANK(INDEX('Policy Characteristics'!B:B,MATCH($C666,'Policy Characteristics'!$C:$C,0))),"",INDEX('Policy Characteristics'!B:B,MATCH($C666,'Policy Characteristics'!$C:$C,0)))</f>
        <v>Non BAU Industry CCS Subsidy</v>
      </c>
      <c r="C666" s="237" t="str">
        <f t="shared" si="35"/>
        <v>Boolean Use Non BAU Industry CCS Subsidies</v>
      </c>
      <c r="D666" s="290" t="s">
        <v>3055</v>
      </c>
      <c r="E666" s="290"/>
      <c r="F666" t="s">
        <v>3018</v>
      </c>
      <c r="H666" s="17">
        <v>2733</v>
      </c>
      <c r="I666" s="387" t="s">
        <v>3967</v>
      </c>
      <c r="J666" s="388" t="str">
        <f>IF(ISBLANK(INDEX('Policy Characteristics'!D:D,MATCH($C666,'Policy Characteristics'!$C:$C,0))),"",INDEX('Policy Characteristics'!D:D,MATCH($C666,'Policy Characteristics'!$C:$C,0)))</f>
        <v>Industry CCS</v>
      </c>
      <c r="K666" s="237" t="str">
        <f>IF(ISBLANK(INDEX('Policy Characteristics'!E:E,MATCH($C666,'Policy Characteristics'!$C:$C,0))),"",INDEX('Policy Characteristics'!E:E,MATCH($C666,'Policy Characteristics'!$C:$C,0)))</f>
        <v>indst non BAU CCS</v>
      </c>
      <c r="L666" s="238">
        <f>IF(ISBLANK(INDEX('Policy Characteristics'!F:F,MATCH($C666,'Policy Characteristics'!$C:$C,0))),"",INDEX('Policy Characteristics'!F:F,MATCH($C666,'Policy Characteristics'!$C:$C,0)))</f>
        <v>0</v>
      </c>
      <c r="M666" s="238">
        <f>IF(ISBLANK(INDEX('Policy Characteristics'!G:G,MATCH($C666,'Policy Characteristics'!$C:$C,0))),"",INDEX('Policy Characteristics'!G:G,MATCH($C666,'Policy Characteristics'!$C:$C,0)))</f>
        <v>1</v>
      </c>
      <c r="N666" s="238">
        <f>IF(ISBLANK(INDEX('Policy Characteristics'!H:H,MATCH($C666,'Policy Characteristics'!$C:$C,0))),"",INDEX('Policy Characteristics'!H:H,MATCH($C666,'Policy Characteristics'!$C:$C,0)))</f>
        <v>1</v>
      </c>
      <c r="O666" s="237" t="str">
        <f>IF(ISBLANK(INDEX('Policy Characteristics'!I:I,MATCH($C666,'Policy Characteristics'!$C:$C,0))),"",INDEX('Policy Characteristics'!I:I,MATCH($C666,'Policy Characteristics'!$C:$C,0)))</f>
        <v>on/off</v>
      </c>
      <c r="P666" s="237"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7" t="str">
        <f>IF(ISBLANK(INDEX('Policy Characteristics'!K:K,MATCH($C666,'Policy Characteristics'!$C:$C,0))),"",INDEX('Policy Characteristics'!K:K,MATCH($C666,'Policy Characteristics'!$C:$C,0)))</f>
        <v>ccs.html#ccs</v>
      </c>
      <c r="R666" s="237" t="str">
        <f>IF(ISBLANK(INDEX('Policy Characteristics'!L:L,MATCH($C666,'Policy Characteristics'!$C:$C,0))),"",INDEX('Policy Characteristics'!L:L,MATCH($C666,'Policy Characteristics'!$C:$C,0)))</f>
        <v>carbon-capture-and-sequestration.html</v>
      </c>
      <c r="S666" s="291" t="s">
        <v>187</v>
      </c>
    </row>
    <row r="667" spans="1:19">
      <c r="A667" s="237" t="str">
        <f>IF(ISBLANK(INDEX('Policy Characteristics'!A:A,MATCH($C667,'Policy Characteristics'!$C:$C,0))),"",INDEX('Policy Characteristics'!A:A,MATCH($C667,'Policy Characteristics'!$C:$C,0)))</f>
        <v>Industry</v>
      </c>
      <c r="B667" s="386" t="str">
        <f>IF(ISBLANK(INDEX('Policy Characteristics'!B:B,MATCH($C667,'Policy Characteristics'!$C:$C,0))),"",INDEX('Policy Characteristics'!B:B,MATCH($C667,'Policy Characteristics'!$C:$C,0)))</f>
        <v>Non BAU Industry CCS Subsidy</v>
      </c>
      <c r="C667" s="237" t="str">
        <f t="shared" si="35"/>
        <v>Boolean Use Non BAU Industry CCS Subsidies</v>
      </c>
      <c r="D667" s="290" t="s">
        <v>3056</v>
      </c>
      <c r="E667" s="290"/>
      <c r="F667" t="s">
        <v>3019</v>
      </c>
      <c r="H667" s="17">
        <v>2734</v>
      </c>
      <c r="I667" s="387" t="s">
        <v>3967</v>
      </c>
      <c r="J667" s="388" t="str">
        <f>IF(ISBLANK(INDEX('Policy Characteristics'!D:D,MATCH($C667,'Policy Characteristics'!$C:$C,0))),"",INDEX('Policy Characteristics'!D:D,MATCH($C667,'Policy Characteristics'!$C:$C,0)))</f>
        <v>Industry CCS</v>
      </c>
      <c r="K667" s="237" t="str">
        <f>IF(ISBLANK(INDEX('Policy Characteristics'!E:E,MATCH($C667,'Policy Characteristics'!$C:$C,0))),"",INDEX('Policy Characteristics'!E:E,MATCH($C667,'Policy Characteristics'!$C:$C,0)))</f>
        <v>indst non BAU CCS</v>
      </c>
      <c r="L667" s="238">
        <f>IF(ISBLANK(INDEX('Policy Characteristics'!F:F,MATCH($C667,'Policy Characteristics'!$C:$C,0))),"",INDEX('Policy Characteristics'!F:F,MATCH($C667,'Policy Characteristics'!$C:$C,0)))</f>
        <v>0</v>
      </c>
      <c r="M667" s="238">
        <f>IF(ISBLANK(INDEX('Policy Characteristics'!G:G,MATCH($C667,'Policy Characteristics'!$C:$C,0))),"",INDEX('Policy Characteristics'!G:G,MATCH($C667,'Policy Characteristics'!$C:$C,0)))</f>
        <v>1</v>
      </c>
      <c r="N667" s="238">
        <f>IF(ISBLANK(INDEX('Policy Characteristics'!H:H,MATCH($C667,'Policy Characteristics'!$C:$C,0))),"",INDEX('Policy Characteristics'!H:H,MATCH($C667,'Policy Characteristics'!$C:$C,0)))</f>
        <v>1</v>
      </c>
      <c r="O667" s="237" t="str">
        <f>IF(ISBLANK(INDEX('Policy Characteristics'!I:I,MATCH($C667,'Policy Characteristics'!$C:$C,0))),"",INDEX('Policy Characteristics'!I:I,MATCH($C667,'Policy Characteristics'!$C:$C,0)))</f>
        <v>on/off</v>
      </c>
      <c r="P667" s="237"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7" t="str">
        <f>IF(ISBLANK(INDEX('Policy Characteristics'!K:K,MATCH($C667,'Policy Characteristics'!$C:$C,0))),"",INDEX('Policy Characteristics'!K:K,MATCH($C667,'Policy Characteristics'!$C:$C,0)))</f>
        <v>ccs.html#ccs</v>
      </c>
      <c r="R667" s="237" t="str">
        <f>IF(ISBLANK(INDEX('Policy Characteristics'!L:L,MATCH($C667,'Policy Characteristics'!$C:$C,0))),"",INDEX('Policy Characteristics'!L:L,MATCH($C667,'Policy Characteristics'!$C:$C,0)))</f>
        <v>carbon-capture-and-sequestration.html</v>
      </c>
      <c r="S667" s="291" t="s">
        <v>187</v>
      </c>
    </row>
    <row r="668" spans="1:19">
      <c r="A668" s="237" t="str">
        <f>IF(ISBLANK(INDEX('Policy Characteristics'!A:A,MATCH($C668,'Policy Characteristics'!$C:$C,0))),"",INDEX('Policy Characteristics'!A:A,MATCH($C668,'Policy Characteristics'!$C:$C,0)))</f>
        <v>Industry</v>
      </c>
      <c r="B668" s="386" t="str">
        <f>IF(ISBLANK(INDEX('Policy Characteristics'!B:B,MATCH($C668,'Policy Characteristics'!$C:$C,0))),"",INDEX('Policy Characteristics'!B:B,MATCH($C668,'Policy Characteristics'!$C:$C,0)))</f>
        <v>Non BAU Industry CCS Subsidy</v>
      </c>
      <c r="C668" s="237" t="str">
        <f t="shared" si="35"/>
        <v>Boolean Use Non BAU Industry CCS Subsidies</v>
      </c>
      <c r="D668" s="290" t="s">
        <v>3057</v>
      </c>
      <c r="E668" s="290"/>
      <c r="F668" t="s">
        <v>3020</v>
      </c>
      <c r="H668" s="17">
        <v>2735</v>
      </c>
      <c r="I668" s="387" t="s">
        <v>3967</v>
      </c>
      <c r="J668" s="388" t="str">
        <f>IF(ISBLANK(INDEX('Policy Characteristics'!D:D,MATCH($C668,'Policy Characteristics'!$C:$C,0))),"",INDEX('Policy Characteristics'!D:D,MATCH($C668,'Policy Characteristics'!$C:$C,0)))</f>
        <v>Industry CCS</v>
      </c>
      <c r="K668" s="237" t="str">
        <f>IF(ISBLANK(INDEX('Policy Characteristics'!E:E,MATCH($C668,'Policy Characteristics'!$C:$C,0))),"",INDEX('Policy Characteristics'!E:E,MATCH($C668,'Policy Characteristics'!$C:$C,0)))</f>
        <v>indst non BAU CCS</v>
      </c>
      <c r="L668" s="238">
        <f>IF(ISBLANK(INDEX('Policy Characteristics'!F:F,MATCH($C668,'Policy Characteristics'!$C:$C,0))),"",INDEX('Policy Characteristics'!F:F,MATCH($C668,'Policy Characteristics'!$C:$C,0)))</f>
        <v>0</v>
      </c>
      <c r="M668" s="238">
        <f>IF(ISBLANK(INDEX('Policy Characteristics'!G:G,MATCH($C668,'Policy Characteristics'!$C:$C,0))),"",INDEX('Policy Characteristics'!G:G,MATCH($C668,'Policy Characteristics'!$C:$C,0)))</f>
        <v>1</v>
      </c>
      <c r="N668" s="238">
        <f>IF(ISBLANK(INDEX('Policy Characteristics'!H:H,MATCH($C668,'Policy Characteristics'!$C:$C,0))),"",INDEX('Policy Characteristics'!H:H,MATCH($C668,'Policy Characteristics'!$C:$C,0)))</f>
        <v>1</v>
      </c>
      <c r="O668" s="237" t="str">
        <f>IF(ISBLANK(INDEX('Policy Characteristics'!I:I,MATCH($C668,'Policy Characteristics'!$C:$C,0))),"",INDEX('Policy Characteristics'!I:I,MATCH($C668,'Policy Characteristics'!$C:$C,0)))</f>
        <v>on/off</v>
      </c>
      <c r="P668" s="237"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7" t="str">
        <f>IF(ISBLANK(INDEX('Policy Characteristics'!K:K,MATCH($C668,'Policy Characteristics'!$C:$C,0))),"",INDEX('Policy Characteristics'!K:K,MATCH($C668,'Policy Characteristics'!$C:$C,0)))</f>
        <v>ccs.html#ccs</v>
      </c>
      <c r="R668" s="237" t="str">
        <f>IF(ISBLANK(INDEX('Policy Characteristics'!L:L,MATCH($C668,'Policy Characteristics'!$C:$C,0))),"",INDEX('Policy Characteristics'!L:L,MATCH($C668,'Policy Characteristics'!$C:$C,0)))</f>
        <v>carbon-capture-and-sequestration.html</v>
      </c>
      <c r="S668" s="291" t="s">
        <v>187</v>
      </c>
    </row>
    <row r="669" spans="1:19">
      <c r="A669" s="237" t="str">
        <f>IF(ISBLANK(INDEX('Policy Characteristics'!A:A,MATCH($C669,'Policy Characteristics'!$C:$C,0))),"",INDEX('Policy Characteristics'!A:A,MATCH($C669,'Policy Characteristics'!$C:$C,0)))</f>
        <v>Industry</v>
      </c>
      <c r="B669" s="386" t="str">
        <f>IF(ISBLANK(INDEX('Policy Characteristics'!B:B,MATCH($C669,'Policy Characteristics'!$C:$C,0))),"",INDEX('Policy Characteristics'!B:B,MATCH($C669,'Policy Characteristics'!$C:$C,0)))</f>
        <v>Non BAU Industry CCS Subsidy</v>
      </c>
      <c r="C669" s="237" t="str">
        <f t="shared" si="35"/>
        <v>Boolean Use Non BAU Industry CCS Subsidies</v>
      </c>
      <c r="D669" s="290" t="s">
        <v>3058</v>
      </c>
      <c r="E669" s="290"/>
      <c r="F669" t="s">
        <v>2573</v>
      </c>
      <c r="H669" s="17">
        <v>2736</v>
      </c>
      <c r="I669" s="387" t="s">
        <v>3967</v>
      </c>
      <c r="J669" s="388" t="str">
        <f>IF(ISBLANK(INDEX('Policy Characteristics'!D:D,MATCH($C669,'Policy Characteristics'!$C:$C,0))),"",INDEX('Policy Characteristics'!D:D,MATCH($C669,'Policy Characteristics'!$C:$C,0)))</f>
        <v>Industry CCS</v>
      </c>
      <c r="K669" s="237" t="str">
        <f>IF(ISBLANK(INDEX('Policy Characteristics'!E:E,MATCH($C669,'Policy Characteristics'!$C:$C,0))),"",INDEX('Policy Characteristics'!E:E,MATCH($C669,'Policy Characteristics'!$C:$C,0)))</f>
        <v>indst non BAU CCS</v>
      </c>
      <c r="L669" s="238">
        <f>IF(ISBLANK(INDEX('Policy Characteristics'!F:F,MATCH($C669,'Policy Characteristics'!$C:$C,0))),"",INDEX('Policy Characteristics'!F:F,MATCH($C669,'Policy Characteristics'!$C:$C,0)))</f>
        <v>0</v>
      </c>
      <c r="M669" s="238">
        <f>IF(ISBLANK(INDEX('Policy Characteristics'!G:G,MATCH($C669,'Policy Characteristics'!$C:$C,0))),"",INDEX('Policy Characteristics'!G:G,MATCH($C669,'Policy Characteristics'!$C:$C,0)))</f>
        <v>1</v>
      </c>
      <c r="N669" s="238">
        <f>IF(ISBLANK(INDEX('Policy Characteristics'!H:H,MATCH($C669,'Policy Characteristics'!$C:$C,0))),"",INDEX('Policy Characteristics'!H:H,MATCH($C669,'Policy Characteristics'!$C:$C,0)))</f>
        <v>1</v>
      </c>
      <c r="O669" s="237" t="str">
        <f>IF(ISBLANK(INDEX('Policy Characteristics'!I:I,MATCH($C669,'Policy Characteristics'!$C:$C,0))),"",INDEX('Policy Characteristics'!I:I,MATCH($C669,'Policy Characteristics'!$C:$C,0)))</f>
        <v>on/off</v>
      </c>
      <c r="P669" s="237"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7" t="str">
        <f>IF(ISBLANK(INDEX('Policy Characteristics'!K:K,MATCH($C669,'Policy Characteristics'!$C:$C,0))),"",INDEX('Policy Characteristics'!K:K,MATCH($C669,'Policy Characteristics'!$C:$C,0)))</f>
        <v>ccs.html#ccs</v>
      </c>
      <c r="R669" s="237" t="str">
        <f>IF(ISBLANK(INDEX('Policy Characteristics'!L:L,MATCH($C669,'Policy Characteristics'!$C:$C,0))),"",INDEX('Policy Characteristics'!L:L,MATCH($C669,'Policy Characteristics'!$C:$C,0)))</f>
        <v>carbon-capture-and-sequestration.html</v>
      </c>
      <c r="S669" s="291" t="s">
        <v>187</v>
      </c>
    </row>
    <row r="670" spans="1:19">
      <c r="A670" s="237" t="str">
        <f>IF(ISBLANK(INDEX('Policy Characteristics'!A:A,MATCH($C670,'Policy Characteristics'!$C:$C,0))),"",INDEX('Policy Characteristics'!A:A,MATCH($C670,'Policy Characteristics'!$C:$C,0)))</f>
        <v>Industry</v>
      </c>
      <c r="B670" s="386" t="str">
        <f>IF(ISBLANK(INDEX('Policy Characteristics'!B:B,MATCH($C670,'Policy Characteristics'!$C:$C,0))),"",INDEX('Policy Characteristics'!B:B,MATCH($C670,'Policy Characteristics'!$C:$C,0)))</f>
        <v>Non BAU Industry CCS Subsidy</v>
      </c>
      <c r="C670" s="237" t="str">
        <f t="shared" si="35"/>
        <v>Boolean Use Non BAU Industry CCS Subsidies</v>
      </c>
      <c r="D670" s="290" t="s">
        <v>3059</v>
      </c>
      <c r="E670" s="290"/>
      <c r="F670" t="s">
        <v>3021</v>
      </c>
      <c r="H670" s="17">
        <v>2737</v>
      </c>
      <c r="I670" s="387" t="s">
        <v>3967</v>
      </c>
      <c r="J670" s="388" t="str">
        <f>IF(ISBLANK(INDEX('Policy Characteristics'!D:D,MATCH($C670,'Policy Characteristics'!$C:$C,0))),"",INDEX('Policy Characteristics'!D:D,MATCH($C670,'Policy Characteristics'!$C:$C,0)))</f>
        <v>Industry CCS</v>
      </c>
      <c r="K670" s="237" t="str">
        <f>IF(ISBLANK(INDEX('Policy Characteristics'!E:E,MATCH($C670,'Policy Characteristics'!$C:$C,0))),"",INDEX('Policy Characteristics'!E:E,MATCH($C670,'Policy Characteristics'!$C:$C,0)))</f>
        <v>indst non BAU CCS</v>
      </c>
      <c r="L670" s="238">
        <f>IF(ISBLANK(INDEX('Policy Characteristics'!F:F,MATCH($C670,'Policy Characteristics'!$C:$C,0))),"",INDEX('Policy Characteristics'!F:F,MATCH($C670,'Policy Characteristics'!$C:$C,0)))</f>
        <v>0</v>
      </c>
      <c r="M670" s="238">
        <f>IF(ISBLANK(INDEX('Policy Characteristics'!G:G,MATCH($C670,'Policy Characteristics'!$C:$C,0))),"",INDEX('Policy Characteristics'!G:G,MATCH($C670,'Policy Characteristics'!$C:$C,0)))</f>
        <v>1</v>
      </c>
      <c r="N670" s="238">
        <f>IF(ISBLANK(INDEX('Policy Characteristics'!H:H,MATCH($C670,'Policy Characteristics'!$C:$C,0))),"",INDEX('Policy Characteristics'!H:H,MATCH($C670,'Policy Characteristics'!$C:$C,0)))</f>
        <v>1</v>
      </c>
      <c r="O670" s="237" t="str">
        <f>IF(ISBLANK(INDEX('Policy Characteristics'!I:I,MATCH($C670,'Policy Characteristics'!$C:$C,0))),"",INDEX('Policy Characteristics'!I:I,MATCH($C670,'Policy Characteristics'!$C:$C,0)))</f>
        <v>on/off</v>
      </c>
      <c r="P670" s="237"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7" t="str">
        <f>IF(ISBLANK(INDEX('Policy Characteristics'!K:K,MATCH($C670,'Policy Characteristics'!$C:$C,0))),"",INDEX('Policy Characteristics'!K:K,MATCH($C670,'Policy Characteristics'!$C:$C,0)))</f>
        <v>ccs.html#ccs</v>
      </c>
      <c r="R670" s="237" t="str">
        <f>IF(ISBLANK(INDEX('Policy Characteristics'!L:L,MATCH($C670,'Policy Characteristics'!$C:$C,0))),"",INDEX('Policy Characteristics'!L:L,MATCH($C670,'Policy Characteristics'!$C:$C,0)))</f>
        <v>carbon-capture-and-sequestration.html</v>
      </c>
      <c r="S670" s="291" t="s">
        <v>187</v>
      </c>
    </row>
    <row r="671" spans="1:19">
      <c r="A671" s="237" t="str">
        <f>IF(ISBLANK(INDEX('Policy Characteristics'!A:A,MATCH($C671,'Policy Characteristics'!$C:$C,0))),"",INDEX('Policy Characteristics'!A:A,MATCH($C671,'Policy Characteristics'!$C:$C,0)))</f>
        <v>Industry</v>
      </c>
      <c r="B671" s="386" t="str">
        <f>IF(ISBLANK(INDEX('Policy Characteristics'!B:B,MATCH($C671,'Policy Characteristics'!$C:$C,0))),"",INDEX('Policy Characteristics'!B:B,MATCH($C671,'Policy Characteristics'!$C:$C,0)))</f>
        <v>Non BAU Industry CCS Subsidy</v>
      </c>
      <c r="C671" s="237" t="str">
        <f t="shared" si="35"/>
        <v>Boolean Use Non BAU Industry CCS Subsidies</v>
      </c>
      <c r="D671" s="290" t="s">
        <v>3060</v>
      </c>
      <c r="E671" s="290"/>
      <c r="F671" t="s">
        <v>3022</v>
      </c>
      <c r="H671" s="17">
        <v>2738</v>
      </c>
      <c r="I671" s="387" t="s">
        <v>3967</v>
      </c>
      <c r="J671" s="388" t="str">
        <f>IF(ISBLANK(INDEX('Policy Characteristics'!D:D,MATCH($C671,'Policy Characteristics'!$C:$C,0))),"",INDEX('Policy Characteristics'!D:D,MATCH($C671,'Policy Characteristics'!$C:$C,0)))</f>
        <v>Industry CCS</v>
      </c>
      <c r="K671" s="237" t="str">
        <f>IF(ISBLANK(INDEX('Policy Characteristics'!E:E,MATCH($C671,'Policy Characteristics'!$C:$C,0))),"",INDEX('Policy Characteristics'!E:E,MATCH($C671,'Policy Characteristics'!$C:$C,0)))</f>
        <v>indst non BAU CCS</v>
      </c>
      <c r="L671" s="238">
        <f>IF(ISBLANK(INDEX('Policy Characteristics'!F:F,MATCH($C671,'Policy Characteristics'!$C:$C,0))),"",INDEX('Policy Characteristics'!F:F,MATCH($C671,'Policy Characteristics'!$C:$C,0)))</f>
        <v>0</v>
      </c>
      <c r="M671" s="238">
        <f>IF(ISBLANK(INDEX('Policy Characteristics'!G:G,MATCH($C671,'Policy Characteristics'!$C:$C,0))),"",INDEX('Policy Characteristics'!G:G,MATCH($C671,'Policy Characteristics'!$C:$C,0)))</f>
        <v>1</v>
      </c>
      <c r="N671" s="238">
        <f>IF(ISBLANK(INDEX('Policy Characteristics'!H:H,MATCH($C671,'Policy Characteristics'!$C:$C,0))),"",INDEX('Policy Characteristics'!H:H,MATCH($C671,'Policy Characteristics'!$C:$C,0)))</f>
        <v>1</v>
      </c>
      <c r="O671" s="237" t="str">
        <f>IF(ISBLANK(INDEX('Policy Characteristics'!I:I,MATCH($C671,'Policy Characteristics'!$C:$C,0))),"",INDEX('Policy Characteristics'!I:I,MATCH($C671,'Policy Characteristics'!$C:$C,0)))</f>
        <v>on/off</v>
      </c>
      <c r="P671" s="237"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7" t="str">
        <f>IF(ISBLANK(INDEX('Policy Characteristics'!K:K,MATCH($C671,'Policy Characteristics'!$C:$C,0))),"",INDEX('Policy Characteristics'!K:K,MATCH($C671,'Policy Characteristics'!$C:$C,0)))</f>
        <v>ccs.html#ccs</v>
      </c>
      <c r="R671" s="237" t="str">
        <f>IF(ISBLANK(INDEX('Policy Characteristics'!L:L,MATCH($C671,'Policy Characteristics'!$C:$C,0))),"",INDEX('Policy Characteristics'!L:L,MATCH($C671,'Policy Characteristics'!$C:$C,0)))</f>
        <v>carbon-capture-and-sequestration.html</v>
      </c>
      <c r="S671" s="291" t="s">
        <v>187</v>
      </c>
    </row>
    <row r="672" spans="1:19">
      <c r="A672" s="237" t="str">
        <f>IF(ISBLANK(INDEX('Policy Characteristics'!A:A,MATCH($C672,'Policy Characteristics'!$C:$C,0))),"",INDEX('Policy Characteristics'!A:A,MATCH($C672,'Policy Characteristics'!$C:$C,0)))</f>
        <v>Industry</v>
      </c>
      <c r="B672" s="386" t="str">
        <f>IF(ISBLANK(INDEX('Policy Characteristics'!B:B,MATCH($C672,'Policy Characteristics'!$C:$C,0))),"",INDEX('Policy Characteristics'!B:B,MATCH($C672,'Policy Characteristics'!$C:$C,0)))</f>
        <v>Non BAU Industry CCS Subsidy</v>
      </c>
      <c r="C672" s="237" t="str">
        <f t="shared" si="35"/>
        <v>Boolean Use Non BAU Industry CCS Subsidies</v>
      </c>
      <c r="D672" s="290" t="s">
        <v>3061</v>
      </c>
      <c r="E672" s="290"/>
      <c r="F672" t="s">
        <v>3023</v>
      </c>
      <c r="H672" s="17">
        <v>2739</v>
      </c>
      <c r="I672" s="387" t="s">
        <v>3967</v>
      </c>
      <c r="J672" s="388" t="str">
        <f>IF(ISBLANK(INDEX('Policy Characteristics'!D:D,MATCH($C672,'Policy Characteristics'!$C:$C,0))),"",INDEX('Policy Characteristics'!D:D,MATCH($C672,'Policy Characteristics'!$C:$C,0)))</f>
        <v>Industry CCS</v>
      </c>
      <c r="K672" s="237" t="str">
        <f>IF(ISBLANK(INDEX('Policy Characteristics'!E:E,MATCH($C672,'Policy Characteristics'!$C:$C,0))),"",INDEX('Policy Characteristics'!E:E,MATCH($C672,'Policy Characteristics'!$C:$C,0)))</f>
        <v>indst non BAU CCS</v>
      </c>
      <c r="L672" s="238">
        <f>IF(ISBLANK(INDEX('Policy Characteristics'!F:F,MATCH($C672,'Policy Characteristics'!$C:$C,0))),"",INDEX('Policy Characteristics'!F:F,MATCH($C672,'Policy Characteristics'!$C:$C,0)))</f>
        <v>0</v>
      </c>
      <c r="M672" s="238">
        <f>IF(ISBLANK(INDEX('Policy Characteristics'!G:G,MATCH($C672,'Policy Characteristics'!$C:$C,0))),"",INDEX('Policy Characteristics'!G:G,MATCH($C672,'Policy Characteristics'!$C:$C,0)))</f>
        <v>1</v>
      </c>
      <c r="N672" s="238">
        <f>IF(ISBLANK(INDEX('Policy Characteristics'!H:H,MATCH($C672,'Policy Characteristics'!$C:$C,0))),"",INDEX('Policy Characteristics'!H:H,MATCH($C672,'Policy Characteristics'!$C:$C,0)))</f>
        <v>1</v>
      </c>
      <c r="O672" s="237" t="str">
        <f>IF(ISBLANK(INDEX('Policy Characteristics'!I:I,MATCH($C672,'Policy Characteristics'!$C:$C,0))),"",INDEX('Policy Characteristics'!I:I,MATCH($C672,'Policy Characteristics'!$C:$C,0)))</f>
        <v>on/off</v>
      </c>
      <c r="P672" s="237"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7" t="str">
        <f>IF(ISBLANK(INDEX('Policy Characteristics'!K:K,MATCH($C672,'Policy Characteristics'!$C:$C,0))),"",INDEX('Policy Characteristics'!K:K,MATCH($C672,'Policy Characteristics'!$C:$C,0)))</f>
        <v>ccs.html#ccs</v>
      </c>
      <c r="R672" s="237" t="str">
        <f>IF(ISBLANK(INDEX('Policy Characteristics'!L:L,MATCH($C672,'Policy Characteristics'!$C:$C,0))),"",INDEX('Policy Characteristics'!L:L,MATCH($C672,'Policy Characteristics'!$C:$C,0)))</f>
        <v>carbon-capture-and-sequestration.html</v>
      </c>
      <c r="S672" s="291" t="s">
        <v>187</v>
      </c>
    </row>
    <row r="673" spans="1:19">
      <c r="A673" s="237" t="str">
        <f>IF(ISBLANK(INDEX('Policy Characteristics'!A:A,MATCH($C673,'Policy Characteristics'!$C:$C,0))),"",INDEX('Policy Characteristics'!A:A,MATCH($C673,'Policy Characteristics'!$C:$C,0)))</f>
        <v>Industry</v>
      </c>
      <c r="B673" s="386" t="str">
        <f>IF(ISBLANK(INDEX('Policy Characteristics'!B:B,MATCH($C673,'Policy Characteristics'!$C:$C,0))),"",INDEX('Policy Characteristics'!B:B,MATCH($C673,'Policy Characteristics'!$C:$C,0)))</f>
        <v>Non BAU Industry CCS Subsidy</v>
      </c>
      <c r="C673" s="237" t="str">
        <f t="shared" si="35"/>
        <v>Boolean Use Non BAU Industry CCS Subsidies</v>
      </c>
      <c r="D673" s="290" t="s">
        <v>3062</v>
      </c>
      <c r="E673" s="290"/>
      <c r="F673" t="s">
        <v>3024</v>
      </c>
      <c r="H673" s="17">
        <v>2740</v>
      </c>
      <c r="I673" s="387" t="s">
        <v>3967</v>
      </c>
      <c r="J673" s="388" t="str">
        <f>IF(ISBLANK(INDEX('Policy Characteristics'!D:D,MATCH($C673,'Policy Characteristics'!$C:$C,0))),"",INDEX('Policy Characteristics'!D:D,MATCH($C673,'Policy Characteristics'!$C:$C,0)))</f>
        <v>Industry CCS</v>
      </c>
      <c r="K673" s="237" t="str">
        <f>IF(ISBLANK(INDEX('Policy Characteristics'!E:E,MATCH($C673,'Policy Characteristics'!$C:$C,0))),"",INDEX('Policy Characteristics'!E:E,MATCH($C673,'Policy Characteristics'!$C:$C,0)))</f>
        <v>indst non BAU CCS</v>
      </c>
      <c r="L673" s="238">
        <f>IF(ISBLANK(INDEX('Policy Characteristics'!F:F,MATCH($C673,'Policy Characteristics'!$C:$C,0))),"",INDEX('Policy Characteristics'!F:F,MATCH($C673,'Policy Characteristics'!$C:$C,0)))</f>
        <v>0</v>
      </c>
      <c r="M673" s="238">
        <f>IF(ISBLANK(INDEX('Policy Characteristics'!G:G,MATCH($C673,'Policy Characteristics'!$C:$C,0))),"",INDEX('Policy Characteristics'!G:G,MATCH($C673,'Policy Characteristics'!$C:$C,0)))</f>
        <v>1</v>
      </c>
      <c r="N673" s="238">
        <f>IF(ISBLANK(INDEX('Policy Characteristics'!H:H,MATCH($C673,'Policy Characteristics'!$C:$C,0))),"",INDEX('Policy Characteristics'!H:H,MATCH($C673,'Policy Characteristics'!$C:$C,0)))</f>
        <v>1</v>
      </c>
      <c r="O673" s="237" t="str">
        <f>IF(ISBLANK(INDEX('Policy Characteristics'!I:I,MATCH($C673,'Policy Characteristics'!$C:$C,0))),"",INDEX('Policy Characteristics'!I:I,MATCH($C673,'Policy Characteristics'!$C:$C,0)))</f>
        <v>on/off</v>
      </c>
      <c r="P673" s="237"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7" t="str">
        <f>IF(ISBLANK(INDEX('Policy Characteristics'!K:K,MATCH($C673,'Policy Characteristics'!$C:$C,0))),"",INDEX('Policy Characteristics'!K:K,MATCH($C673,'Policy Characteristics'!$C:$C,0)))</f>
        <v>ccs.html#ccs</v>
      </c>
      <c r="R673" s="237" t="str">
        <f>IF(ISBLANK(INDEX('Policy Characteristics'!L:L,MATCH($C673,'Policy Characteristics'!$C:$C,0))),"",INDEX('Policy Characteristics'!L:L,MATCH($C673,'Policy Characteristics'!$C:$C,0)))</f>
        <v>carbon-capture-and-sequestration.html</v>
      </c>
      <c r="S673" s="291" t="s">
        <v>187</v>
      </c>
    </row>
    <row r="674" spans="1:19">
      <c r="A674" s="237" t="str">
        <f>IF(ISBLANK(INDEX('Policy Characteristics'!A:A,MATCH($C674,'Policy Characteristics'!$C:$C,0))),"",INDEX('Policy Characteristics'!A:A,MATCH($C674,'Policy Characteristics'!$C:$C,0)))</f>
        <v>Industry</v>
      </c>
      <c r="B674" s="386" t="str">
        <f>IF(ISBLANK(INDEX('Policy Characteristics'!B:B,MATCH($C674,'Policy Characteristics'!$C:$C,0))),"",INDEX('Policy Characteristics'!B:B,MATCH($C674,'Policy Characteristics'!$C:$C,0)))</f>
        <v>Non BAU Industry CCS Subsidy</v>
      </c>
      <c r="C674" s="237" t="str">
        <f t="shared" si="35"/>
        <v>Boolean Use Non BAU Industry CCS Subsidies</v>
      </c>
      <c r="D674" s="290" t="s">
        <v>3063</v>
      </c>
      <c r="E674" s="290"/>
      <c r="F674" t="s">
        <v>3025</v>
      </c>
      <c r="H674" s="17">
        <v>2741</v>
      </c>
      <c r="I674" s="387" t="s">
        <v>3967</v>
      </c>
      <c r="J674" s="388" t="str">
        <f>IF(ISBLANK(INDEX('Policy Characteristics'!D:D,MATCH($C674,'Policy Characteristics'!$C:$C,0))),"",INDEX('Policy Characteristics'!D:D,MATCH($C674,'Policy Characteristics'!$C:$C,0)))</f>
        <v>Industry CCS</v>
      </c>
      <c r="K674" s="237" t="str">
        <f>IF(ISBLANK(INDEX('Policy Characteristics'!E:E,MATCH($C674,'Policy Characteristics'!$C:$C,0))),"",INDEX('Policy Characteristics'!E:E,MATCH($C674,'Policy Characteristics'!$C:$C,0)))</f>
        <v>indst non BAU CCS</v>
      </c>
      <c r="L674" s="238">
        <f>IF(ISBLANK(INDEX('Policy Characteristics'!F:F,MATCH($C674,'Policy Characteristics'!$C:$C,0))),"",INDEX('Policy Characteristics'!F:F,MATCH($C674,'Policy Characteristics'!$C:$C,0)))</f>
        <v>0</v>
      </c>
      <c r="M674" s="238">
        <f>IF(ISBLANK(INDEX('Policy Characteristics'!G:G,MATCH($C674,'Policy Characteristics'!$C:$C,0))),"",INDEX('Policy Characteristics'!G:G,MATCH($C674,'Policy Characteristics'!$C:$C,0)))</f>
        <v>1</v>
      </c>
      <c r="N674" s="238">
        <f>IF(ISBLANK(INDEX('Policy Characteristics'!H:H,MATCH($C674,'Policy Characteristics'!$C:$C,0))),"",INDEX('Policy Characteristics'!H:H,MATCH($C674,'Policy Characteristics'!$C:$C,0)))</f>
        <v>1</v>
      </c>
      <c r="O674" s="237" t="str">
        <f>IF(ISBLANK(INDEX('Policy Characteristics'!I:I,MATCH($C674,'Policy Characteristics'!$C:$C,0))),"",INDEX('Policy Characteristics'!I:I,MATCH($C674,'Policy Characteristics'!$C:$C,0)))</f>
        <v>on/off</v>
      </c>
      <c r="P674" s="237"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7" t="str">
        <f>IF(ISBLANK(INDEX('Policy Characteristics'!K:K,MATCH($C674,'Policy Characteristics'!$C:$C,0))),"",INDEX('Policy Characteristics'!K:K,MATCH($C674,'Policy Characteristics'!$C:$C,0)))</f>
        <v>ccs.html#ccs</v>
      </c>
      <c r="R674" s="237" t="str">
        <f>IF(ISBLANK(INDEX('Policy Characteristics'!L:L,MATCH($C674,'Policy Characteristics'!$C:$C,0))),"",INDEX('Policy Characteristics'!L:L,MATCH($C674,'Policy Characteristics'!$C:$C,0)))</f>
        <v>carbon-capture-and-sequestration.html</v>
      </c>
      <c r="S674" s="291" t="s">
        <v>187</v>
      </c>
    </row>
    <row r="675" spans="1:19">
      <c r="A675" s="237" t="str">
        <f>IF(ISBLANK(INDEX('Policy Characteristics'!A:A,MATCH($C675,'Policy Characteristics'!$C:$C,0))),"",INDEX('Policy Characteristics'!A:A,MATCH($C675,'Policy Characteristics'!$C:$C,0)))</f>
        <v>Industry</v>
      </c>
      <c r="B675" s="386" t="str">
        <f>IF(ISBLANK(INDEX('Policy Characteristics'!B:B,MATCH($C675,'Policy Characteristics'!$C:$C,0))),"",INDEX('Policy Characteristics'!B:B,MATCH($C675,'Policy Characteristics'!$C:$C,0)))</f>
        <v>Non BAU Industry CCS Subsidy</v>
      </c>
      <c r="C675" s="237" t="str">
        <f t="shared" si="35"/>
        <v>Boolean Use Non BAU Industry CCS Subsidies</v>
      </c>
      <c r="D675" s="290" t="s">
        <v>3064</v>
      </c>
      <c r="E675" s="290"/>
      <c r="F675" t="s">
        <v>3026</v>
      </c>
      <c r="H675" s="17">
        <v>2742</v>
      </c>
      <c r="I675" s="387" t="s">
        <v>3967</v>
      </c>
      <c r="J675" s="388" t="str">
        <f>IF(ISBLANK(INDEX('Policy Characteristics'!D:D,MATCH($C675,'Policy Characteristics'!$C:$C,0))),"",INDEX('Policy Characteristics'!D:D,MATCH($C675,'Policy Characteristics'!$C:$C,0)))</f>
        <v>Industry CCS</v>
      </c>
      <c r="K675" s="237" t="str">
        <f>IF(ISBLANK(INDEX('Policy Characteristics'!E:E,MATCH($C675,'Policy Characteristics'!$C:$C,0))),"",INDEX('Policy Characteristics'!E:E,MATCH($C675,'Policy Characteristics'!$C:$C,0)))</f>
        <v>indst non BAU CCS</v>
      </c>
      <c r="L675" s="238">
        <f>IF(ISBLANK(INDEX('Policy Characteristics'!F:F,MATCH($C675,'Policy Characteristics'!$C:$C,0))),"",INDEX('Policy Characteristics'!F:F,MATCH($C675,'Policy Characteristics'!$C:$C,0)))</f>
        <v>0</v>
      </c>
      <c r="M675" s="238">
        <f>IF(ISBLANK(INDEX('Policy Characteristics'!G:G,MATCH($C675,'Policy Characteristics'!$C:$C,0))),"",INDEX('Policy Characteristics'!G:G,MATCH($C675,'Policy Characteristics'!$C:$C,0)))</f>
        <v>1</v>
      </c>
      <c r="N675" s="238">
        <f>IF(ISBLANK(INDEX('Policy Characteristics'!H:H,MATCH($C675,'Policy Characteristics'!$C:$C,0))),"",INDEX('Policy Characteristics'!H:H,MATCH($C675,'Policy Characteristics'!$C:$C,0)))</f>
        <v>1</v>
      </c>
      <c r="O675" s="237" t="str">
        <f>IF(ISBLANK(INDEX('Policy Characteristics'!I:I,MATCH($C675,'Policy Characteristics'!$C:$C,0))),"",INDEX('Policy Characteristics'!I:I,MATCH($C675,'Policy Characteristics'!$C:$C,0)))</f>
        <v>on/off</v>
      </c>
      <c r="P675" s="237"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7" t="str">
        <f>IF(ISBLANK(INDEX('Policy Characteristics'!K:K,MATCH($C675,'Policy Characteristics'!$C:$C,0))),"",INDEX('Policy Characteristics'!K:K,MATCH($C675,'Policy Characteristics'!$C:$C,0)))</f>
        <v>ccs.html#ccs</v>
      </c>
      <c r="R675" s="237" t="str">
        <f>IF(ISBLANK(INDEX('Policy Characteristics'!L:L,MATCH($C675,'Policy Characteristics'!$C:$C,0))),"",INDEX('Policy Characteristics'!L:L,MATCH($C675,'Policy Characteristics'!$C:$C,0)))</f>
        <v>carbon-capture-and-sequestration.html</v>
      </c>
      <c r="S675" s="291" t="s">
        <v>187</v>
      </c>
    </row>
    <row r="676" spans="1:19">
      <c r="A676" s="237" t="str">
        <f>IF(ISBLANK(INDEX('Policy Characteristics'!A:A,MATCH($C676,'Policy Characteristics'!$C:$C,0))),"",INDEX('Policy Characteristics'!A:A,MATCH($C676,'Policy Characteristics'!$C:$C,0)))</f>
        <v>Industry</v>
      </c>
      <c r="B676" s="386" t="str">
        <f>IF(ISBLANK(INDEX('Policy Characteristics'!B:B,MATCH($C676,'Policy Characteristics'!$C:$C,0))),"",INDEX('Policy Characteristics'!B:B,MATCH($C676,'Policy Characteristics'!$C:$C,0)))</f>
        <v>Non BAU Industry CCS Subsidy</v>
      </c>
      <c r="C676" s="237" t="str">
        <f t="shared" si="35"/>
        <v>Boolean Use Non BAU Industry CCS Subsidies</v>
      </c>
      <c r="D676" s="290" t="s">
        <v>3065</v>
      </c>
      <c r="E676" s="290"/>
      <c r="F676" t="s">
        <v>3027</v>
      </c>
      <c r="H676" s="17">
        <v>2743</v>
      </c>
      <c r="I676" s="387" t="s">
        <v>3967</v>
      </c>
      <c r="J676" s="388" t="str">
        <f>IF(ISBLANK(INDEX('Policy Characteristics'!D:D,MATCH($C676,'Policy Characteristics'!$C:$C,0))),"",INDEX('Policy Characteristics'!D:D,MATCH($C676,'Policy Characteristics'!$C:$C,0)))</f>
        <v>Industry CCS</v>
      </c>
      <c r="K676" s="237" t="str">
        <f>IF(ISBLANK(INDEX('Policy Characteristics'!E:E,MATCH($C676,'Policy Characteristics'!$C:$C,0))),"",INDEX('Policy Characteristics'!E:E,MATCH($C676,'Policy Characteristics'!$C:$C,0)))</f>
        <v>indst non BAU CCS</v>
      </c>
      <c r="L676" s="238">
        <f>IF(ISBLANK(INDEX('Policy Characteristics'!F:F,MATCH($C676,'Policy Characteristics'!$C:$C,0))),"",INDEX('Policy Characteristics'!F:F,MATCH($C676,'Policy Characteristics'!$C:$C,0)))</f>
        <v>0</v>
      </c>
      <c r="M676" s="238">
        <f>IF(ISBLANK(INDEX('Policy Characteristics'!G:G,MATCH($C676,'Policy Characteristics'!$C:$C,0))),"",INDEX('Policy Characteristics'!G:G,MATCH($C676,'Policy Characteristics'!$C:$C,0)))</f>
        <v>1</v>
      </c>
      <c r="N676" s="238">
        <f>IF(ISBLANK(INDEX('Policy Characteristics'!H:H,MATCH($C676,'Policy Characteristics'!$C:$C,0))),"",INDEX('Policy Characteristics'!H:H,MATCH($C676,'Policy Characteristics'!$C:$C,0)))</f>
        <v>1</v>
      </c>
      <c r="O676" s="237" t="str">
        <f>IF(ISBLANK(INDEX('Policy Characteristics'!I:I,MATCH($C676,'Policy Characteristics'!$C:$C,0))),"",INDEX('Policy Characteristics'!I:I,MATCH($C676,'Policy Characteristics'!$C:$C,0)))</f>
        <v>on/off</v>
      </c>
      <c r="P676" s="237"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7" t="str">
        <f>IF(ISBLANK(INDEX('Policy Characteristics'!K:K,MATCH($C676,'Policy Characteristics'!$C:$C,0))),"",INDEX('Policy Characteristics'!K:K,MATCH($C676,'Policy Characteristics'!$C:$C,0)))</f>
        <v>ccs.html#ccs</v>
      </c>
      <c r="R676" s="237" t="str">
        <f>IF(ISBLANK(INDEX('Policy Characteristics'!L:L,MATCH($C676,'Policy Characteristics'!$C:$C,0))),"",INDEX('Policy Characteristics'!L:L,MATCH($C676,'Policy Characteristics'!$C:$C,0)))</f>
        <v>carbon-capture-and-sequestration.html</v>
      </c>
      <c r="S676" s="291" t="s">
        <v>187</v>
      </c>
    </row>
    <row r="677" spans="1:19">
      <c r="A677" s="237" t="str">
        <f>IF(ISBLANK(INDEX('Policy Characteristics'!A:A,MATCH($C677,'Policy Characteristics'!$C:$C,0))),"",INDEX('Policy Characteristics'!A:A,MATCH($C677,'Policy Characteristics'!$C:$C,0)))</f>
        <v>Industry</v>
      </c>
      <c r="B677" s="386" t="str">
        <f>IF(ISBLANK(INDEX('Policy Characteristics'!B:B,MATCH($C677,'Policy Characteristics'!$C:$C,0))),"",INDEX('Policy Characteristics'!B:B,MATCH($C677,'Policy Characteristics'!$C:$C,0)))</f>
        <v>Non BAU Industry CCS Subsidy</v>
      </c>
      <c r="C677" s="237" t="str">
        <f t="shared" si="35"/>
        <v>Boolean Use Non BAU Industry CCS Subsidies</v>
      </c>
      <c r="D677" s="290" t="s">
        <v>3066</v>
      </c>
      <c r="E677" s="290"/>
      <c r="F677" t="s">
        <v>3028</v>
      </c>
      <c r="H677" s="17">
        <v>2744</v>
      </c>
      <c r="I677" s="387" t="s">
        <v>3967</v>
      </c>
      <c r="J677" s="388" t="str">
        <f>IF(ISBLANK(INDEX('Policy Characteristics'!D:D,MATCH($C677,'Policy Characteristics'!$C:$C,0))),"",INDEX('Policy Characteristics'!D:D,MATCH($C677,'Policy Characteristics'!$C:$C,0)))</f>
        <v>Industry CCS</v>
      </c>
      <c r="K677" s="237" t="str">
        <f>IF(ISBLANK(INDEX('Policy Characteristics'!E:E,MATCH($C677,'Policy Characteristics'!$C:$C,0))),"",INDEX('Policy Characteristics'!E:E,MATCH($C677,'Policy Characteristics'!$C:$C,0)))</f>
        <v>indst non BAU CCS</v>
      </c>
      <c r="L677" s="238">
        <f>IF(ISBLANK(INDEX('Policy Characteristics'!F:F,MATCH($C677,'Policy Characteristics'!$C:$C,0))),"",INDEX('Policy Characteristics'!F:F,MATCH($C677,'Policy Characteristics'!$C:$C,0)))</f>
        <v>0</v>
      </c>
      <c r="M677" s="238">
        <f>IF(ISBLANK(INDEX('Policy Characteristics'!G:G,MATCH($C677,'Policy Characteristics'!$C:$C,0))),"",INDEX('Policy Characteristics'!G:G,MATCH($C677,'Policy Characteristics'!$C:$C,0)))</f>
        <v>1</v>
      </c>
      <c r="N677" s="238">
        <f>IF(ISBLANK(INDEX('Policy Characteristics'!H:H,MATCH($C677,'Policy Characteristics'!$C:$C,0))),"",INDEX('Policy Characteristics'!H:H,MATCH($C677,'Policy Characteristics'!$C:$C,0)))</f>
        <v>1</v>
      </c>
      <c r="O677" s="237" t="str">
        <f>IF(ISBLANK(INDEX('Policy Characteristics'!I:I,MATCH($C677,'Policy Characteristics'!$C:$C,0))),"",INDEX('Policy Characteristics'!I:I,MATCH($C677,'Policy Characteristics'!$C:$C,0)))</f>
        <v>on/off</v>
      </c>
      <c r="P677" s="237"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7" t="str">
        <f>IF(ISBLANK(INDEX('Policy Characteristics'!K:K,MATCH($C677,'Policy Characteristics'!$C:$C,0))),"",INDEX('Policy Characteristics'!K:K,MATCH($C677,'Policy Characteristics'!$C:$C,0)))</f>
        <v>ccs.html#ccs</v>
      </c>
      <c r="R677" s="237" t="str">
        <f>IF(ISBLANK(INDEX('Policy Characteristics'!L:L,MATCH($C677,'Policy Characteristics'!$C:$C,0))),"",INDEX('Policy Characteristics'!L:L,MATCH($C677,'Policy Characteristics'!$C:$C,0)))</f>
        <v>carbon-capture-and-sequestration.html</v>
      </c>
      <c r="S677" s="291" t="s">
        <v>187</v>
      </c>
    </row>
    <row r="678" spans="1:19">
      <c r="A678" s="237" t="str">
        <f>IF(ISBLANK(INDEX('Policy Characteristics'!A:A,MATCH($C678,'Policy Characteristics'!$C:$C,0))),"",INDEX('Policy Characteristics'!A:A,MATCH($C678,'Policy Characteristics'!$C:$C,0)))</f>
        <v>Industry</v>
      </c>
      <c r="B678" s="386" t="str">
        <f>IF(ISBLANK(INDEX('Policy Characteristics'!B:B,MATCH($C678,'Policy Characteristics'!$C:$C,0))),"",INDEX('Policy Characteristics'!B:B,MATCH($C678,'Policy Characteristics'!$C:$C,0)))</f>
        <v>Non BAU Industry CCS Subsidy</v>
      </c>
      <c r="C678" s="237" t="str">
        <f t="shared" si="35"/>
        <v>Boolean Use Non BAU Industry CCS Subsidies</v>
      </c>
      <c r="D678" s="290" t="s">
        <v>3067</v>
      </c>
      <c r="E678" s="290"/>
      <c r="F678" t="s">
        <v>3029</v>
      </c>
      <c r="H678" s="17">
        <v>2745</v>
      </c>
      <c r="I678" s="387" t="s">
        <v>3967</v>
      </c>
      <c r="J678" s="388" t="str">
        <f>IF(ISBLANK(INDEX('Policy Characteristics'!D:D,MATCH($C678,'Policy Characteristics'!$C:$C,0))),"",INDEX('Policy Characteristics'!D:D,MATCH($C678,'Policy Characteristics'!$C:$C,0)))</f>
        <v>Industry CCS</v>
      </c>
      <c r="K678" s="237" t="str">
        <f>IF(ISBLANK(INDEX('Policy Characteristics'!E:E,MATCH($C678,'Policy Characteristics'!$C:$C,0))),"",INDEX('Policy Characteristics'!E:E,MATCH($C678,'Policy Characteristics'!$C:$C,0)))</f>
        <v>indst non BAU CCS</v>
      </c>
      <c r="L678" s="238">
        <f>IF(ISBLANK(INDEX('Policy Characteristics'!F:F,MATCH($C678,'Policy Characteristics'!$C:$C,0))),"",INDEX('Policy Characteristics'!F:F,MATCH($C678,'Policy Characteristics'!$C:$C,0)))</f>
        <v>0</v>
      </c>
      <c r="M678" s="238">
        <f>IF(ISBLANK(INDEX('Policy Characteristics'!G:G,MATCH($C678,'Policy Characteristics'!$C:$C,0))),"",INDEX('Policy Characteristics'!G:G,MATCH($C678,'Policy Characteristics'!$C:$C,0)))</f>
        <v>1</v>
      </c>
      <c r="N678" s="238">
        <f>IF(ISBLANK(INDEX('Policy Characteristics'!H:H,MATCH($C678,'Policy Characteristics'!$C:$C,0))),"",INDEX('Policy Characteristics'!H:H,MATCH($C678,'Policy Characteristics'!$C:$C,0)))</f>
        <v>1</v>
      </c>
      <c r="O678" s="237" t="str">
        <f>IF(ISBLANK(INDEX('Policy Characteristics'!I:I,MATCH($C678,'Policy Characteristics'!$C:$C,0))),"",INDEX('Policy Characteristics'!I:I,MATCH($C678,'Policy Characteristics'!$C:$C,0)))</f>
        <v>on/off</v>
      </c>
      <c r="P678" s="237"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7" t="str">
        <f>IF(ISBLANK(INDEX('Policy Characteristics'!K:K,MATCH($C678,'Policy Characteristics'!$C:$C,0))),"",INDEX('Policy Characteristics'!K:K,MATCH($C678,'Policy Characteristics'!$C:$C,0)))</f>
        <v>ccs.html#ccs</v>
      </c>
      <c r="R678" s="237" t="str">
        <f>IF(ISBLANK(INDEX('Policy Characteristics'!L:L,MATCH($C678,'Policy Characteristics'!$C:$C,0))),"",INDEX('Policy Characteristics'!L:L,MATCH($C678,'Policy Characteristics'!$C:$C,0)))</f>
        <v>carbon-capture-and-sequestration.html</v>
      </c>
      <c r="S678" s="291" t="s">
        <v>187</v>
      </c>
    </row>
    <row r="679" spans="1:19">
      <c r="A679" s="237" t="str">
        <f>IF(ISBLANK(INDEX('Policy Characteristics'!A:A,MATCH($C679,'Policy Characteristics'!$C:$C,0))),"",INDEX('Policy Characteristics'!A:A,MATCH($C679,'Policy Characteristics'!$C:$C,0)))</f>
        <v>Industry</v>
      </c>
      <c r="B679" s="386" t="str">
        <f>IF(ISBLANK(INDEX('Policy Characteristics'!B:B,MATCH($C679,'Policy Characteristics'!$C:$C,0))),"",INDEX('Policy Characteristics'!B:B,MATCH($C679,'Policy Characteristics'!$C:$C,0)))</f>
        <v>Non BAU Industry CCS Subsidy</v>
      </c>
      <c r="C679" s="237" t="str">
        <f t="shared" si="35"/>
        <v>Boolean Use Non BAU Industry CCS Subsidies</v>
      </c>
      <c r="D679" s="290" t="s">
        <v>3068</v>
      </c>
      <c r="E679" s="290"/>
      <c r="F679" t="s">
        <v>3071</v>
      </c>
      <c r="H679" s="17">
        <v>2746</v>
      </c>
      <c r="I679" s="387" t="s">
        <v>3967</v>
      </c>
      <c r="J679" s="388" t="str">
        <f>IF(ISBLANK(INDEX('Policy Characteristics'!D:D,MATCH($C679,'Policy Characteristics'!$C:$C,0))),"",INDEX('Policy Characteristics'!D:D,MATCH($C679,'Policy Characteristics'!$C:$C,0)))</f>
        <v>Industry CCS</v>
      </c>
      <c r="K679" s="237" t="str">
        <f>IF(ISBLANK(INDEX('Policy Characteristics'!E:E,MATCH($C679,'Policy Characteristics'!$C:$C,0))),"",INDEX('Policy Characteristics'!E:E,MATCH($C679,'Policy Characteristics'!$C:$C,0)))</f>
        <v>indst non BAU CCS</v>
      </c>
      <c r="L679" s="238">
        <f>IF(ISBLANK(INDEX('Policy Characteristics'!F:F,MATCH($C679,'Policy Characteristics'!$C:$C,0))),"",INDEX('Policy Characteristics'!F:F,MATCH($C679,'Policy Characteristics'!$C:$C,0)))</f>
        <v>0</v>
      </c>
      <c r="M679" s="238">
        <f>IF(ISBLANK(INDEX('Policy Characteristics'!G:G,MATCH($C679,'Policy Characteristics'!$C:$C,0))),"",INDEX('Policy Characteristics'!G:G,MATCH($C679,'Policy Characteristics'!$C:$C,0)))</f>
        <v>1</v>
      </c>
      <c r="N679" s="238">
        <f>IF(ISBLANK(INDEX('Policy Characteristics'!H:H,MATCH($C679,'Policy Characteristics'!$C:$C,0))),"",INDEX('Policy Characteristics'!H:H,MATCH($C679,'Policy Characteristics'!$C:$C,0)))</f>
        <v>1</v>
      </c>
      <c r="O679" s="237" t="str">
        <f>IF(ISBLANK(INDEX('Policy Characteristics'!I:I,MATCH($C679,'Policy Characteristics'!$C:$C,0))),"",INDEX('Policy Characteristics'!I:I,MATCH($C679,'Policy Characteristics'!$C:$C,0)))</f>
        <v>on/off</v>
      </c>
      <c r="P679" s="237"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7" t="str">
        <f>IF(ISBLANK(INDEX('Policy Characteristics'!K:K,MATCH($C679,'Policy Characteristics'!$C:$C,0))),"",INDEX('Policy Characteristics'!K:K,MATCH($C679,'Policy Characteristics'!$C:$C,0)))</f>
        <v>ccs.html#ccs</v>
      </c>
      <c r="R679" s="237" t="str">
        <f>IF(ISBLANK(INDEX('Policy Characteristics'!L:L,MATCH($C679,'Policy Characteristics'!$C:$C,0))),"",INDEX('Policy Characteristics'!L:L,MATCH($C679,'Policy Characteristics'!$C:$C,0)))</f>
        <v>carbon-capture-and-sequestration.html</v>
      </c>
      <c r="S679" s="291" t="s">
        <v>187</v>
      </c>
    </row>
    <row r="680" spans="1:19">
      <c r="A680" s="237" t="str">
        <f>IF(ISBLANK(INDEX('Policy Characteristics'!A:A,MATCH($C680,'Policy Characteristics'!$C:$C,0))),"",INDEX('Policy Characteristics'!A:A,MATCH($C680,'Policy Characteristics'!$C:$C,0)))</f>
        <v>Industry</v>
      </c>
      <c r="B680" s="386" t="str">
        <f>IF(ISBLANK(INDEX('Policy Characteristics'!B:B,MATCH($C680,'Policy Characteristics'!$C:$C,0))),"",INDEX('Policy Characteristics'!B:B,MATCH($C680,'Policy Characteristics'!$C:$C,0)))</f>
        <v>Non BAU Industry CCS Subsidy</v>
      </c>
      <c r="C680" s="237" t="str">
        <f t="shared" si="35"/>
        <v>Boolean Use Non BAU Industry CCS Subsidies</v>
      </c>
      <c r="D680" s="290" t="s">
        <v>3069</v>
      </c>
      <c r="E680" s="290"/>
      <c r="F680" t="s">
        <v>3030</v>
      </c>
      <c r="H680" s="17">
        <v>2747</v>
      </c>
      <c r="I680" s="387" t="s">
        <v>3967</v>
      </c>
      <c r="J680" s="388" t="str">
        <f>IF(ISBLANK(INDEX('Policy Characteristics'!D:D,MATCH($C680,'Policy Characteristics'!$C:$C,0))),"",INDEX('Policy Characteristics'!D:D,MATCH($C680,'Policy Characteristics'!$C:$C,0)))</f>
        <v>Industry CCS</v>
      </c>
      <c r="K680" s="237" t="str">
        <f>IF(ISBLANK(INDEX('Policy Characteristics'!E:E,MATCH($C680,'Policy Characteristics'!$C:$C,0))),"",INDEX('Policy Characteristics'!E:E,MATCH($C680,'Policy Characteristics'!$C:$C,0)))</f>
        <v>indst non BAU CCS</v>
      </c>
      <c r="L680" s="238">
        <f>IF(ISBLANK(INDEX('Policy Characteristics'!F:F,MATCH($C680,'Policy Characteristics'!$C:$C,0))),"",INDEX('Policy Characteristics'!F:F,MATCH($C680,'Policy Characteristics'!$C:$C,0)))</f>
        <v>0</v>
      </c>
      <c r="M680" s="238">
        <f>IF(ISBLANK(INDEX('Policy Characteristics'!G:G,MATCH($C680,'Policy Characteristics'!$C:$C,0))),"",INDEX('Policy Characteristics'!G:G,MATCH($C680,'Policy Characteristics'!$C:$C,0)))</f>
        <v>1</v>
      </c>
      <c r="N680" s="238">
        <f>IF(ISBLANK(INDEX('Policy Characteristics'!H:H,MATCH($C680,'Policy Characteristics'!$C:$C,0))),"",INDEX('Policy Characteristics'!H:H,MATCH($C680,'Policy Characteristics'!$C:$C,0)))</f>
        <v>1</v>
      </c>
      <c r="O680" s="237" t="str">
        <f>IF(ISBLANK(INDEX('Policy Characteristics'!I:I,MATCH($C680,'Policy Characteristics'!$C:$C,0))),"",INDEX('Policy Characteristics'!I:I,MATCH($C680,'Policy Characteristics'!$C:$C,0)))</f>
        <v>on/off</v>
      </c>
      <c r="P680" s="237"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7" t="str">
        <f>IF(ISBLANK(INDEX('Policy Characteristics'!K:K,MATCH($C680,'Policy Characteristics'!$C:$C,0))),"",INDEX('Policy Characteristics'!K:K,MATCH($C680,'Policy Characteristics'!$C:$C,0)))</f>
        <v>ccs.html#ccs</v>
      </c>
      <c r="R680" s="237" t="str">
        <f>IF(ISBLANK(INDEX('Policy Characteristics'!L:L,MATCH($C680,'Policy Characteristics'!$C:$C,0))),"",INDEX('Policy Characteristics'!L:L,MATCH($C680,'Policy Characteristics'!$C:$C,0)))</f>
        <v>carbon-capture-and-sequestration.html</v>
      </c>
      <c r="S680" s="291" t="s">
        <v>187</v>
      </c>
    </row>
    <row r="681" spans="1:19">
      <c r="A681" s="237" t="str">
        <f>IF(ISBLANK(INDEX('Policy Characteristics'!A:A,MATCH($C681,'Policy Characteristics'!$C:$C,0))),"",INDEX('Policy Characteristics'!A:A,MATCH($C681,'Policy Characteristics'!$C:$C,0)))</f>
        <v>Industry</v>
      </c>
      <c r="B681" s="386" t="str">
        <f>IF(ISBLANK(INDEX('Policy Characteristics'!B:B,MATCH($C681,'Policy Characteristics'!$C:$C,0))),"",INDEX('Policy Characteristics'!B:B,MATCH($C681,'Policy Characteristics'!$C:$C,0)))</f>
        <v>Cement Clinker Substitution</v>
      </c>
      <c r="C681" t="s">
        <v>2761</v>
      </c>
      <c r="D681" s="335"/>
      <c r="E681" s="335"/>
      <c r="F681" s="335"/>
      <c r="G681" s="335"/>
      <c r="H681" s="17">
        <v>43</v>
      </c>
      <c r="I681" s="387" t="s">
        <v>43</v>
      </c>
      <c r="J681" s="388" t="str">
        <f>IF(ISBLANK(INDEX('Policy Characteristics'!D:D,MATCH($C681,'Policy Characteristics'!$C:$C,0))),"",INDEX('Policy Characteristics'!D:D,MATCH($C681,'Policy Characteristics'!$C:$C,0)))</f>
        <v>Cement Clinker Substitution</v>
      </c>
      <c r="K681" s="237" t="str">
        <f>IF(ISBLANK(INDEX('Policy Characteristics'!E:E,MATCH($C681,'Policy Characteristics'!$C:$C,0))),"",INDEX('Policy Characteristics'!E:E,MATCH($C681,'Policy Characteristics'!$C:$C,0)))</f>
        <v>indst cement measures</v>
      </c>
      <c r="L681" s="238">
        <f>IF(ISBLANK(INDEX('Policy Characteristics'!F:F,MATCH($C681,'Policy Characteristics'!$C:$C,0))),"",INDEX('Policy Characteristics'!F:F,MATCH($C681,'Policy Characteristics'!$C:$C,0)))</f>
        <v>0</v>
      </c>
      <c r="M681" s="238">
        <f>IF(ISBLANK(INDEX('Policy Characteristics'!G:G,MATCH($C681,'Policy Characteristics'!$C:$C,0))),"",INDEX('Policy Characteristics'!G:G,MATCH($C681,'Policy Characteristics'!$C:$C,0)))</f>
        <v>1</v>
      </c>
      <c r="N681" s="238">
        <f>IF(ISBLANK(INDEX('Policy Characteristics'!H:H,MATCH($C681,'Policy Characteristics'!$C:$C,0))),"",INDEX('Policy Characteristics'!H:H,MATCH($C681,'Policy Characteristics'!$C:$C,0)))</f>
        <v>0.01</v>
      </c>
      <c r="O681" s="237" t="str">
        <f>IF(ISBLANK(INDEX('Policy Characteristics'!I:I,MATCH($C681,'Policy Characteristics'!$C:$C,0))),"",INDEX('Policy Characteristics'!I:I,MATCH($C681,'Policy Characteristics'!$C:$C,0)))</f>
        <v>% of potential achieved</v>
      </c>
      <c r="P681" s="237"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7" t="str">
        <f>IF(ISBLANK(INDEX('Policy Characteristics'!K:K,MATCH($C681,'Policy Characteristics'!$C:$C,0))),"",INDEX('Policy Characteristics'!K:K,MATCH($C681,'Policy Characteristics'!$C:$C,0)))</f>
        <v>industry-ag-main.html#clinker</v>
      </c>
      <c r="R681" s="237" t="str">
        <f>IF(ISBLANK(INDEX('Policy Characteristics'!L:L,MATCH($C681,'Policy Characteristics'!$C:$C,0))),"",INDEX('Policy Characteristics'!L:L,MATCH($C681,'Policy Characteristics'!$C:$C,0)))</f>
        <v>cement-clinker-substitution.html</v>
      </c>
      <c r="S681" s="291" t="s">
        <v>3920</v>
      </c>
    </row>
    <row r="682" spans="1:19" s="237" customFormat="1">
      <c r="A682" s="237" t="str">
        <f>IF(ISBLANK(INDEX('Policy Characteristics'!A:A,MATCH($C682,'Policy Characteristics'!$C:$C,0))),"",INDEX('Policy Characteristics'!A:A,MATCH($C682,'Policy Characteristics'!$C:$C,0)))</f>
        <v>Industry</v>
      </c>
      <c r="B682" s="386" t="str">
        <f>IF(ISBLANK(INDEX('Policy Characteristics'!B:B,MATCH($C682,'Policy Characteristics'!$C:$C,0))),"",INDEX('Policy Characteristics'!B:B,MATCH($C682,'Policy Characteristics'!$C:$C,0)))</f>
        <v>Cogeneration and Waste Heat Recovery</v>
      </c>
      <c r="C682" t="s">
        <v>281</v>
      </c>
      <c r="D682" s="335"/>
      <c r="E682" s="335"/>
      <c r="F682" s="335"/>
      <c r="G682" s="335"/>
      <c r="H682" s="17">
        <v>44</v>
      </c>
      <c r="I682" s="387" t="s">
        <v>43</v>
      </c>
      <c r="J682" s="388" t="str">
        <f>IF(ISBLANK(INDEX('Policy Characteristics'!D:D,MATCH($C682,'Policy Characteristics'!$C:$C,0))),"",INDEX('Policy Characteristics'!D:D,MATCH($C682,'Policy Characteristics'!$C:$C,0)))</f>
        <v>Cogeneration and Waste Heat Recovery</v>
      </c>
      <c r="K682" s="237" t="str">
        <f>IF(ISBLANK(INDEX('Policy Characteristics'!E:E,MATCH($C682,'Policy Characteristics'!$C:$C,0))),"",INDEX('Policy Characteristics'!E:E,MATCH($C682,'Policy Characteristics'!$C:$C,0)))</f>
        <v>indst CHP</v>
      </c>
      <c r="L682" s="238">
        <f>IF(ISBLANK(INDEX('Policy Characteristics'!F:F,MATCH($C682,'Policy Characteristics'!$C:$C,0))),"",INDEX('Policy Characteristics'!F:F,MATCH($C682,'Policy Characteristics'!$C:$C,0)))</f>
        <v>0</v>
      </c>
      <c r="M682" s="238">
        <f>IF(ISBLANK(INDEX('Policy Characteristics'!G:G,MATCH($C682,'Policy Characteristics'!$C:$C,0))),"",INDEX('Policy Characteristics'!G:G,MATCH($C682,'Policy Characteristics'!$C:$C,0)))</f>
        <v>1</v>
      </c>
      <c r="N682" s="238">
        <f>IF(ISBLANK(INDEX('Policy Characteristics'!H:H,MATCH($C682,'Policy Characteristics'!$C:$C,0))),"",INDEX('Policy Characteristics'!H:H,MATCH($C682,'Policy Characteristics'!$C:$C,0)))</f>
        <v>0.01</v>
      </c>
      <c r="O682" s="237" t="str">
        <f>IF(ISBLANK(INDEX('Policy Characteristics'!I:I,MATCH($C682,'Policy Characteristics'!$C:$C,0))),"",INDEX('Policy Characteristics'!I:I,MATCH($C682,'Policy Characteristics'!$C:$C,0)))</f>
        <v>% of potential achieved</v>
      </c>
      <c r="P682" s="237"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7" t="str">
        <f>IF(ISBLANK(INDEX('Policy Characteristics'!K:K,MATCH($C682,'Policy Characteristics'!$C:$C,0))),"",INDEX('Policy Characteristics'!K:K,MATCH($C682,'Policy Characteristics'!$C:$C,0)))</f>
        <v>industry-ag-main.html#cogen</v>
      </c>
      <c r="R682" s="237" t="str">
        <f>IF(ISBLANK(INDEX('Policy Characteristics'!L:L,MATCH($C682,'Policy Characteristics'!$C:$C,0))),"",INDEX('Policy Characteristics'!L:L,MATCH($C682,'Policy Characteristics'!$C:$C,0)))</f>
        <v>cogeneration-and-waste-heat-recovery.html</v>
      </c>
      <c r="S682" s="291" t="s">
        <v>3921</v>
      </c>
    </row>
    <row r="683" spans="1:19" s="237" customFormat="1">
      <c r="A683" s="237" t="str">
        <f>IF(ISBLANK(INDEX('Policy Characteristics'!A:A,MATCH($C683,'Policy Characteristics'!$C:$C,0))),"",INDEX('Policy Characteristics'!A:A,MATCH($C683,'Policy Characteristics'!$C:$C,0)))</f>
        <v>Industry</v>
      </c>
      <c r="B683" s="386" t="str">
        <f>IF(ISBLANK(INDEX('Policy Characteristics'!B:B,MATCH($C683,'Policy Characteristics'!$C:$C,0))),"",INDEX('Policy Characteristics'!B:B,MATCH($C683,'Policy Characteristics'!$C:$C,0)))</f>
        <v>Early Retirement of Industrial Facilities</v>
      </c>
      <c r="C683" t="s">
        <v>58</v>
      </c>
      <c r="D683" s="335"/>
      <c r="E683" s="335"/>
      <c r="F683" s="335"/>
      <c r="G683" s="335"/>
      <c r="H683" s="17">
        <v>45</v>
      </c>
      <c r="I683" s="387" t="s">
        <v>43</v>
      </c>
      <c r="J683" s="388" t="str">
        <f>IF(ISBLANK(INDEX('Policy Characteristics'!D:D,MATCH($C683,'Policy Characteristics'!$C:$C,0))),"",INDEX('Policy Characteristics'!D:D,MATCH($C683,'Policy Characteristics'!$C:$C,0)))</f>
        <v>Early Retirement of Industrial Facilities</v>
      </c>
      <c r="K683" s="237" t="str">
        <f>IF(ISBLANK(INDEX('Policy Characteristics'!E:E,MATCH($C683,'Policy Characteristics'!$C:$C,0))),"",INDEX('Policy Characteristics'!E:E,MATCH($C683,'Policy Characteristics'!$C:$C,0)))</f>
        <v>indst early retirement</v>
      </c>
      <c r="L683" s="238">
        <f>IF(ISBLANK(INDEX('Policy Characteristics'!F:F,MATCH($C683,'Policy Characteristics'!$C:$C,0))),"",INDEX('Policy Characteristics'!F:F,MATCH($C683,'Policy Characteristics'!$C:$C,0)))</f>
        <v>0</v>
      </c>
      <c r="M683" s="238">
        <f>IF(ISBLANK(INDEX('Policy Characteristics'!G:G,MATCH($C683,'Policy Characteristics'!$C:$C,0))),"",INDEX('Policy Characteristics'!G:G,MATCH($C683,'Policy Characteristics'!$C:$C,0)))</f>
        <v>1</v>
      </c>
      <c r="N683" s="238">
        <f>IF(ISBLANK(INDEX('Policy Characteristics'!H:H,MATCH($C683,'Policy Characteristics'!$C:$C,0))),"",INDEX('Policy Characteristics'!H:H,MATCH($C683,'Policy Characteristics'!$C:$C,0)))</f>
        <v>0.01</v>
      </c>
      <c r="O683" s="237" t="str">
        <f>IF(ISBLANK(INDEX('Policy Characteristics'!I:I,MATCH($C683,'Policy Characteristics'!$C:$C,0))),"",INDEX('Policy Characteristics'!I:I,MATCH($C683,'Policy Characteristics'!$C:$C,0)))</f>
        <v>% of potential achieved</v>
      </c>
      <c r="P683" s="237"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7" t="str">
        <f>IF(ISBLANK(INDEX('Policy Characteristics'!K:K,MATCH($C683,'Policy Characteristics'!$C:$C,0))),"",INDEX('Policy Characteristics'!K:K,MATCH($C683,'Policy Characteristics'!$C:$C,0)))</f>
        <v>industry-ag-main.html#early-ret</v>
      </c>
      <c r="R683" s="237" t="str">
        <f>IF(ISBLANK(INDEX('Policy Characteristics'!L:L,MATCH($C683,'Policy Characteristics'!$C:$C,0))),"",INDEX('Policy Characteristics'!L:L,MATCH($C683,'Policy Characteristics'!$C:$C,0)))</f>
        <v>early-retirement-of-industrial-facilities.html</v>
      </c>
      <c r="S683" s="291" t="s">
        <v>3922</v>
      </c>
    </row>
    <row r="684" spans="1:19">
      <c r="A684" s="237" t="str">
        <f>IF(ISBLANK(INDEX('Policy Characteristics'!A:A,MATCH($C684,'Policy Characteristics'!$C:$C,0))),"",INDEX('Policy Characteristics'!A:A,MATCH($C684,'Policy Characteristics'!$C:$C,0)))</f>
        <v>Industry</v>
      </c>
      <c r="B684" s="386" t="str">
        <f>IF(ISBLANK(INDEX('Policy Characteristics'!B:B,MATCH($C684,'Policy Characteristics'!$C:$C,0))),"",INDEX('Policy Characteristics'!B:B,MATCH($C684,'Policy Characteristics'!$C:$C,0)))</f>
        <v>Electrification</v>
      </c>
      <c r="C684" t="s">
        <v>3510</v>
      </c>
      <c r="D684" s="335" t="s">
        <v>3045</v>
      </c>
      <c r="E684" t="s">
        <v>3487</v>
      </c>
      <c r="F684" t="s">
        <v>3070</v>
      </c>
      <c r="G684" s="335" t="s">
        <v>3494</v>
      </c>
      <c r="H684" s="17">
        <v>1834</v>
      </c>
      <c r="I684" s="387" t="s">
        <v>43</v>
      </c>
      <c r="J684" s="388" t="str">
        <f>IF(ISBLANK(INDEX('Policy Characteristics'!D:D,MATCH($C684,'Policy Characteristics'!$C:$C,0))),"",INDEX('Policy Characteristics'!D:D,MATCH($C684,'Policy Characteristics'!$C:$C,0)))</f>
        <v>Electrification</v>
      </c>
      <c r="K684" s="237" t="str">
        <f>IF(ISBLANK(INDEX('Policy Characteristics'!E:E,MATCH($C684,'Policy Characteristics'!$C:$C,0))),"",INDEX('Policy Characteristics'!E:E,MATCH($C684,'Policy Characteristics'!$C:$C,0)))</f>
        <v>indst shift to electricity</v>
      </c>
      <c r="L684" s="238">
        <f>IF(ISBLANK(INDEX('Policy Characteristics'!F:F,MATCH($C684,'Policy Characteristics'!$C:$C,0))),"",INDEX('Policy Characteristics'!F:F,MATCH($C684,'Policy Characteristics'!$C:$C,0)))</f>
        <v>0</v>
      </c>
      <c r="M684" s="238">
        <f>IF(ISBLANK(INDEX('Policy Characteristics'!G:G,MATCH($C684,'Policy Characteristics'!$C:$C,0))),"",INDEX('Policy Characteristics'!G:G,MATCH($C684,'Policy Characteristics'!$C:$C,0)))</f>
        <v>1</v>
      </c>
      <c r="N684" s="238">
        <f>IF(ISBLANK(INDEX('Policy Characteristics'!H:H,MATCH($C684,'Policy Characteristics'!$C:$C,0))),"",INDEX('Policy Characteristics'!H:H,MATCH($C684,'Policy Characteristics'!$C:$C,0)))</f>
        <v>0.01</v>
      </c>
      <c r="O684" s="237" t="str">
        <f>IF(ISBLANK(INDEX('Policy Characteristics'!I:I,MATCH($C684,'Policy Characteristics'!$C:$C,0))),"",INDEX('Policy Characteristics'!I:I,MATCH($C684,'Policy Characteristics'!$C:$C,0)))</f>
        <v>% of fuel shifted</v>
      </c>
      <c r="P684" s="237"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7" t="str">
        <f>IF(ISBLANK(INDEX('Policy Characteristics'!K:K,MATCH($C684,'Policy Characteristics'!$C:$C,0))),"",INDEX('Policy Characteristics'!K:K,MATCH($C684,'Policy Characteristics'!$C:$C,0)))</f>
        <v>industry-ag-main.html#fuel-switching</v>
      </c>
      <c r="R684" s="237" t="str">
        <f>IF(ISBLANK(INDEX('Policy Characteristics'!L:L,MATCH($C684,'Policy Characteristics'!$C:$C,0))),"",INDEX('Policy Characteristics'!L:L,MATCH($C684,'Policy Characteristics'!$C:$C,0)))</f>
        <v>industry-elec-and-hydrogen.html</v>
      </c>
      <c r="S684" s="291" t="s">
        <v>3923</v>
      </c>
    </row>
    <row r="685" spans="1:19">
      <c r="A685" s="237" t="str">
        <f>IF(ISBLANK(INDEX('Policy Characteristics'!A:A,MATCH($C685,'Policy Characteristics'!$C:$C,0))),"",INDEX('Policy Characteristics'!A:A,MATCH($C685,'Policy Characteristics'!$C:$C,0)))</f>
        <v>Industry</v>
      </c>
      <c r="B685" s="386" t="str">
        <f>IF(ISBLANK(INDEX('Policy Characteristics'!B:B,MATCH($C685,'Policy Characteristics'!$C:$C,0))),"",INDEX('Policy Characteristics'!B:B,MATCH($C685,'Policy Characteristics'!$C:$C,0)))</f>
        <v>Electrification</v>
      </c>
      <c r="C685" s="237" t="str">
        <f t="shared" ref="C685:C710" si="36">C$684</f>
        <v>Fraction of Eligible Industrial Energy Use Shifted to Electricity</v>
      </c>
      <c r="D685" s="335" t="s">
        <v>3045</v>
      </c>
      <c r="E685" t="s">
        <v>3488</v>
      </c>
      <c r="F685" t="s">
        <v>3070</v>
      </c>
      <c r="G685" s="335" t="s">
        <v>3495</v>
      </c>
      <c r="H685" s="17">
        <v>1835</v>
      </c>
      <c r="I685" s="387" t="s">
        <v>43</v>
      </c>
      <c r="J685" s="388" t="str">
        <f>IF(ISBLANK(INDEX('Policy Characteristics'!D:D,MATCH($C685,'Policy Characteristics'!$C:$C,0))),"",INDEX('Policy Characteristics'!D:D,MATCH($C685,'Policy Characteristics'!$C:$C,0)))</f>
        <v>Electrification</v>
      </c>
      <c r="K685" s="237" t="str">
        <f>IF(ISBLANK(INDEX('Policy Characteristics'!E:E,MATCH($C685,'Policy Characteristics'!$C:$C,0))),"",INDEX('Policy Characteristics'!E:E,MATCH($C685,'Policy Characteristics'!$C:$C,0)))</f>
        <v>indst shift to electricity</v>
      </c>
      <c r="L685" s="238">
        <f>IF(ISBLANK(INDEX('Policy Characteristics'!F:F,MATCH($C685,'Policy Characteristics'!$C:$C,0))),"",INDEX('Policy Characteristics'!F:F,MATCH($C685,'Policy Characteristics'!$C:$C,0)))</f>
        <v>0</v>
      </c>
      <c r="M685" s="238">
        <f>IF(ISBLANK(INDEX('Policy Characteristics'!G:G,MATCH($C685,'Policy Characteristics'!$C:$C,0))),"",INDEX('Policy Characteristics'!G:G,MATCH($C685,'Policy Characteristics'!$C:$C,0)))</f>
        <v>1</v>
      </c>
      <c r="N685" s="238">
        <f>IF(ISBLANK(INDEX('Policy Characteristics'!H:H,MATCH($C685,'Policy Characteristics'!$C:$C,0))),"",INDEX('Policy Characteristics'!H:H,MATCH($C685,'Policy Characteristics'!$C:$C,0)))</f>
        <v>0.01</v>
      </c>
      <c r="O685" s="237" t="str">
        <f>IF(ISBLANK(INDEX('Policy Characteristics'!I:I,MATCH($C685,'Policy Characteristics'!$C:$C,0))),"",INDEX('Policy Characteristics'!I:I,MATCH($C685,'Policy Characteristics'!$C:$C,0)))</f>
        <v>% of fuel shifted</v>
      </c>
      <c r="P685" s="237"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7" t="str">
        <f>IF(ISBLANK(INDEX('Policy Characteristics'!K:K,MATCH($C685,'Policy Characteristics'!$C:$C,0))),"",INDEX('Policy Characteristics'!K:K,MATCH($C685,'Policy Characteristics'!$C:$C,0)))</f>
        <v>industry-ag-main.html#fuel-switching</v>
      </c>
      <c r="R685" s="237" t="str">
        <f>IF(ISBLANK(INDEX('Policy Characteristics'!L:L,MATCH($C685,'Policy Characteristics'!$C:$C,0))),"",INDEX('Policy Characteristics'!L:L,MATCH($C685,'Policy Characteristics'!$C:$C,0)))</f>
        <v>industry-elec-and-hydrogen.html</v>
      </c>
      <c r="S685" s="291" t="s">
        <v>187</v>
      </c>
    </row>
    <row r="686" spans="1:19">
      <c r="A686" s="237" t="str">
        <f>IF(ISBLANK(INDEX('Policy Characteristics'!A:A,MATCH($C686,'Policy Characteristics'!$C:$C,0))),"",INDEX('Policy Characteristics'!A:A,MATCH($C686,'Policy Characteristics'!$C:$C,0)))</f>
        <v>Industry</v>
      </c>
      <c r="B686" s="386" t="str">
        <f>IF(ISBLANK(INDEX('Policy Characteristics'!B:B,MATCH($C686,'Policy Characteristics'!$C:$C,0))),"",INDEX('Policy Characteristics'!B:B,MATCH($C686,'Policy Characteristics'!$C:$C,0)))</f>
        <v>Electrification</v>
      </c>
      <c r="C686" s="237" t="str">
        <f t="shared" si="36"/>
        <v>Fraction of Eligible Industrial Energy Use Shifted to Electricity</v>
      </c>
      <c r="D686" s="335" t="s">
        <v>3045</v>
      </c>
      <c r="E686" t="s">
        <v>3489</v>
      </c>
      <c r="F686" t="s">
        <v>3070</v>
      </c>
      <c r="G686" s="335" t="s">
        <v>3496</v>
      </c>
      <c r="H686" s="17">
        <v>1836</v>
      </c>
      <c r="I686" s="387" t="s">
        <v>43</v>
      </c>
      <c r="J686" s="388" t="str">
        <f>IF(ISBLANK(INDEX('Policy Characteristics'!D:D,MATCH($C686,'Policy Characteristics'!$C:$C,0))),"",INDEX('Policy Characteristics'!D:D,MATCH($C686,'Policy Characteristics'!$C:$C,0)))</f>
        <v>Electrification</v>
      </c>
      <c r="K686" s="237" t="str">
        <f>IF(ISBLANK(INDEX('Policy Characteristics'!E:E,MATCH($C686,'Policy Characteristics'!$C:$C,0))),"",INDEX('Policy Characteristics'!E:E,MATCH($C686,'Policy Characteristics'!$C:$C,0)))</f>
        <v>indst shift to electricity</v>
      </c>
      <c r="L686" s="238">
        <f>IF(ISBLANK(INDEX('Policy Characteristics'!F:F,MATCH($C686,'Policy Characteristics'!$C:$C,0))),"",INDEX('Policy Characteristics'!F:F,MATCH($C686,'Policy Characteristics'!$C:$C,0)))</f>
        <v>0</v>
      </c>
      <c r="M686" s="238">
        <f>IF(ISBLANK(INDEX('Policy Characteristics'!G:G,MATCH($C686,'Policy Characteristics'!$C:$C,0))),"",INDEX('Policy Characteristics'!G:G,MATCH($C686,'Policy Characteristics'!$C:$C,0)))</f>
        <v>1</v>
      </c>
      <c r="N686" s="238">
        <f>IF(ISBLANK(INDEX('Policy Characteristics'!H:H,MATCH($C686,'Policy Characteristics'!$C:$C,0))),"",INDEX('Policy Characteristics'!H:H,MATCH($C686,'Policy Characteristics'!$C:$C,0)))</f>
        <v>0.01</v>
      </c>
      <c r="O686" s="237" t="str">
        <f>IF(ISBLANK(INDEX('Policy Characteristics'!I:I,MATCH($C686,'Policy Characteristics'!$C:$C,0))),"",INDEX('Policy Characteristics'!I:I,MATCH($C686,'Policy Characteristics'!$C:$C,0)))</f>
        <v>% of fuel shifted</v>
      </c>
      <c r="P686" s="237"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7" t="str">
        <f>IF(ISBLANK(INDEX('Policy Characteristics'!K:K,MATCH($C686,'Policy Characteristics'!$C:$C,0))),"",INDEX('Policy Characteristics'!K:K,MATCH($C686,'Policy Characteristics'!$C:$C,0)))</f>
        <v>industry-ag-main.html#fuel-switching</v>
      </c>
      <c r="R686" s="237" t="str">
        <f>IF(ISBLANK(INDEX('Policy Characteristics'!L:L,MATCH($C686,'Policy Characteristics'!$C:$C,0))),"",INDEX('Policy Characteristics'!L:L,MATCH($C686,'Policy Characteristics'!$C:$C,0)))</f>
        <v>industry-elec-and-hydrogen.html</v>
      </c>
      <c r="S686" s="291" t="s">
        <v>187</v>
      </c>
    </row>
    <row r="687" spans="1:19">
      <c r="A687" s="237" t="str">
        <f>IF(ISBLANK(INDEX('Policy Characteristics'!A:A,MATCH($C687,'Policy Characteristics'!$C:$C,0))),"",INDEX('Policy Characteristics'!A:A,MATCH($C687,'Policy Characteristics'!$C:$C,0)))</f>
        <v>Industry</v>
      </c>
      <c r="B687" s="386" t="str">
        <f>IF(ISBLANK(INDEX('Policy Characteristics'!B:B,MATCH($C687,'Policy Characteristics'!$C:$C,0))),"",INDEX('Policy Characteristics'!B:B,MATCH($C687,'Policy Characteristics'!$C:$C,0)))</f>
        <v>Electrification</v>
      </c>
      <c r="C687" s="237" t="str">
        <f t="shared" si="36"/>
        <v>Fraction of Eligible Industrial Energy Use Shifted to Electricity</v>
      </c>
      <c r="D687" s="335" t="s">
        <v>3045</v>
      </c>
      <c r="E687" t="s">
        <v>3490</v>
      </c>
      <c r="F687" t="s">
        <v>3070</v>
      </c>
      <c r="G687" s="335" t="s">
        <v>3497</v>
      </c>
      <c r="H687" s="17">
        <v>1837</v>
      </c>
      <c r="I687" s="387" t="s">
        <v>43</v>
      </c>
      <c r="J687" s="388" t="str">
        <f>IF(ISBLANK(INDEX('Policy Characteristics'!D:D,MATCH($C687,'Policy Characteristics'!$C:$C,0))),"",INDEX('Policy Characteristics'!D:D,MATCH($C687,'Policy Characteristics'!$C:$C,0)))</f>
        <v>Electrification</v>
      </c>
      <c r="K687" s="237" t="str">
        <f>IF(ISBLANK(INDEX('Policy Characteristics'!E:E,MATCH($C687,'Policy Characteristics'!$C:$C,0))),"",INDEX('Policy Characteristics'!E:E,MATCH($C687,'Policy Characteristics'!$C:$C,0)))</f>
        <v>indst shift to electricity</v>
      </c>
      <c r="L687" s="238">
        <f>IF(ISBLANK(INDEX('Policy Characteristics'!F:F,MATCH($C687,'Policy Characteristics'!$C:$C,0))),"",INDEX('Policy Characteristics'!F:F,MATCH($C687,'Policy Characteristics'!$C:$C,0)))</f>
        <v>0</v>
      </c>
      <c r="M687" s="238">
        <f>IF(ISBLANK(INDEX('Policy Characteristics'!G:G,MATCH($C687,'Policy Characteristics'!$C:$C,0))),"",INDEX('Policy Characteristics'!G:G,MATCH($C687,'Policy Characteristics'!$C:$C,0)))</f>
        <v>1</v>
      </c>
      <c r="N687" s="238">
        <f>IF(ISBLANK(INDEX('Policy Characteristics'!H:H,MATCH($C687,'Policy Characteristics'!$C:$C,0))),"",INDEX('Policy Characteristics'!H:H,MATCH($C687,'Policy Characteristics'!$C:$C,0)))</f>
        <v>0.01</v>
      </c>
      <c r="O687" s="237" t="str">
        <f>IF(ISBLANK(INDEX('Policy Characteristics'!I:I,MATCH($C687,'Policy Characteristics'!$C:$C,0))),"",INDEX('Policy Characteristics'!I:I,MATCH($C687,'Policy Characteristics'!$C:$C,0)))</f>
        <v>% of fuel shifted</v>
      </c>
      <c r="P687" s="237"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7" t="str">
        <f>IF(ISBLANK(INDEX('Policy Characteristics'!K:K,MATCH($C687,'Policy Characteristics'!$C:$C,0))),"",INDEX('Policy Characteristics'!K:K,MATCH($C687,'Policy Characteristics'!$C:$C,0)))</f>
        <v>industry-ag-main.html#fuel-switching</v>
      </c>
      <c r="R687" s="237" t="str">
        <f>IF(ISBLANK(INDEX('Policy Characteristics'!L:L,MATCH($C687,'Policy Characteristics'!$C:$C,0))),"",INDEX('Policy Characteristics'!L:L,MATCH($C687,'Policy Characteristics'!$C:$C,0)))</f>
        <v>industry-elec-and-hydrogen.html</v>
      </c>
      <c r="S687" s="291" t="s">
        <v>187</v>
      </c>
    </row>
    <row r="688" spans="1:19">
      <c r="A688" s="237" t="str">
        <f>IF(ISBLANK(INDEX('Policy Characteristics'!A:A,MATCH($C688,'Policy Characteristics'!$C:$C,0))),"",INDEX('Policy Characteristics'!A:A,MATCH($C688,'Policy Characteristics'!$C:$C,0)))</f>
        <v>Industry</v>
      </c>
      <c r="B688" s="386" t="str">
        <f>IF(ISBLANK(INDEX('Policy Characteristics'!B:B,MATCH($C688,'Policy Characteristics'!$C:$C,0))),"",INDEX('Policy Characteristics'!B:B,MATCH($C688,'Policy Characteristics'!$C:$C,0)))</f>
        <v>Electrification</v>
      </c>
      <c r="C688" s="237" t="str">
        <f t="shared" si="36"/>
        <v>Fraction of Eligible Industrial Energy Use Shifted to Electricity</v>
      </c>
      <c r="D688" s="335" t="s">
        <v>3045</v>
      </c>
      <c r="E688" t="s">
        <v>3491</v>
      </c>
      <c r="F688" t="s">
        <v>3070</v>
      </c>
      <c r="G688" s="335" t="s">
        <v>3498</v>
      </c>
      <c r="H688" s="17">
        <v>1838</v>
      </c>
      <c r="I688" s="387" t="s">
        <v>43</v>
      </c>
      <c r="J688" s="388" t="str">
        <f>IF(ISBLANK(INDEX('Policy Characteristics'!D:D,MATCH($C688,'Policy Characteristics'!$C:$C,0))),"",INDEX('Policy Characteristics'!D:D,MATCH($C688,'Policy Characteristics'!$C:$C,0)))</f>
        <v>Electrification</v>
      </c>
      <c r="K688" s="237" t="str">
        <f>IF(ISBLANK(INDEX('Policy Characteristics'!E:E,MATCH($C688,'Policy Characteristics'!$C:$C,0))),"",INDEX('Policy Characteristics'!E:E,MATCH($C688,'Policy Characteristics'!$C:$C,0)))</f>
        <v>indst shift to electricity</v>
      </c>
      <c r="L688" s="238">
        <f>IF(ISBLANK(INDEX('Policy Characteristics'!F:F,MATCH($C688,'Policy Characteristics'!$C:$C,0))),"",INDEX('Policy Characteristics'!F:F,MATCH($C688,'Policy Characteristics'!$C:$C,0)))</f>
        <v>0</v>
      </c>
      <c r="M688" s="238">
        <f>IF(ISBLANK(INDEX('Policy Characteristics'!G:G,MATCH($C688,'Policy Characteristics'!$C:$C,0))),"",INDEX('Policy Characteristics'!G:G,MATCH($C688,'Policy Characteristics'!$C:$C,0)))</f>
        <v>1</v>
      </c>
      <c r="N688" s="238">
        <f>IF(ISBLANK(INDEX('Policy Characteristics'!H:H,MATCH($C688,'Policy Characteristics'!$C:$C,0))),"",INDEX('Policy Characteristics'!H:H,MATCH($C688,'Policy Characteristics'!$C:$C,0)))</f>
        <v>0.01</v>
      </c>
      <c r="O688" s="237" t="str">
        <f>IF(ISBLANK(INDEX('Policy Characteristics'!I:I,MATCH($C688,'Policy Characteristics'!$C:$C,0))),"",INDEX('Policy Characteristics'!I:I,MATCH($C688,'Policy Characteristics'!$C:$C,0)))</f>
        <v>% of fuel shifted</v>
      </c>
      <c r="P688" s="237"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7" t="str">
        <f>IF(ISBLANK(INDEX('Policy Characteristics'!K:K,MATCH($C688,'Policy Characteristics'!$C:$C,0))),"",INDEX('Policy Characteristics'!K:K,MATCH($C688,'Policy Characteristics'!$C:$C,0)))</f>
        <v>industry-ag-main.html#fuel-switching</v>
      </c>
      <c r="R688" s="237" t="str">
        <f>IF(ISBLANK(INDEX('Policy Characteristics'!L:L,MATCH($C688,'Policy Characteristics'!$C:$C,0))),"",INDEX('Policy Characteristics'!L:L,MATCH($C688,'Policy Characteristics'!$C:$C,0)))</f>
        <v>industry-elec-and-hydrogen.html</v>
      </c>
      <c r="S688" s="291" t="s">
        <v>187</v>
      </c>
    </row>
    <row r="689" spans="1:19">
      <c r="A689" s="237" t="str">
        <f>IF(ISBLANK(INDEX('Policy Characteristics'!A:A,MATCH($C689,'Policy Characteristics'!$C:$C,0))),"",INDEX('Policy Characteristics'!A:A,MATCH($C689,'Policy Characteristics'!$C:$C,0)))</f>
        <v>Industry</v>
      </c>
      <c r="B689" s="386" t="str">
        <f>IF(ISBLANK(INDEX('Policy Characteristics'!B:B,MATCH($C689,'Policy Characteristics'!$C:$C,0))),"",INDEX('Policy Characteristics'!B:B,MATCH($C689,'Policy Characteristics'!$C:$C,0)))</f>
        <v>Electrification</v>
      </c>
      <c r="C689" s="237" t="str">
        <f t="shared" si="36"/>
        <v>Fraction of Eligible Industrial Energy Use Shifted to Electricity</v>
      </c>
      <c r="D689" s="335" t="s">
        <v>3045</v>
      </c>
      <c r="E689" t="s">
        <v>3492</v>
      </c>
      <c r="F689" t="s">
        <v>3070</v>
      </c>
      <c r="G689" s="335" t="s">
        <v>3499</v>
      </c>
      <c r="H689" s="17">
        <v>1839</v>
      </c>
      <c r="I689" s="387" t="s">
        <v>43</v>
      </c>
      <c r="J689" s="388" t="str">
        <f>IF(ISBLANK(INDEX('Policy Characteristics'!D:D,MATCH($C689,'Policy Characteristics'!$C:$C,0))),"",INDEX('Policy Characteristics'!D:D,MATCH($C689,'Policy Characteristics'!$C:$C,0)))</f>
        <v>Electrification</v>
      </c>
      <c r="K689" s="237" t="str">
        <f>IF(ISBLANK(INDEX('Policy Characteristics'!E:E,MATCH($C689,'Policy Characteristics'!$C:$C,0))),"",INDEX('Policy Characteristics'!E:E,MATCH($C689,'Policy Characteristics'!$C:$C,0)))</f>
        <v>indst shift to electricity</v>
      </c>
      <c r="L689" s="238">
        <f>IF(ISBLANK(INDEX('Policy Characteristics'!F:F,MATCH($C689,'Policy Characteristics'!$C:$C,0))),"",INDEX('Policy Characteristics'!F:F,MATCH($C689,'Policy Characteristics'!$C:$C,0)))</f>
        <v>0</v>
      </c>
      <c r="M689" s="238">
        <f>IF(ISBLANK(INDEX('Policy Characteristics'!G:G,MATCH($C689,'Policy Characteristics'!$C:$C,0))),"",INDEX('Policy Characteristics'!G:G,MATCH($C689,'Policy Characteristics'!$C:$C,0)))</f>
        <v>1</v>
      </c>
      <c r="N689" s="238">
        <f>IF(ISBLANK(INDEX('Policy Characteristics'!H:H,MATCH($C689,'Policy Characteristics'!$C:$C,0))),"",INDEX('Policy Characteristics'!H:H,MATCH($C689,'Policy Characteristics'!$C:$C,0)))</f>
        <v>0.01</v>
      </c>
      <c r="O689" s="237" t="str">
        <f>IF(ISBLANK(INDEX('Policy Characteristics'!I:I,MATCH($C689,'Policy Characteristics'!$C:$C,0))),"",INDEX('Policy Characteristics'!I:I,MATCH($C689,'Policy Characteristics'!$C:$C,0)))</f>
        <v>% of fuel shifted</v>
      </c>
      <c r="P689" s="237"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7" t="str">
        <f>IF(ISBLANK(INDEX('Policy Characteristics'!K:K,MATCH($C689,'Policy Characteristics'!$C:$C,0))),"",INDEX('Policy Characteristics'!K:K,MATCH($C689,'Policy Characteristics'!$C:$C,0)))</f>
        <v>industry-ag-main.html#fuel-switching</v>
      </c>
      <c r="R689" s="237" t="str">
        <f>IF(ISBLANK(INDEX('Policy Characteristics'!L:L,MATCH($C689,'Policy Characteristics'!$C:$C,0))),"",INDEX('Policy Characteristics'!L:L,MATCH($C689,'Policy Characteristics'!$C:$C,0)))</f>
        <v>industry-elec-and-hydrogen.html</v>
      </c>
      <c r="S689" s="291" t="s">
        <v>187</v>
      </c>
    </row>
    <row r="690" spans="1:19">
      <c r="A690" s="237" t="str">
        <f>IF(ISBLANK(INDEX('Policy Characteristics'!A:A,MATCH($C690,'Policy Characteristics'!$C:$C,0))),"",INDEX('Policy Characteristics'!A:A,MATCH($C690,'Policy Characteristics'!$C:$C,0)))</f>
        <v>Industry</v>
      </c>
      <c r="B690" s="386" t="str">
        <f>IF(ISBLANK(INDEX('Policy Characteristics'!B:B,MATCH($C690,'Policy Characteristics'!$C:$C,0))),"",INDEX('Policy Characteristics'!B:B,MATCH($C690,'Policy Characteristics'!$C:$C,0)))</f>
        <v>Electrification</v>
      </c>
      <c r="C690" s="237" t="str">
        <f t="shared" si="36"/>
        <v>Fraction of Eligible Industrial Energy Use Shifted to Electricity</v>
      </c>
      <c r="D690" s="335" t="s">
        <v>3045</v>
      </c>
      <c r="E690" t="s">
        <v>3493</v>
      </c>
      <c r="F690" t="s">
        <v>3070</v>
      </c>
      <c r="G690" s="335" t="s">
        <v>3500</v>
      </c>
      <c r="H690" s="17">
        <v>1840</v>
      </c>
      <c r="I690" s="387" t="s">
        <v>43</v>
      </c>
      <c r="J690" s="388" t="str">
        <f>IF(ISBLANK(INDEX('Policy Characteristics'!D:D,MATCH($C690,'Policy Characteristics'!$C:$C,0))),"",INDEX('Policy Characteristics'!D:D,MATCH($C690,'Policy Characteristics'!$C:$C,0)))</f>
        <v>Electrification</v>
      </c>
      <c r="K690" s="237" t="str">
        <f>IF(ISBLANK(INDEX('Policy Characteristics'!E:E,MATCH($C690,'Policy Characteristics'!$C:$C,0))),"",INDEX('Policy Characteristics'!E:E,MATCH($C690,'Policy Characteristics'!$C:$C,0)))</f>
        <v>indst shift to electricity</v>
      </c>
      <c r="L690" s="238">
        <f>IF(ISBLANK(INDEX('Policy Characteristics'!F:F,MATCH($C690,'Policy Characteristics'!$C:$C,0))),"",INDEX('Policy Characteristics'!F:F,MATCH($C690,'Policy Characteristics'!$C:$C,0)))</f>
        <v>0</v>
      </c>
      <c r="M690" s="238">
        <f>IF(ISBLANK(INDEX('Policy Characteristics'!G:G,MATCH($C690,'Policy Characteristics'!$C:$C,0))),"",INDEX('Policy Characteristics'!G:G,MATCH($C690,'Policy Characteristics'!$C:$C,0)))</f>
        <v>1</v>
      </c>
      <c r="N690" s="238">
        <f>IF(ISBLANK(INDEX('Policy Characteristics'!H:H,MATCH($C690,'Policy Characteristics'!$C:$C,0))),"",INDEX('Policy Characteristics'!H:H,MATCH($C690,'Policy Characteristics'!$C:$C,0)))</f>
        <v>0.01</v>
      </c>
      <c r="O690" s="237" t="str">
        <f>IF(ISBLANK(INDEX('Policy Characteristics'!I:I,MATCH($C690,'Policy Characteristics'!$C:$C,0))),"",INDEX('Policy Characteristics'!I:I,MATCH($C690,'Policy Characteristics'!$C:$C,0)))</f>
        <v>% of fuel shifted</v>
      </c>
      <c r="P690" s="237"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7" t="str">
        <f>IF(ISBLANK(INDEX('Policy Characteristics'!K:K,MATCH($C690,'Policy Characteristics'!$C:$C,0))),"",INDEX('Policy Characteristics'!K:K,MATCH($C690,'Policy Characteristics'!$C:$C,0)))</f>
        <v>industry-ag-main.html#fuel-switching</v>
      </c>
      <c r="R690" s="237" t="str">
        <f>IF(ISBLANK(INDEX('Policy Characteristics'!L:L,MATCH($C690,'Policy Characteristics'!$C:$C,0))),"",INDEX('Policy Characteristics'!L:L,MATCH($C690,'Policy Characteristics'!$C:$C,0)))</f>
        <v>industry-elec-and-hydrogen.html</v>
      </c>
      <c r="S690" s="291" t="s">
        <v>187</v>
      </c>
    </row>
    <row r="691" spans="1:19">
      <c r="A691" s="237" t="str">
        <f>IF(ISBLANK(INDEX('Policy Characteristics'!A:A,MATCH($C691,'Policy Characteristics'!$C:$C,0))),"",INDEX('Policy Characteristics'!A:A,MATCH($C691,'Policy Characteristics'!$C:$C,0)))</f>
        <v>Industry</v>
      </c>
      <c r="B691" s="386" t="str">
        <f>IF(ISBLANK(INDEX('Policy Characteristics'!B:B,MATCH($C691,'Policy Characteristics'!$C:$C,0))),"",INDEX('Policy Characteristics'!B:B,MATCH($C691,'Policy Characteristics'!$C:$C,0)))</f>
        <v>Electrification</v>
      </c>
      <c r="C691" s="237" t="str">
        <f t="shared" si="36"/>
        <v>Fraction of Eligible Industrial Energy Use Shifted to Electricity</v>
      </c>
      <c r="D691" s="335" t="s">
        <v>3045</v>
      </c>
      <c r="E691" t="s">
        <v>3610</v>
      </c>
      <c r="F691" t="s">
        <v>3070</v>
      </c>
      <c r="G691" s="335" t="s">
        <v>3610</v>
      </c>
      <c r="H691" s="17">
        <v>1841</v>
      </c>
      <c r="I691" s="387" t="s">
        <v>43</v>
      </c>
      <c r="J691" s="388" t="str">
        <f>IF(ISBLANK(INDEX('Policy Characteristics'!D:D,MATCH($C691,'Policy Characteristics'!$C:$C,0))),"",INDEX('Policy Characteristics'!D:D,MATCH($C691,'Policy Characteristics'!$C:$C,0)))</f>
        <v>Electrification</v>
      </c>
      <c r="K691" s="237" t="str">
        <f>IF(ISBLANK(INDEX('Policy Characteristics'!E:E,MATCH($C691,'Policy Characteristics'!$C:$C,0))),"",INDEX('Policy Characteristics'!E:E,MATCH($C691,'Policy Characteristics'!$C:$C,0)))</f>
        <v>indst shift to electricity</v>
      </c>
      <c r="L691" s="238">
        <f>IF(ISBLANK(INDEX('Policy Characteristics'!F:F,MATCH($C691,'Policy Characteristics'!$C:$C,0))),"",INDEX('Policy Characteristics'!F:F,MATCH($C691,'Policy Characteristics'!$C:$C,0)))</f>
        <v>0</v>
      </c>
      <c r="M691" s="238">
        <f>IF(ISBLANK(INDEX('Policy Characteristics'!G:G,MATCH($C691,'Policy Characteristics'!$C:$C,0))),"",INDEX('Policy Characteristics'!G:G,MATCH($C691,'Policy Characteristics'!$C:$C,0)))</f>
        <v>1</v>
      </c>
      <c r="N691" s="238">
        <f>IF(ISBLANK(INDEX('Policy Characteristics'!H:H,MATCH($C691,'Policy Characteristics'!$C:$C,0))),"",INDEX('Policy Characteristics'!H:H,MATCH($C691,'Policy Characteristics'!$C:$C,0)))</f>
        <v>0.01</v>
      </c>
      <c r="O691" s="237" t="str">
        <f>IF(ISBLANK(INDEX('Policy Characteristics'!I:I,MATCH($C691,'Policy Characteristics'!$C:$C,0))),"",INDEX('Policy Characteristics'!I:I,MATCH($C691,'Policy Characteristics'!$C:$C,0)))</f>
        <v>% of fuel shifted</v>
      </c>
      <c r="P691" s="237"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7" t="str">
        <f>IF(ISBLANK(INDEX('Policy Characteristics'!K:K,MATCH($C691,'Policy Characteristics'!$C:$C,0))),"",INDEX('Policy Characteristics'!K:K,MATCH($C691,'Policy Characteristics'!$C:$C,0)))</f>
        <v>industry-ag-main.html#fuel-switching</v>
      </c>
      <c r="R691" s="237" t="str">
        <f>IF(ISBLANK(INDEX('Policy Characteristics'!L:L,MATCH($C691,'Policy Characteristics'!$C:$C,0))),"",INDEX('Policy Characteristics'!L:L,MATCH($C691,'Policy Characteristics'!$C:$C,0)))</f>
        <v>industry-elec-and-hydrogen.html</v>
      </c>
      <c r="S691" s="291" t="s">
        <v>187</v>
      </c>
    </row>
    <row r="692" spans="1:19">
      <c r="A692" s="237" t="str">
        <f>IF(ISBLANK(INDEX('Policy Characteristics'!A:A,MATCH($C692,'Policy Characteristics'!$C:$C,0))),"",INDEX('Policy Characteristics'!A:A,MATCH($C692,'Policy Characteristics'!$C:$C,0)))</f>
        <v>Industry</v>
      </c>
      <c r="B692" s="386" t="str">
        <f>IF(ISBLANK(INDEX('Policy Characteristics'!B:B,MATCH($C692,'Policy Characteristics'!$C:$C,0))),"",INDEX('Policy Characteristics'!B:B,MATCH($C692,'Policy Characteristics'!$C:$C,0)))</f>
        <v>Electrification</v>
      </c>
      <c r="C692" s="237" t="str">
        <f t="shared" si="36"/>
        <v>Fraction of Eligible Industrial Energy Use Shifted to Electricity</v>
      </c>
      <c r="D692" s="290" t="s">
        <v>3046</v>
      </c>
      <c r="E692" t="s">
        <v>3487</v>
      </c>
      <c r="F692" t="s">
        <v>2752</v>
      </c>
      <c r="G692" s="335" t="s">
        <v>3494</v>
      </c>
      <c r="H692" s="17">
        <v>1842</v>
      </c>
      <c r="I692" s="387" t="s">
        <v>43</v>
      </c>
      <c r="J692" s="388" t="str">
        <f>IF(ISBLANK(INDEX('Policy Characteristics'!D:D,MATCH($C692,'Policy Characteristics'!$C:$C,0))),"",INDEX('Policy Characteristics'!D:D,MATCH($C692,'Policy Characteristics'!$C:$C,0)))</f>
        <v>Electrification</v>
      </c>
      <c r="K692" s="237" t="str">
        <f>IF(ISBLANK(INDEX('Policy Characteristics'!E:E,MATCH($C692,'Policy Characteristics'!$C:$C,0))),"",INDEX('Policy Characteristics'!E:E,MATCH($C692,'Policy Characteristics'!$C:$C,0)))</f>
        <v>indst shift to electricity</v>
      </c>
      <c r="L692" s="238">
        <f>IF(ISBLANK(INDEX('Policy Characteristics'!F:F,MATCH($C692,'Policy Characteristics'!$C:$C,0))),"",INDEX('Policy Characteristics'!F:F,MATCH($C692,'Policy Characteristics'!$C:$C,0)))</f>
        <v>0</v>
      </c>
      <c r="M692" s="238">
        <f>IF(ISBLANK(INDEX('Policy Characteristics'!G:G,MATCH($C692,'Policy Characteristics'!$C:$C,0))),"",INDEX('Policy Characteristics'!G:G,MATCH($C692,'Policy Characteristics'!$C:$C,0)))</f>
        <v>1</v>
      </c>
      <c r="N692" s="238">
        <f>IF(ISBLANK(INDEX('Policy Characteristics'!H:H,MATCH($C692,'Policy Characteristics'!$C:$C,0))),"",INDEX('Policy Characteristics'!H:H,MATCH($C692,'Policy Characteristics'!$C:$C,0)))</f>
        <v>0.01</v>
      </c>
      <c r="O692" s="237" t="str">
        <f>IF(ISBLANK(INDEX('Policy Characteristics'!I:I,MATCH($C692,'Policy Characteristics'!$C:$C,0))),"",INDEX('Policy Characteristics'!I:I,MATCH($C692,'Policy Characteristics'!$C:$C,0)))</f>
        <v>% of fuel shifted</v>
      </c>
      <c r="P692" s="237"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7" t="str">
        <f>IF(ISBLANK(INDEX('Policy Characteristics'!K:K,MATCH($C692,'Policy Characteristics'!$C:$C,0))),"",INDEX('Policy Characteristics'!K:K,MATCH($C692,'Policy Characteristics'!$C:$C,0)))</f>
        <v>industry-ag-main.html#fuel-switching</v>
      </c>
      <c r="R692" s="237" t="str">
        <f>IF(ISBLANK(INDEX('Policy Characteristics'!L:L,MATCH($C692,'Policy Characteristics'!$C:$C,0))),"",INDEX('Policy Characteristics'!L:L,MATCH($C692,'Policy Characteristics'!$C:$C,0)))</f>
        <v>industry-elec-and-hydrogen.html</v>
      </c>
      <c r="S692" s="291" t="s">
        <v>187</v>
      </c>
    </row>
    <row r="693" spans="1:19">
      <c r="A693" s="237" t="str">
        <f>IF(ISBLANK(INDEX('Policy Characteristics'!A:A,MATCH($C693,'Policy Characteristics'!$C:$C,0))),"",INDEX('Policy Characteristics'!A:A,MATCH($C693,'Policy Characteristics'!$C:$C,0)))</f>
        <v>Industry</v>
      </c>
      <c r="B693" s="386" t="str">
        <f>IF(ISBLANK(INDEX('Policy Characteristics'!B:B,MATCH($C693,'Policy Characteristics'!$C:$C,0))),"",INDEX('Policy Characteristics'!B:B,MATCH($C693,'Policy Characteristics'!$C:$C,0)))</f>
        <v>Electrification</v>
      </c>
      <c r="C693" s="237" t="str">
        <f t="shared" si="36"/>
        <v>Fraction of Eligible Industrial Energy Use Shifted to Electricity</v>
      </c>
      <c r="D693" s="290" t="s">
        <v>3046</v>
      </c>
      <c r="E693" t="s">
        <v>3488</v>
      </c>
      <c r="F693" t="s">
        <v>2752</v>
      </c>
      <c r="G693" s="335" t="s">
        <v>3495</v>
      </c>
      <c r="H693" s="17">
        <v>1843</v>
      </c>
      <c r="I693" s="387" t="s">
        <v>43</v>
      </c>
      <c r="J693" s="388" t="str">
        <f>IF(ISBLANK(INDEX('Policy Characteristics'!D:D,MATCH($C693,'Policy Characteristics'!$C:$C,0))),"",INDEX('Policy Characteristics'!D:D,MATCH($C693,'Policy Characteristics'!$C:$C,0)))</f>
        <v>Electrification</v>
      </c>
      <c r="K693" s="237" t="str">
        <f>IF(ISBLANK(INDEX('Policy Characteristics'!E:E,MATCH($C693,'Policy Characteristics'!$C:$C,0))),"",INDEX('Policy Characteristics'!E:E,MATCH($C693,'Policy Characteristics'!$C:$C,0)))</f>
        <v>indst shift to electricity</v>
      </c>
      <c r="L693" s="238">
        <f>IF(ISBLANK(INDEX('Policy Characteristics'!F:F,MATCH($C693,'Policy Characteristics'!$C:$C,0))),"",INDEX('Policy Characteristics'!F:F,MATCH($C693,'Policy Characteristics'!$C:$C,0)))</f>
        <v>0</v>
      </c>
      <c r="M693" s="238">
        <f>IF(ISBLANK(INDEX('Policy Characteristics'!G:G,MATCH($C693,'Policy Characteristics'!$C:$C,0))),"",INDEX('Policy Characteristics'!G:G,MATCH($C693,'Policy Characteristics'!$C:$C,0)))</f>
        <v>1</v>
      </c>
      <c r="N693" s="238">
        <f>IF(ISBLANK(INDEX('Policy Characteristics'!H:H,MATCH($C693,'Policy Characteristics'!$C:$C,0))),"",INDEX('Policy Characteristics'!H:H,MATCH($C693,'Policy Characteristics'!$C:$C,0)))</f>
        <v>0.01</v>
      </c>
      <c r="O693" s="237" t="str">
        <f>IF(ISBLANK(INDEX('Policy Characteristics'!I:I,MATCH($C693,'Policy Characteristics'!$C:$C,0))),"",INDEX('Policy Characteristics'!I:I,MATCH($C693,'Policy Characteristics'!$C:$C,0)))</f>
        <v>% of fuel shifted</v>
      </c>
      <c r="P693" s="237"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7" t="str">
        <f>IF(ISBLANK(INDEX('Policy Characteristics'!K:K,MATCH($C693,'Policy Characteristics'!$C:$C,0))),"",INDEX('Policy Characteristics'!K:K,MATCH($C693,'Policy Characteristics'!$C:$C,0)))</f>
        <v>industry-ag-main.html#fuel-switching</v>
      </c>
      <c r="R693" s="237" t="str">
        <f>IF(ISBLANK(INDEX('Policy Characteristics'!L:L,MATCH($C693,'Policy Characteristics'!$C:$C,0))),"",INDEX('Policy Characteristics'!L:L,MATCH($C693,'Policy Characteristics'!$C:$C,0)))</f>
        <v>industry-elec-and-hydrogen.html</v>
      </c>
      <c r="S693" s="291" t="s">
        <v>187</v>
      </c>
    </row>
    <row r="694" spans="1:19">
      <c r="A694" s="237" t="str">
        <f>IF(ISBLANK(INDEX('Policy Characteristics'!A:A,MATCH($C694,'Policy Characteristics'!$C:$C,0))),"",INDEX('Policy Characteristics'!A:A,MATCH($C694,'Policy Characteristics'!$C:$C,0)))</f>
        <v>Industry</v>
      </c>
      <c r="B694" s="386" t="str">
        <f>IF(ISBLANK(INDEX('Policy Characteristics'!B:B,MATCH($C694,'Policy Characteristics'!$C:$C,0))),"",INDEX('Policy Characteristics'!B:B,MATCH($C694,'Policy Characteristics'!$C:$C,0)))</f>
        <v>Electrification</v>
      </c>
      <c r="C694" s="237" t="str">
        <f t="shared" si="36"/>
        <v>Fraction of Eligible Industrial Energy Use Shifted to Electricity</v>
      </c>
      <c r="D694" s="290" t="s">
        <v>3046</v>
      </c>
      <c r="E694" t="s">
        <v>3489</v>
      </c>
      <c r="F694" t="s">
        <v>2752</v>
      </c>
      <c r="G694" s="335" t="s">
        <v>3496</v>
      </c>
      <c r="H694" s="17">
        <v>1844</v>
      </c>
      <c r="I694" s="387" t="s">
        <v>43</v>
      </c>
      <c r="J694" s="388" t="str">
        <f>IF(ISBLANK(INDEX('Policy Characteristics'!D:D,MATCH($C694,'Policy Characteristics'!$C:$C,0))),"",INDEX('Policy Characteristics'!D:D,MATCH($C694,'Policy Characteristics'!$C:$C,0)))</f>
        <v>Electrification</v>
      </c>
      <c r="K694" s="237" t="str">
        <f>IF(ISBLANK(INDEX('Policy Characteristics'!E:E,MATCH($C694,'Policy Characteristics'!$C:$C,0))),"",INDEX('Policy Characteristics'!E:E,MATCH($C694,'Policy Characteristics'!$C:$C,0)))</f>
        <v>indst shift to electricity</v>
      </c>
      <c r="L694" s="238">
        <f>IF(ISBLANK(INDEX('Policy Characteristics'!F:F,MATCH($C694,'Policy Characteristics'!$C:$C,0))),"",INDEX('Policy Characteristics'!F:F,MATCH($C694,'Policy Characteristics'!$C:$C,0)))</f>
        <v>0</v>
      </c>
      <c r="M694" s="238">
        <f>IF(ISBLANK(INDEX('Policy Characteristics'!G:G,MATCH($C694,'Policy Characteristics'!$C:$C,0))),"",INDEX('Policy Characteristics'!G:G,MATCH($C694,'Policy Characteristics'!$C:$C,0)))</f>
        <v>1</v>
      </c>
      <c r="N694" s="238">
        <f>IF(ISBLANK(INDEX('Policy Characteristics'!H:H,MATCH($C694,'Policy Characteristics'!$C:$C,0))),"",INDEX('Policy Characteristics'!H:H,MATCH($C694,'Policy Characteristics'!$C:$C,0)))</f>
        <v>0.01</v>
      </c>
      <c r="O694" s="237" t="str">
        <f>IF(ISBLANK(INDEX('Policy Characteristics'!I:I,MATCH($C694,'Policy Characteristics'!$C:$C,0))),"",INDEX('Policy Characteristics'!I:I,MATCH($C694,'Policy Characteristics'!$C:$C,0)))</f>
        <v>% of fuel shifted</v>
      </c>
      <c r="P694" s="237"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7" t="str">
        <f>IF(ISBLANK(INDEX('Policy Characteristics'!K:K,MATCH($C694,'Policy Characteristics'!$C:$C,0))),"",INDEX('Policy Characteristics'!K:K,MATCH($C694,'Policy Characteristics'!$C:$C,0)))</f>
        <v>industry-ag-main.html#fuel-switching</v>
      </c>
      <c r="R694" s="237" t="str">
        <f>IF(ISBLANK(INDEX('Policy Characteristics'!L:L,MATCH($C694,'Policy Characteristics'!$C:$C,0))),"",INDEX('Policy Characteristics'!L:L,MATCH($C694,'Policy Characteristics'!$C:$C,0)))</f>
        <v>industry-elec-and-hydrogen.html</v>
      </c>
      <c r="S694" s="291" t="s">
        <v>187</v>
      </c>
    </row>
    <row r="695" spans="1:19">
      <c r="A695" s="237" t="str">
        <f>IF(ISBLANK(INDEX('Policy Characteristics'!A:A,MATCH($C695,'Policy Characteristics'!$C:$C,0))),"",INDEX('Policy Characteristics'!A:A,MATCH($C695,'Policy Characteristics'!$C:$C,0)))</f>
        <v>Industry</v>
      </c>
      <c r="B695" s="386" t="str">
        <f>IF(ISBLANK(INDEX('Policy Characteristics'!B:B,MATCH($C695,'Policy Characteristics'!$C:$C,0))),"",INDEX('Policy Characteristics'!B:B,MATCH($C695,'Policy Characteristics'!$C:$C,0)))</f>
        <v>Electrification</v>
      </c>
      <c r="C695" s="237" t="str">
        <f t="shared" si="36"/>
        <v>Fraction of Eligible Industrial Energy Use Shifted to Electricity</v>
      </c>
      <c r="D695" s="290" t="s">
        <v>3046</v>
      </c>
      <c r="E695" t="s">
        <v>3490</v>
      </c>
      <c r="F695" t="s">
        <v>2752</v>
      </c>
      <c r="G695" s="335" t="s">
        <v>3497</v>
      </c>
      <c r="H695" s="17">
        <v>1845</v>
      </c>
      <c r="I695" s="387" t="s">
        <v>43</v>
      </c>
      <c r="J695" s="388" t="str">
        <f>IF(ISBLANK(INDEX('Policy Characteristics'!D:D,MATCH($C695,'Policy Characteristics'!$C:$C,0))),"",INDEX('Policy Characteristics'!D:D,MATCH($C695,'Policy Characteristics'!$C:$C,0)))</f>
        <v>Electrification</v>
      </c>
      <c r="K695" s="237" t="str">
        <f>IF(ISBLANK(INDEX('Policy Characteristics'!E:E,MATCH($C695,'Policy Characteristics'!$C:$C,0))),"",INDEX('Policy Characteristics'!E:E,MATCH($C695,'Policy Characteristics'!$C:$C,0)))</f>
        <v>indst shift to electricity</v>
      </c>
      <c r="L695" s="238">
        <f>IF(ISBLANK(INDEX('Policy Characteristics'!F:F,MATCH($C695,'Policy Characteristics'!$C:$C,0))),"",INDEX('Policy Characteristics'!F:F,MATCH($C695,'Policy Characteristics'!$C:$C,0)))</f>
        <v>0</v>
      </c>
      <c r="M695" s="238">
        <f>IF(ISBLANK(INDEX('Policy Characteristics'!G:G,MATCH($C695,'Policy Characteristics'!$C:$C,0))),"",INDEX('Policy Characteristics'!G:G,MATCH($C695,'Policy Characteristics'!$C:$C,0)))</f>
        <v>1</v>
      </c>
      <c r="N695" s="238">
        <f>IF(ISBLANK(INDEX('Policy Characteristics'!H:H,MATCH($C695,'Policy Characteristics'!$C:$C,0))),"",INDEX('Policy Characteristics'!H:H,MATCH($C695,'Policy Characteristics'!$C:$C,0)))</f>
        <v>0.01</v>
      </c>
      <c r="O695" s="237" t="str">
        <f>IF(ISBLANK(INDEX('Policy Characteristics'!I:I,MATCH($C695,'Policy Characteristics'!$C:$C,0))),"",INDEX('Policy Characteristics'!I:I,MATCH($C695,'Policy Characteristics'!$C:$C,0)))</f>
        <v>% of fuel shifted</v>
      </c>
      <c r="P695" s="237"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7" t="str">
        <f>IF(ISBLANK(INDEX('Policy Characteristics'!K:K,MATCH($C695,'Policy Characteristics'!$C:$C,0))),"",INDEX('Policy Characteristics'!K:K,MATCH($C695,'Policy Characteristics'!$C:$C,0)))</f>
        <v>industry-ag-main.html#fuel-switching</v>
      </c>
      <c r="R695" s="237" t="str">
        <f>IF(ISBLANK(INDEX('Policy Characteristics'!L:L,MATCH($C695,'Policy Characteristics'!$C:$C,0))),"",INDEX('Policy Characteristics'!L:L,MATCH($C695,'Policy Characteristics'!$C:$C,0)))</f>
        <v>industry-elec-and-hydrogen.html</v>
      </c>
      <c r="S695" s="291" t="s">
        <v>187</v>
      </c>
    </row>
    <row r="696" spans="1:19">
      <c r="A696" s="237" t="str">
        <f>IF(ISBLANK(INDEX('Policy Characteristics'!A:A,MATCH($C696,'Policy Characteristics'!$C:$C,0))),"",INDEX('Policy Characteristics'!A:A,MATCH($C696,'Policy Characteristics'!$C:$C,0)))</f>
        <v>Industry</v>
      </c>
      <c r="B696" s="386" t="str">
        <f>IF(ISBLANK(INDEX('Policy Characteristics'!B:B,MATCH($C696,'Policy Characteristics'!$C:$C,0))),"",INDEX('Policy Characteristics'!B:B,MATCH($C696,'Policy Characteristics'!$C:$C,0)))</f>
        <v>Electrification</v>
      </c>
      <c r="C696" s="237" t="str">
        <f t="shared" si="36"/>
        <v>Fraction of Eligible Industrial Energy Use Shifted to Electricity</v>
      </c>
      <c r="D696" s="290" t="s">
        <v>3046</v>
      </c>
      <c r="E696" t="s">
        <v>3491</v>
      </c>
      <c r="F696" t="s">
        <v>2752</v>
      </c>
      <c r="G696" s="335" t="s">
        <v>3498</v>
      </c>
      <c r="H696" s="17">
        <v>1846</v>
      </c>
      <c r="I696" s="387" t="s">
        <v>43</v>
      </c>
      <c r="J696" s="388" t="str">
        <f>IF(ISBLANK(INDEX('Policy Characteristics'!D:D,MATCH($C696,'Policy Characteristics'!$C:$C,0))),"",INDEX('Policy Characteristics'!D:D,MATCH($C696,'Policy Characteristics'!$C:$C,0)))</f>
        <v>Electrification</v>
      </c>
      <c r="K696" s="237" t="str">
        <f>IF(ISBLANK(INDEX('Policy Characteristics'!E:E,MATCH($C696,'Policy Characteristics'!$C:$C,0))),"",INDEX('Policy Characteristics'!E:E,MATCH($C696,'Policy Characteristics'!$C:$C,0)))</f>
        <v>indst shift to electricity</v>
      </c>
      <c r="L696" s="238">
        <f>IF(ISBLANK(INDEX('Policy Characteristics'!F:F,MATCH($C696,'Policy Characteristics'!$C:$C,0))),"",INDEX('Policy Characteristics'!F:F,MATCH($C696,'Policy Characteristics'!$C:$C,0)))</f>
        <v>0</v>
      </c>
      <c r="M696" s="238">
        <f>IF(ISBLANK(INDEX('Policy Characteristics'!G:G,MATCH($C696,'Policy Characteristics'!$C:$C,0))),"",INDEX('Policy Characteristics'!G:G,MATCH($C696,'Policy Characteristics'!$C:$C,0)))</f>
        <v>1</v>
      </c>
      <c r="N696" s="238">
        <f>IF(ISBLANK(INDEX('Policy Characteristics'!H:H,MATCH($C696,'Policy Characteristics'!$C:$C,0))),"",INDEX('Policy Characteristics'!H:H,MATCH($C696,'Policy Characteristics'!$C:$C,0)))</f>
        <v>0.01</v>
      </c>
      <c r="O696" s="237" t="str">
        <f>IF(ISBLANK(INDEX('Policy Characteristics'!I:I,MATCH($C696,'Policy Characteristics'!$C:$C,0))),"",INDEX('Policy Characteristics'!I:I,MATCH($C696,'Policy Characteristics'!$C:$C,0)))</f>
        <v>% of fuel shifted</v>
      </c>
      <c r="P696" s="237"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7" t="str">
        <f>IF(ISBLANK(INDEX('Policy Characteristics'!K:K,MATCH($C696,'Policy Characteristics'!$C:$C,0))),"",INDEX('Policy Characteristics'!K:K,MATCH($C696,'Policy Characteristics'!$C:$C,0)))</f>
        <v>industry-ag-main.html#fuel-switching</v>
      </c>
      <c r="R696" s="237" t="str">
        <f>IF(ISBLANK(INDEX('Policy Characteristics'!L:L,MATCH($C696,'Policy Characteristics'!$C:$C,0))),"",INDEX('Policy Characteristics'!L:L,MATCH($C696,'Policy Characteristics'!$C:$C,0)))</f>
        <v>industry-elec-and-hydrogen.html</v>
      </c>
      <c r="S696" s="291" t="s">
        <v>187</v>
      </c>
    </row>
    <row r="697" spans="1:19">
      <c r="A697" s="237" t="str">
        <f>IF(ISBLANK(INDEX('Policy Characteristics'!A:A,MATCH($C697,'Policy Characteristics'!$C:$C,0))),"",INDEX('Policy Characteristics'!A:A,MATCH($C697,'Policy Characteristics'!$C:$C,0)))</f>
        <v>Industry</v>
      </c>
      <c r="B697" s="386" t="str">
        <f>IF(ISBLANK(INDEX('Policy Characteristics'!B:B,MATCH($C697,'Policy Characteristics'!$C:$C,0))),"",INDEX('Policy Characteristics'!B:B,MATCH($C697,'Policy Characteristics'!$C:$C,0)))</f>
        <v>Electrification</v>
      </c>
      <c r="C697" s="237" t="str">
        <f t="shared" si="36"/>
        <v>Fraction of Eligible Industrial Energy Use Shifted to Electricity</v>
      </c>
      <c r="D697" s="290" t="s">
        <v>3046</v>
      </c>
      <c r="E697" t="s">
        <v>3492</v>
      </c>
      <c r="F697" t="s">
        <v>2752</v>
      </c>
      <c r="G697" s="335" t="s">
        <v>3499</v>
      </c>
      <c r="H697" s="17">
        <v>1847</v>
      </c>
      <c r="I697" s="387" t="s">
        <v>43</v>
      </c>
      <c r="J697" s="388" t="str">
        <f>IF(ISBLANK(INDEX('Policy Characteristics'!D:D,MATCH($C697,'Policy Characteristics'!$C:$C,0))),"",INDEX('Policy Characteristics'!D:D,MATCH($C697,'Policy Characteristics'!$C:$C,0)))</f>
        <v>Electrification</v>
      </c>
      <c r="K697" s="237" t="str">
        <f>IF(ISBLANK(INDEX('Policy Characteristics'!E:E,MATCH($C697,'Policy Characteristics'!$C:$C,0))),"",INDEX('Policy Characteristics'!E:E,MATCH($C697,'Policy Characteristics'!$C:$C,0)))</f>
        <v>indst shift to electricity</v>
      </c>
      <c r="L697" s="238">
        <f>IF(ISBLANK(INDEX('Policy Characteristics'!F:F,MATCH($C697,'Policy Characteristics'!$C:$C,0))),"",INDEX('Policy Characteristics'!F:F,MATCH($C697,'Policy Characteristics'!$C:$C,0)))</f>
        <v>0</v>
      </c>
      <c r="M697" s="238">
        <f>IF(ISBLANK(INDEX('Policy Characteristics'!G:G,MATCH($C697,'Policy Characteristics'!$C:$C,0))),"",INDEX('Policy Characteristics'!G:G,MATCH($C697,'Policy Characteristics'!$C:$C,0)))</f>
        <v>1</v>
      </c>
      <c r="N697" s="238">
        <f>IF(ISBLANK(INDEX('Policy Characteristics'!H:H,MATCH($C697,'Policy Characteristics'!$C:$C,0))),"",INDEX('Policy Characteristics'!H:H,MATCH($C697,'Policy Characteristics'!$C:$C,0)))</f>
        <v>0.01</v>
      </c>
      <c r="O697" s="237" t="str">
        <f>IF(ISBLANK(INDEX('Policy Characteristics'!I:I,MATCH($C697,'Policy Characteristics'!$C:$C,0))),"",INDEX('Policy Characteristics'!I:I,MATCH($C697,'Policy Characteristics'!$C:$C,0)))</f>
        <v>% of fuel shifted</v>
      </c>
      <c r="P697" s="237"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7" t="str">
        <f>IF(ISBLANK(INDEX('Policy Characteristics'!K:K,MATCH($C697,'Policy Characteristics'!$C:$C,0))),"",INDEX('Policy Characteristics'!K:K,MATCH($C697,'Policy Characteristics'!$C:$C,0)))</f>
        <v>industry-ag-main.html#fuel-switching</v>
      </c>
      <c r="R697" s="237" t="str">
        <f>IF(ISBLANK(INDEX('Policy Characteristics'!L:L,MATCH($C697,'Policy Characteristics'!$C:$C,0))),"",INDEX('Policy Characteristics'!L:L,MATCH($C697,'Policy Characteristics'!$C:$C,0)))</f>
        <v>industry-elec-and-hydrogen.html</v>
      </c>
      <c r="S697" s="291" t="s">
        <v>187</v>
      </c>
    </row>
    <row r="698" spans="1:19">
      <c r="A698" s="237" t="str">
        <f>IF(ISBLANK(INDEX('Policy Characteristics'!A:A,MATCH($C698,'Policy Characteristics'!$C:$C,0))),"",INDEX('Policy Characteristics'!A:A,MATCH($C698,'Policy Characteristics'!$C:$C,0)))</f>
        <v>Industry</v>
      </c>
      <c r="B698" s="386" t="str">
        <f>IF(ISBLANK(INDEX('Policy Characteristics'!B:B,MATCH($C698,'Policy Characteristics'!$C:$C,0))),"",INDEX('Policy Characteristics'!B:B,MATCH($C698,'Policy Characteristics'!$C:$C,0)))</f>
        <v>Electrification</v>
      </c>
      <c r="C698" s="237" t="str">
        <f t="shared" si="36"/>
        <v>Fraction of Eligible Industrial Energy Use Shifted to Electricity</v>
      </c>
      <c r="D698" s="290" t="s">
        <v>3046</v>
      </c>
      <c r="E698" t="s">
        <v>3493</v>
      </c>
      <c r="F698" t="s">
        <v>2752</v>
      </c>
      <c r="G698" s="335" t="s">
        <v>3500</v>
      </c>
      <c r="H698" s="17">
        <v>1848</v>
      </c>
      <c r="I698" s="387" t="s">
        <v>43</v>
      </c>
      <c r="J698" s="388" t="str">
        <f>IF(ISBLANK(INDEX('Policy Characteristics'!D:D,MATCH($C698,'Policy Characteristics'!$C:$C,0))),"",INDEX('Policy Characteristics'!D:D,MATCH($C698,'Policy Characteristics'!$C:$C,0)))</f>
        <v>Electrification</v>
      </c>
      <c r="K698" s="237" t="str">
        <f>IF(ISBLANK(INDEX('Policy Characteristics'!E:E,MATCH($C698,'Policy Characteristics'!$C:$C,0))),"",INDEX('Policy Characteristics'!E:E,MATCH($C698,'Policy Characteristics'!$C:$C,0)))</f>
        <v>indst shift to electricity</v>
      </c>
      <c r="L698" s="238">
        <f>IF(ISBLANK(INDEX('Policy Characteristics'!F:F,MATCH($C698,'Policy Characteristics'!$C:$C,0))),"",INDEX('Policy Characteristics'!F:F,MATCH($C698,'Policy Characteristics'!$C:$C,0)))</f>
        <v>0</v>
      </c>
      <c r="M698" s="238">
        <f>IF(ISBLANK(INDEX('Policy Characteristics'!G:G,MATCH($C698,'Policy Characteristics'!$C:$C,0))),"",INDEX('Policy Characteristics'!G:G,MATCH($C698,'Policy Characteristics'!$C:$C,0)))</f>
        <v>1</v>
      </c>
      <c r="N698" s="238">
        <f>IF(ISBLANK(INDEX('Policy Characteristics'!H:H,MATCH($C698,'Policy Characteristics'!$C:$C,0))),"",INDEX('Policy Characteristics'!H:H,MATCH($C698,'Policy Characteristics'!$C:$C,0)))</f>
        <v>0.01</v>
      </c>
      <c r="O698" s="237" t="str">
        <f>IF(ISBLANK(INDEX('Policy Characteristics'!I:I,MATCH($C698,'Policy Characteristics'!$C:$C,0))),"",INDEX('Policy Characteristics'!I:I,MATCH($C698,'Policy Characteristics'!$C:$C,0)))</f>
        <v>% of fuel shifted</v>
      </c>
      <c r="P698" s="237"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7" t="str">
        <f>IF(ISBLANK(INDEX('Policy Characteristics'!K:K,MATCH($C698,'Policy Characteristics'!$C:$C,0))),"",INDEX('Policy Characteristics'!K:K,MATCH($C698,'Policy Characteristics'!$C:$C,0)))</f>
        <v>industry-ag-main.html#fuel-switching</v>
      </c>
      <c r="R698" s="237" t="str">
        <f>IF(ISBLANK(INDEX('Policy Characteristics'!L:L,MATCH($C698,'Policy Characteristics'!$C:$C,0))),"",INDEX('Policy Characteristics'!L:L,MATCH($C698,'Policy Characteristics'!$C:$C,0)))</f>
        <v>industry-elec-and-hydrogen.html</v>
      </c>
      <c r="S698" s="291" t="s">
        <v>187</v>
      </c>
    </row>
    <row r="699" spans="1:19">
      <c r="A699" s="237" t="str">
        <f>IF(ISBLANK(INDEX('Policy Characteristics'!A:A,MATCH($C699,'Policy Characteristics'!$C:$C,0))),"",INDEX('Policy Characteristics'!A:A,MATCH($C699,'Policy Characteristics'!$C:$C,0)))</f>
        <v>Industry</v>
      </c>
      <c r="B699" s="386" t="str">
        <f>IF(ISBLANK(INDEX('Policy Characteristics'!B:B,MATCH($C699,'Policy Characteristics'!$C:$C,0))),"",INDEX('Policy Characteristics'!B:B,MATCH($C699,'Policy Characteristics'!$C:$C,0)))</f>
        <v>Electrification</v>
      </c>
      <c r="C699" s="237" t="str">
        <f t="shared" si="36"/>
        <v>Fraction of Eligible Industrial Energy Use Shifted to Electricity</v>
      </c>
      <c r="D699" s="290" t="s">
        <v>3046</v>
      </c>
      <c r="E699" t="s">
        <v>3610</v>
      </c>
      <c r="F699" t="s">
        <v>2752</v>
      </c>
      <c r="G699" s="335" t="s">
        <v>3610</v>
      </c>
      <c r="H699" s="17">
        <v>1849</v>
      </c>
      <c r="I699" s="387" t="s">
        <v>43</v>
      </c>
      <c r="J699" s="388" t="str">
        <f>IF(ISBLANK(INDEX('Policy Characteristics'!D:D,MATCH($C699,'Policy Characteristics'!$C:$C,0))),"",INDEX('Policy Characteristics'!D:D,MATCH($C699,'Policy Characteristics'!$C:$C,0)))</f>
        <v>Electrification</v>
      </c>
      <c r="K699" s="237" t="str">
        <f>IF(ISBLANK(INDEX('Policy Characteristics'!E:E,MATCH($C699,'Policy Characteristics'!$C:$C,0))),"",INDEX('Policy Characteristics'!E:E,MATCH($C699,'Policy Characteristics'!$C:$C,0)))</f>
        <v>indst shift to electricity</v>
      </c>
      <c r="L699" s="238">
        <f>IF(ISBLANK(INDEX('Policy Characteristics'!F:F,MATCH($C699,'Policy Characteristics'!$C:$C,0))),"",INDEX('Policy Characteristics'!F:F,MATCH($C699,'Policy Characteristics'!$C:$C,0)))</f>
        <v>0</v>
      </c>
      <c r="M699" s="238">
        <f>IF(ISBLANK(INDEX('Policy Characteristics'!G:G,MATCH($C699,'Policy Characteristics'!$C:$C,0))),"",INDEX('Policy Characteristics'!G:G,MATCH($C699,'Policy Characteristics'!$C:$C,0)))</f>
        <v>1</v>
      </c>
      <c r="N699" s="238">
        <f>IF(ISBLANK(INDEX('Policy Characteristics'!H:H,MATCH($C699,'Policy Characteristics'!$C:$C,0))),"",INDEX('Policy Characteristics'!H:H,MATCH($C699,'Policy Characteristics'!$C:$C,0)))</f>
        <v>0.01</v>
      </c>
      <c r="O699" s="237" t="str">
        <f>IF(ISBLANK(INDEX('Policy Characteristics'!I:I,MATCH($C699,'Policy Characteristics'!$C:$C,0))),"",INDEX('Policy Characteristics'!I:I,MATCH($C699,'Policy Characteristics'!$C:$C,0)))</f>
        <v>% of fuel shifted</v>
      </c>
      <c r="P699" s="237"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7" t="str">
        <f>IF(ISBLANK(INDEX('Policy Characteristics'!K:K,MATCH($C699,'Policy Characteristics'!$C:$C,0))),"",INDEX('Policy Characteristics'!K:K,MATCH($C699,'Policy Characteristics'!$C:$C,0)))</f>
        <v>industry-ag-main.html#fuel-switching</v>
      </c>
      <c r="R699" s="237" t="str">
        <f>IF(ISBLANK(INDEX('Policy Characteristics'!L:L,MATCH($C699,'Policy Characteristics'!$C:$C,0))),"",INDEX('Policy Characteristics'!L:L,MATCH($C699,'Policy Characteristics'!$C:$C,0)))</f>
        <v>industry-elec-and-hydrogen.html</v>
      </c>
      <c r="S699" s="291" t="s">
        <v>187</v>
      </c>
    </row>
    <row r="700" spans="1:19">
      <c r="A700" s="237" t="str">
        <f>IF(ISBLANK(INDEX('Policy Characteristics'!A:A,MATCH($C700,'Policy Characteristics'!$C:$C,0))),"",INDEX('Policy Characteristics'!A:A,MATCH($C700,'Policy Characteristics'!$C:$C,0)))</f>
        <v>Industry</v>
      </c>
      <c r="B700" s="386" t="str">
        <f>IF(ISBLANK(INDEX('Policy Characteristics'!B:B,MATCH($C700,'Policy Characteristics'!$C:$C,0))),"",INDEX('Policy Characteristics'!B:B,MATCH($C700,'Policy Characteristics'!$C:$C,0)))</f>
        <v>Electrification</v>
      </c>
      <c r="C700" s="237" t="str">
        <f t="shared" si="36"/>
        <v>Fraction of Eligible Industrial Energy Use Shifted to Electricity</v>
      </c>
      <c r="D700" s="290" t="s">
        <v>3047</v>
      </c>
      <c r="E700" t="s">
        <v>3487</v>
      </c>
      <c r="F700" t="s">
        <v>3011</v>
      </c>
      <c r="G700" s="335" t="s">
        <v>3494</v>
      </c>
      <c r="H700" s="17">
        <v>1850</v>
      </c>
      <c r="I700" s="387" t="s">
        <v>43</v>
      </c>
      <c r="J700" s="388" t="str">
        <f>IF(ISBLANK(INDEX('Policy Characteristics'!D:D,MATCH($C700,'Policy Characteristics'!$C:$C,0))),"",INDEX('Policy Characteristics'!D:D,MATCH($C700,'Policy Characteristics'!$C:$C,0)))</f>
        <v>Electrification</v>
      </c>
      <c r="K700" s="237" t="str">
        <f>IF(ISBLANK(INDEX('Policy Characteristics'!E:E,MATCH($C700,'Policy Characteristics'!$C:$C,0))),"",INDEX('Policy Characteristics'!E:E,MATCH($C700,'Policy Characteristics'!$C:$C,0)))</f>
        <v>indst shift to electricity</v>
      </c>
      <c r="L700" s="238">
        <f>IF(ISBLANK(INDEX('Policy Characteristics'!F:F,MATCH($C700,'Policy Characteristics'!$C:$C,0))),"",INDEX('Policy Characteristics'!F:F,MATCH($C700,'Policy Characteristics'!$C:$C,0)))</f>
        <v>0</v>
      </c>
      <c r="M700" s="238">
        <f>IF(ISBLANK(INDEX('Policy Characteristics'!G:G,MATCH($C700,'Policy Characteristics'!$C:$C,0))),"",INDEX('Policy Characteristics'!G:G,MATCH($C700,'Policy Characteristics'!$C:$C,0)))</f>
        <v>1</v>
      </c>
      <c r="N700" s="238">
        <f>IF(ISBLANK(INDEX('Policy Characteristics'!H:H,MATCH($C700,'Policy Characteristics'!$C:$C,0))),"",INDEX('Policy Characteristics'!H:H,MATCH($C700,'Policy Characteristics'!$C:$C,0)))</f>
        <v>0.01</v>
      </c>
      <c r="O700" s="237" t="str">
        <f>IF(ISBLANK(INDEX('Policy Characteristics'!I:I,MATCH($C700,'Policy Characteristics'!$C:$C,0))),"",INDEX('Policy Characteristics'!I:I,MATCH($C700,'Policy Characteristics'!$C:$C,0)))</f>
        <v>% of fuel shifted</v>
      </c>
      <c r="P700" s="237"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7" t="str">
        <f>IF(ISBLANK(INDEX('Policy Characteristics'!K:K,MATCH($C700,'Policy Characteristics'!$C:$C,0))),"",INDEX('Policy Characteristics'!K:K,MATCH($C700,'Policy Characteristics'!$C:$C,0)))</f>
        <v>industry-ag-main.html#fuel-switching</v>
      </c>
      <c r="R700" s="237" t="str">
        <f>IF(ISBLANK(INDEX('Policy Characteristics'!L:L,MATCH($C700,'Policy Characteristics'!$C:$C,0))),"",INDEX('Policy Characteristics'!L:L,MATCH($C700,'Policy Characteristics'!$C:$C,0)))</f>
        <v>industry-elec-and-hydrogen.html</v>
      </c>
      <c r="S700" s="291" t="s">
        <v>187</v>
      </c>
    </row>
    <row r="701" spans="1:19">
      <c r="A701" s="237" t="str">
        <f>IF(ISBLANK(INDEX('Policy Characteristics'!A:A,MATCH($C701,'Policy Characteristics'!$C:$C,0))),"",INDEX('Policy Characteristics'!A:A,MATCH($C701,'Policy Characteristics'!$C:$C,0)))</f>
        <v>Industry</v>
      </c>
      <c r="B701" s="386" t="str">
        <f>IF(ISBLANK(INDEX('Policy Characteristics'!B:B,MATCH($C701,'Policy Characteristics'!$C:$C,0))),"",INDEX('Policy Characteristics'!B:B,MATCH($C701,'Policy Characteristics'!$C:$C,0)))</f>
        <v>Electrification</v>
      </c>
      <c r="C701" s="237" t="str">
        <f t="shared" si="36"/>
        <v>Fraction of Eligible Industrial Energy Use Shifted to Electricity</v>
      </c>
      <c r="D701" s="290" t="s">
        <v>3047</v>
      </c>
      <c r="E701" t="s">
        <v>3488</v>
      </c>
      <c r="F701" t="s">
        <v>3011</v>
      </c>
      <c r="G701" s="335" t="s">
        <v>3495</v>
      </c>
      <c r="H701" s="17">
        <v>1851</v>
      </c>
      <c r="I701" s="387" t="s">
        <v>43</v>
      </c>
      <c r="J701" s="388" t="str">
        <f>IF(ISBLANK(INDEX('Policy Characteristics'!D:D,MATCH($C701,'Policy Characteristics'!$C:$C,0))),"",INDEX('Policy Characteristics'!D:D,MATCH($C701,'Policy Characteristics'!$C:$C,0)))</f>
        <v>Electrification</v>
      </c>
      <c r="K701" s="237" t="str">
        <f>IF(ISBLANK(INDEX('Policy Characteristics'!E:E,MATCH($C701,'Policy Characteristics'!$C:$C,0))),"",INDEX('Policy Characteristics'!E:E,MATCH($C701,'Policy Characteristics'!$C:$C,0)))</f>
        <v>indst shift to electricity</v>
      </c>
      <c r="L701" s="238">
        <f>IF(ISBLANK(INDEX('Policy Characteristics'!F:F,MATCH($C701,'Policy Characteristics'!$C:$C,0))),"",INDEX('Policy Characteristics'!F:F,MATCH($C701,'Policy Characteristics'!$C:$C,0)))</f>
        <v>0</v>
      </c>
      <c r="M701" s="238">
        <f>IF(ISBLANK(INDEX('Policy Characteristics'!G:G,MATCH($C701,'Policy Characteristics'!$C:$C,0))),"",INDEX('Policy Characteristics'!G:G,MATCH($C701,'Policy Characteristics'!$C:$C,0)))</f>
        <v>1</v>
      </c>
      <c r="N701" s="238">
        <f>IF(ISBLANK(INDEX('Policy Characteristics'!H:H,MATCH($C701,'Policy Characteristics'!$C:$C,0))),"",INDEX('Policy Characteristics'!H:H,MATCH($C701,'Policy Characteristics'!$C:$C,0)))</f>
        <v>0.01</v>
      </c>
      <c r="O701" s="237" t="str">
        <f>IF(ISBLANK(INDEX('Policy Characteristics'!I:I,MATCH($C701,'Policy Characteristics'!$C:$C,0))),"",INDEX('Policy Characteristics'!I:I,MATCH($C701,'Policy Characteristics'!$C:$C,0)))</f>
        <v>% of fuel shifted</v>
      </c>
      <c r="P701" s="237"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7" t="str">
        <f>IF(ISBLANK(INDEX('Policy Characteristics'!K:K,MATCH($C701,'Policy Characteristics'!$C:$C,0))),"",INDEX('Policy Characteristics'!K:K,MATCH($C701,'Policy Characteristics'!$C:$C,0)))</f>
        <v>industry-ag-main.html#fuel-switching</v>
      </c>
      <c r="R701" s="237" t="str">
        <f>IF(ISBLANK(INDEX('Policy Characteristics'!L:L,MATCH($C701,'Policy Characteristics'!$C:$C,0))),"",INDEX('Policy Characteristics'!L:L,MATCH($C701,'Policy Characteristics'!$C:$C,0)))</f>
        <v>industry-elec-and-hydrogen.html</v>
      </c>
      <c r="S701" s="291" t="s">
        <v>187</v>
      </c>
    </row>
    <row r="702" spans="1:19">
      <c r="A702" s="237" t="str">
        <f>IF(ISBLANK(INDEX('Policy Characteristics'!A:A,MATCH($C702,'Policy Characteristics'!$C:$C,0))),"",INDEX('Policy Characteristics'!A:A,MATCH($C702,'Policy Characteristics'!$C:$C,0)))</f>
        <v>Industry</v>
      </c>
      <c r="B702" s="386" t="str">
        <f>IF(ISBLANK(INDEX('Policy Characteristics'!B:B,MATCH($C702,'Policy Characteristics'!$C:$C,0))),"",INDEX('Policy Characteristics'!B:B,MATCH($C702,'Policy Characteristics'!$C:$C,0)))</f>
        <v>Electrification</v>
      </c>
      <c r="C702" s="237" t="str">
        <f t="shared" si="36"/>
        <v>Fraction of Eligible Industrial Energy Use Shifted to Electricity</v>
      </c>
      <c r="D702" s="290" t="s">
        <v>3047</v>
      </c>
      <c r="E702" t="s">
        <v>3489</v>
      </c>
      <c r="F702" t="s">
        <v>3011</v>
      </c>
      <c r="G702" s="335" t="s">
        <v>3496</v>
      </c>
      <c r="H702" s="17">
        <v>1852</v>
      </c>
      <c r="I702" s="387" t="s">
        <v>43</v>
      </c>
      <c r="J702" s="388" t="str">
        <f>IF(ISBLANK(INDEX('Policy Characteristics'!D:D,MATCH($C702,'Policy Characteristics'!$C:$C,0))),"",INDEX('Policy Characteristics'!D:D,MATCH($C702,'Policy Characteristics'!$C:$C,0)))</f>
        <v>Electrification</v>
      </c>
      <c r="K702" s="237" t="str">
        <f>IF(ISBLANK(INDEX('Policy Characteristics'!E:E,MATCH($C702,'Policy Characteristics'!$C:$C,0))),"",INDEX('Policy Characteristics'!E:E,MATCH($C702,'Policy Characteristics'!$C:$C,0)))</f>
        <v>indst shift to electricity</v>
      </c>
      <c r="L702" s="238">
        <f>IF(ISBLANK(INDEX('Policy Characteristics'!F:F,MATCH($C702,'Policy Characteristics'!$C:$C,0))),"",INDEX('Policy Characteristics'!F:F,MATCH($C702,'Policy Characteristics'!$C:$C,0)))</f>
        <v>0</v>
      </c>
      <c r="M702" s="238">
        <f>IF(ISBLANK(INDEX('Policy Characteristics'!G:G,MATCH($C702,'Policy Characteristics'!$C:$C,0))),"",INDEX('Policy Characteristics'!G:G,MATCH($C702,'Policy Characteristics'!$C:$C,0)))</f>
        <v>1</v>
      </c>
      <c r="N702" s="238">
        <f>IF(ISBLANK(INDEX('Policy Characteristics'!H:H,MATCH($C702,'Policy Characteristics'!$C:$C,0))),"",INDEX('Policy Characteristics'!H:H,MATCH($C702,'Policy Characteristics'!$C:$C,0)))</f>
        <v>0.01</v>
      </c>
      <c r="O702" s="237" t="str">
        <f>IF(ISBLANK(INDEX('Policy Characteristics'!I:I,MATCH($C702,'Policy Characteristics'!$C:$C,0))),"",INDEX('Policy Characteristics'!I:I,MATCH($C702,'Policy Characteristics'!$C:$C,0)))</f>
        <v>% of fuel shifted</v>
      </c>
      <c r="P702" s="237"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7" t="str">
        <f>IF(ISBLANK(INDEX('Policy Characteristics'!K:K,MATCH($C702,'Policy Characteristics'!$C:$C,0))),"",INDEX('Policy Characteristics'!K:K,MATCH($C702,'Policy Characteristics'!$C:$C,0)))</f>
        <v>industry-ag-main.html#fuel-switching</v>
      </c>
      <c r="R702" s="237" t="str">
        <f>IF(ISBLANK(INDEX('Policy Characteristics'!L:L,MATCH($C702,'Policy Characteristics'!$C:$C,0))),"",INDEX('Policy Characteristics'!L:L,MATCH($C702,'Policy Characteristics'!$C:$C,0)))</f>
        <v>industry-elec-and-hydrogen.html</v>
      </c>
      <c r="S702" s="291" t="s">
        <v>187</v>
      </c>
    </row>
    <row r="703" spans="1:19">
      <c r="A703" s="237" t="str">
        <f>IF(ISBLANK(INDEX('Policy Characteristics'!A:A,MATCH($C703,'Policy Characteristics'!$C:$C,0))),"",INDEX('Policy Characteristics'!A:A,MATCH($C703,'Policy Characteristics'!$C:$C,0)))</f>
        <v>Industry</v>
      </c>
      <c r="B703" s="386" t="str">
        <f>IF(ISBLANK(INDEX('Policy Characteristics'!B:B,MATCH($C703,'Policy Characteristics'!$C:$C,0))),"",INDEX('Policy Characteristics'!B:B,MATCH($C703,'Policy Characteristics'!$C:$C,0)))</f>
        <v>Electrification</v>
      </c>
      <c r="C703" s="237" t="str">
        <f t="shared" si="36"/>
        <v>Fraction of Eligible Industrial Energy Use Shifted to Electricity</v>
      </c>
      <c r="D703" s="290" t="s">
        <v>3047</v>
      </c>
      <c r="E703" t="s">
        <v>3490</v>
      </c>
      <c r="F703" t="s">
        <v>3011</v>
      </c>
      <c r="G703" s="335" t="s">
        <v>3497</v>
      </c>
      <c r="H703" s="17">
        <v>1853</v>
      </c>
      <c r="I703" s="387" t="s">
        <v>43</v>
      </c>
      <c r="J703" s="388" t="str">
        <f>IF(ISBLANK(INDEX('Policy Characteristics'!D:D,MATCH($C703,'Policy Characteristics'!$C:$C,0))),"",INDEX('Policy Characteristics'!D:D,MATCH($C703,'Policy Characteristics'!$C:$C,0)))</f>
        <v>Electrification</v>
      </c>
      <c r="K703" s="237" t="str">
        <f>IF(ISBLANK(INDEX('Policy Characteristics'!E:E,MATCH($C703,'Policy Characteristics'!$C:$C,0))),"",INDEX('Policy Characteristics'!E:E,MATCH($C703,'Policy Characteristics'!$C:$C,0)))</f>
        <v>indst shift to electricity</v>
      </c>
      <c r="L703" s="238">
        <f>IF(ISBLANK(INDEX('Policy Characteristics'!F:F,MATCH($C703,'Policy Characteristics'!$C:$C,0))),"",INDEX('Policy Characteristics'!F:F,MATCH($C703,'Policy Characteristics'!$C:$C,0)))</f>
        <v>0</v>
      </c>
      <c r="M703" s="238">
        <f>IF(ISBLANK(INDEX('Policy Characteristics'!G:G,MATCH($C703,'Policy Characteristics'!$C:$C,0))),"",INDEX('Policy Characteristics'!G:G,MATCH($C703,'Policy Characteristics'!$C:$C,0)))</f>
        <v>1</v>
      </c>
      <c r="N703" s="238">
        <f>IF(ISBLANK(INDEX('Policy Characteristics'!H:H,MATCH($C703,'Policy Characteristics'!$C:$C,0))),"",INDEX('Policy Characteristics'!H:H,MATCH($C703,'Policy Characteristics'!$C:$C,0)))</f>
        <v>0.01</v>
      </c>
      <c r="O703" s="237" t="str">
        <f>IF(ISBLANK(INDEX('Policy Characteristics'!I:I,MATCH($C703,'Policy Characteristics'!$C:$C,0))),"",INDEX('Policy Characteristics'!I:I,MATCH($C703,'Policy Characteristics'!$C:$C,0)))</f>
        <v>% of fuel shifted</v>
      </c>
      <c r="P703" s="237"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7" t="str">
        <f>IF(ISBLANK(INDEX('Policy Characteristics'!K:K,MATCH($C703,'Policy Characteristics'!$C:$C,0))),"",INDEX('Policy Characteristics'!K:K,MATCH($C703,'Policy Characteristics'!$C:$C,0)))</f>
        <v>industry-ag-main.html#fuel-switching</v>
      </c>
      <c r="R703" s="237" t="str">
        <f>IF(ISBLANK(INDEX('Policy Characteristics'!L:L,MATCH($C703,'Policy Characteristics'!$C:$C,0))),"",INDEX('Policy Characteristics'!L:L,MATCH($C703,'Policy Characteristics'!$C:$C,0)))</f>
        <v>industry-elec-and-hydrogen.html</v>
      </c>
      <c r="S703" s="291" t="s">
        <v>187</v>
      </c>
    </row>
    <row r="704" spans="1:19">
      <c r="A704" s="237" t="str">
        <f>IF(ISBLANK(INDEX('Policy Characteristics'!A:A,MATCH($C704,'Policy Characteristics'!$C:$C,0))),"",INDEX('Policy Characteristics'!A:A,MATCH($C704,'Policy Characteristics'!$C:$C,0)))</f>
        <v>Industry</v>
      </c>
      <c r="B704" s="386" t="str">
        <f>IF(ISBLANK(INDEX('Policy Characteristics'!B:B,MATCH($C704,'Policy Characteristics'!$C:$C,0))),"",INDEX('Policy Characteristics'!B:B,MATCH($C704,'Policy Characteristics'!$C:$C,0)))</f>
        <v>Electrification</v>
      </c>
      <c r="C704" s="237" t="str">
        <f t="shared" si="36"/>
        <v>Fraction of Eligible Industrial Energy Use Shifted to Electricity</v>
      </c>
      <c r="D704" s="290" t="s">
        <v>3047</v>
      </c>
      <c r="E704" t="s">
        <v>3491</v>
      </c>
      <c r="F704" t="s">
        <v>3011</v>
      </c>
      <c r="G704" s="335" t="s">
        <v>3498</v>
      </c>
      <c r="H704" s="17">
        <v>1854</v>
      </c>
      <c r="I704" s="387" t="s">
        <v>43</v>
      </c>
      <c r="J704" s="388" t="str">
        <f>IF(ISBLANK(INDEX('Policy Characteristics'!D:D,MATCH($C704,'Policy Characteristics'!$C:$C,0))),"",INDEX('Policy Characteristics'!D:D,MATCH($C704,'Policy Characteristics'!$C:$C,0)))</f>
        <v>Electrification</v>
      </c>
      <c r="K704" s="237" t="str">
        <f>IF(ISBLANK(INDEX('Policy Characteristics'!E:E,MATCH($C704,'Policy Characteristics'!$C:$C,0))),"",INDEX('Policy Characteristics'!E:E,MATCH($C704,'Policy Characteristics'!$C:$C,0)))</f>
        <v>indst shift to electricity</v>
      </c>
      <c r="L704" s="238">
        <f>IF(ISBLANK(INDEX('Policy Characteristics'!F:F,MATCH($C704,'Policy Characteristics'!$C:$C,0))),"",INDEX('Policy Characteristics'!F:F,MATCH($C704,'Policy Characteristics'!$C:$C,0)))</f>
        <v>0</v>
      </c>
      <c r="M704" s="238">
        <f>IF(ISBLANK(INDEX('Policy Characteristics'!G:G,MATCH($C704,'Policy Characteristics'!$C:$C,0))),"",INDEX('Policy Characteristics'!G:G,MATCH($C704,'Policy Characteristics'!$C:$C,0)))</f>
        <v>1</v>
      </c>
      <c r="N704" s="238">
        <f>IF(ISBLANK(INDEX('Policy Characteristics'!H:H,MATCH($C704,'Policy Characteristics'!$C:$C,0))),"",INDEX('Policy Characteristics'!H:H,MATCH($C704,'Policy Characteristics'!$C:$C,0)))</f>
        <v>0.01</v>
      </c>
      <c r="O704" s="237" t="str">
        <f>IF(ISBLANK(INDEX('Policy Characteristics'!I:I,MATCH($C704,'Policy Characteristics'!$C:$C,0))),"",INDEX('Policy Characteristics'!I:I,MATCH($C704,'Policy Characteristics'!$C:$C,0)))</f>
        <v>% of fuel shifted</v>
      </c>
      <c r="P704" s="237"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7" t="str">
        <f>IF(ISBLANK(INDEX('Policy Characteristics'!K:K,MATCH($C704,'Policy Characteristics'!$C:$C,0))),"",INDEX('Policy Characteristics'!K:K,MATCH($C704,'Policy Characteristics'!$C:$C,0)))</f>
        <v>industry-ag-main.html#fuel-switching</v>
      </c>
      <c r="R704" s="237" t="str">
        <f>IF(ISBLANK(INDEX('Policy Characteristics'!L:L,MATCH($C704,'Policy Characteristics'!$C:$C,0))),"",INDEX('Policy Characteristics'!L:L,MATCH($C704,'Policy Characteristics'!$C:$C,0)))</f>
        <v>industry-elec-and-hydrogen.html</v>
      </c>
      <c r="S704" s="291" t="s">
        <v>187</v>
      </c>
    </row>
    <row r="705" spans="1:19">
      <c r="A705" s="237" t="str">
        <f>IF(ISBLANK(INDEX('Policy Characteristics'!A:A,MATCH($C705,'Policy Characteristics'!$C:$C,0))),"",INDEX('Policy Characteristics'!A:A,MATCH($C705,'Policy Characteristics'!$C:$C,0)))</f>
        <v>Industry</v>
      </c>
      <c r="B705" s="386" t="str">
        <f>IF(ISBLANK(INDEX('Policy Characteristics'!B:B,MATCH($C705,'Policy Characteristics'!$C:$C,0))),"",INDEX('Policy Characteristics'!B:B,MATCH($C705,'Policy Characteristics'!$C:$C,0)))</f>
        <v>Electrification</v>
      </c>
      <c r="C705" s="237" t="str">
        <f t="shared" si="36"/>
        <v>Fraction of Eligible Industrial Energy Use Shifted to Electricity</v>
      </c>
      <c r="D705" s="290" t="s">
        <v>3047</v>
      </c>
      <c r="E705" t="s">
        <v>3492</v>
      </c>
      <c r="F705" t="s">
        <v>3011</v>
      </c>
      <c r="G705" s="335" t="s">
        <v>3499</v>
      </c>
      <c r="H705" s="17">
        <v>1855</v>
      </c>
      <c r="I705" s="387" t="s">
        <v>43</v>
      </c>
      <c r="J705" s="388" t="str">
        <f>IF(ISBLANK(INDEX('Policy Characteristics'!D:D,MATCH($C705,'Policy Characteristics'!$C:$C,0))),"",INDEX('Policy Characteristics'!D:D,MATCH($C705,'Policy Characteristics'!$C:$C,0)))</f>
        <v>Electrification</v>
      </c>
      <c r="K705" s="237" t="str">
        <f>IF(ISBLANK(INDEX('Policy Characteristics'!E:E,MATCH($C705,'Policy Characteristics'!$C:$C,0))),"",INDEX('Policy Characteristics'!E:E,MATCH($C705,'Policy Characteristics'!$C:$C,0)))</f>
        <v>indst shift to electricity</v>
      </c>
      <c r="L705" s="238">
        <f>IF(ISBLANK(INDEX('Policy Characteristics'!F:F,MATCH($C705,'Policy Characteristics'!$C:$C,0))),"",INDEX('Policy Characteristics'!F:F,MATCH($C705,'Policy Characteristics'!$C:$C,0)))</f>
        <v>0</v>
      </c>
      <c r="M705" s="238">
        <f>IF(ISBLANK(INDEX('Policy Characteristics'!G:G,MATCH($C705,'Policy Characteristics'!$C:$C,0))),"",INDEX('Policy Characteristics'!G:G,MATCH($C705,'Policy Characteristics'!$C:$C,0)))</f>
        <v>1</v>
      </c>
      <c r="N705" s="238">
        <f>IF(ISBLANK(INDEX('Policy Characteristics'!H:H,MATCH($C705,'Policy Characteristics'!$C:$C,0))),"",INDEX('Policy Characteristics'!H:H,MATCH($C705,'Policy Characteristics'!$C:$C,0)))</f>
        <v>0.01</v>
      </c>
      <c r="O705" s="237" t="str">
        <f>IF(ISBLANK(INDEX('Policy Characteristics'!I:I,MATCH($C705,'Policy Characteristics'!$C:$C,0))),"",INDEX('Policy Characteristics'!I:I,MATCH($C705,'Policy Characteristics'!$C:$C,0)))</f>
        <v>% of fuel shifted</v>
      </c>
      <c r="P705" s="237"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7" t="str">
        <f>IF(ISBLANK(INDEX('Policy Characteristics'!K:K,MATCH($C705,'Policy Characteristics'!$C:$C,0))),"",INDEX('Policy Characteristics'!K:K,MATCH($C705,'Policy Characteristics'!$C:$C,0)))</f>
        <v>industry-ag-main.html#fuel-switching</v>
      </c>
      <c r="R705" s="237" t="str">
        <f>IF(ISBLANK(INDEX('Policy Characteristics'!L:L,MATCH($C705,'Policy Characteristics'!$C:$C,0))),"",INDEX('Policy Characteristics'!L:L,MATCH($C705,'Policy Characteristics'!$C:$C,0)))</f>
        <v>industry-elec-and-hydrogen.html</v>
      </c>
      <c r="S705" s="291" t="s">
        <v>187</v>
      </c>
    </row>
    <row r="706" spans="1:19">
      <c r="A706" s="237" t="str">
        <f>IF(ISBLANK(INDEX('Policy Characteristics'!A:A,MATCH($C706,'Policy Characteristics'!$C:$C,0))),"",INDEX('Policy Characteristics'!A:A,MATCH($C706,'Policy Characteristics'!$C:$C,0)))</f>
        <v>Industry</v>
      </c>
      <c r="B706" s="386" t="str">
        <f>IF(ISBLANK(INDEX('Policy Characteristics'!B:B,MATCH($C706,'Policy Characteristics'!$C:$C,0))),"",INDEX('Policy Characteristics'!B:B,MATCH($C706,'Policy Characteristics'!$C:$C,0)))</f>
        <v>Electrification</v>
      </c>
      <c r="C706" s="237" t="str">
        <f t="shared" si="36"/>
        <v>Fraction of Eligible Industrial Energy Use Shifted to Electricity</v>
      </c>
      <c r="D706" s="290" t="s">
        <v>3047</v>
      </c>
      <c r="E706" t="s">
        <v>3493</v>
      </c>
      <c r="F706" t="s">
        <v>3011</v>
      </c>
      <c r="G706" s="335" t="s">
        <v>3500</v>
      </c>
      <c r="H706" s="17">
        <v>1856</v>
      </c>
      <c r="I706" s="387" t="s">
        <v>43</v>
      </c>
      <c r="J706" s="388" t="str">
        <f>IF(ISBLANK(INDEX('Policy Characteristics'!D:D,MATCH($C706,'Policy Characteristics'!$C:$C,0))),"",INDEX('Policy Characteristics'!D:D,MATCH($C706,'Policy Characteristics'!$C:$C,0)))</f>
        <v>Electrification</v>
      </c>
      <c r="K706" s="237" t="str">
        <f>IF(ISBLANK(INDEX('Policy Characteristics'!E:E,MATCH($C706,'Policy Characteristics'!$C:$C,0))),"",INDEX('Policy Characteristics'!E:E,MATCH($C706,'Policy Characteristics'!$C:$C,0)))</f>
        <v>indst shift to electricity</v>
      </c>
      <c r="L706" s="238">
        <f>IF(ISBLANK(INDEX('Policy Characteristics'!F:F,MATCH($C706,'Policy Characteristics'!$C:$C,0))),"",INDEX('Policy Characteristics'!F:F,MATCH($C706,'Policy Characteristics'!$C:$C,0)))</f>
        <v>0</v>
      </c>
      <c r="M706" s="238">
        <f>IF(ISBLANK(INDEX('Policy Characteristics'!G:G,MATCH($C706,'Policy Characteristics'!$C:$C,0))),"",INDEX('Policy Characteristics'!G:G,MATCH($C706,'Policy Characteristics'!$C:$C,0)))</f>
        <v>1</v>
      </c>
      <c r="N706" s="238">
        <f>IF(ISBLANK(INDEX('Policy Characteristics'!H:H,MATCH($C706,'Policy Characteristics'!$C:$C,0))),"",INDEX('Policy Characteristics'!H:H,MATCH($C706,'Policy Characteristics'!$C:$C,0)))</f>
        <v>0.01</v>
      </c>
      <c r="O706" s="237" t="str">
        <f>IF(ISBLANK(INDEX('Policy Characteristics'!I:I,MATCH($C706,'Policy Characteristics'!$C:$C,0))),"",INDEX('Policy Characteristics'!I:I,MATCH($C706,'Policy Characteristics'!$C:$C,0)))</f>
        <v>% of fuel shifted</v>
      </c>
      <c r="P706" s="237"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7" t="str">
        <f>IF(ISBLANK(INDEX('Policy Characteristics'!K:K,MATCH($C706,'Policy Characteristics'!$C:$C,0))),"",INDEX('Policy Characteristics'!K:K,MATCH($C706,'Policy Characteristics'!$C:$C,0)))</f>
        <v>industry-ag-main.html#fuel-switching</v>
      </c>
      <c r="R706" s="237" t="str">
        <f>IF(ISBLANK(INDEX('Policy Characteristics'!L:L,MATCH($C706,'Policy Characteristics'!$C:$C,0))),"",INDEX('Policy Characteristics'!L:L,MATCH($C706,'Policy Characteristics'!$C:$C,0)))</f>
        <v>industry-elec-and-hydrogen.html</v>
      </c>
      <c r="S706" s="291" t="s">
        <v>187</v>
      </c>
    </row>
    <row r="707" spans="1:19">
      <c r="A707" s="237" t="str">
        <f>IF(ISBLANK(INDEX('Policy Characteristics'!A:A,MATCH($C707,'Policy Characteristics'!$C:$C,0))),"",INDEX('Policy Characteristics'!A:A,MATCH($C707,'Policy Characteristics'!$C:$C,0)))</f>
        <v>Industry</v>
      </c>
      <c r="B707" s="386" t="str">
        <f>IF(ISBLANK(INDEX('Policy Characteristics'!B:B,MATCH($C707,'Policy Characteristics'!$C:$C,0))),"",INDEX('Policy Characteristics'!B:B,MATCH($C707,'Policy Characteristics'!$C:$C,0)))</f>
        <v>Electrification</v>
      </c>
      <c r="C707" s="237" t="str">
        <f t="shared" si="36"/>
        <v>Fraction of Eligible Industrial Energy Use Shifted to Electricity</v>
      </c>
      <c r="D707" s="290" t="s">
        <v>3047</v>
      </c>
      <c r="E707" t="s">
        <v>3610</v>
      </c>
      <c r="F707" t="s">
        <v>3011</v>
      </c>
      <c r="G707" s="335" t="s">
        <v>3610</v>
      </c>
      <c r="H707" s="17">
        <v>1857</v>
      </c>
      <c r="I707" s="387" t="s">
        <v>43</v>
      </c>
      <c r="J707" s="388" t="str">
        <f>IF(ISBLANK(INDEX('Policy Characteristics'!D:D,MATCH($C707,'Policy Characteristics'!$C:$C,0))),"",INDEX('Policy Characteristics'!D:D,MATCH($C707,'Policy Characteristics'!$C:$C,0)))</f>
        <v>Electrification</v>
      </c>
      <c r="K707" s="237" t="str">
        <f>IF(ISBLANK(INDEX('Policy Characteristics'!E:E,MATCH($C707,'Policy Characteristics'!$C:$C,0))),"",INDEX('Policy Characteristics'!E:E,MATCH($C707,'Policy Characteristics'!$C:$C,0)))</f>
        <v>indst shift to electricity</v>
      </c>
      <c r="L707" s="238">
        <f>IF(ISBLANK(INDEX('Policy Characteristics'!F:F,MATCH($C707,'Policy Characteristics'!$C:$C,0))),"",INDEX('Policy Characteristics'!F:F,MATCH($C707,'Policy Characteristics'!$C:$C,0)))</f>
        <v>0</v>
      </c>
      <c r="M707" s="238">
        <f>IF(ISBLANK(INDEX('Policy Characteristics'!G:G,MATCH($C707,'Policy Characteristics'!$C:$C,0))),"",INDEX('Policy Characteristics'!G:G,MATCH($C707,'Policy Characteristics'!$C:$C,0)))</f>
        <v>1</v>
      </c>
      <c r="N707" s="238">
        <f>IF(ISBLANK(INDEX('Policy Characteristics'!H:H,MATCH($C707,'Policy Characteristics'!$C:$C,0))),"",INDEX('Policy Characteristics'!H:H,MATCH($C707,'Policy Characteristics'!$C:$C,0)))</f>
        <v>0.01</v>
      </c>
      <c r="O707" s="237" t="str">
        <f>IF(ISBLANK(INDEX('Policy Characteristics'!I:I,MATCH($C707,'Policy Characteristics'!$C:$C,0))),"",INDEX('Policy Characteristics'!I:I,MATCH($C707,'Policy Characteristics'!$C:$C,0)))</f>
        <v>% of fuel shifted</v>
      </c>
      <c r="P707" s="237"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7" t="str">
        <f>IF(ISBLANK(INDEX('Policy Characteristics'!K:K,MATCH($C707,'Policy Characteristics'!$C:$C,0))),"",INDEX('Policy Characteristics'!K:K,MATCH($C707,'Policy Characteristics'!$C:$C,0)))</f>
        <v>industry-ag-main.html#fuel-switching</v>
      </c>
      <c r="R707" s="237" t="str">
        <f>IF(ISBLANK(INDEX('Policy Characteristics'!L:L,MATCH($C707,'Policy Characteristics'!$C:$C,0))),"",INDEX('Policy Characteristics'!L:L,MATCH($C707,'Policy Characteristics'!$C:$C,0)))</f>
        <v>industry-elec-and-hydrogen.html</v>
      </c>
      <c r="S707" s="291" t="s">
        <v>187</v>
      </c>
    </row>
    <row r="708" spans="1:19">
      <c r="A708" s="237" t="str">
        <f>IF(ISBLANK(INDEX('Policy Characteristics'!A:A,MATCH($C708,'Policy Characteristics'!$C:$C,0))),"",INDEX('Policy Characteristics'!A:A,MATCH($C708,'Policy Characteristics'!$C:$C,0)))</f>
        <v>Industry</v>
      </c>
      <c r="B708" s="386" t="str">
        <f>IF(ISBLANK(INDEX('Policy Characteristics'!B:B,MATCH($C708,'Policy Characteristics'!$C:$C,0))),"",INDEX('Policy Characteristics'!B:B,MATCH($C708,'Policy Characteristics'!$C:$C,0)))</f>
        <v>Electrification</v>
      </c>
      <c r="C708" s="237" t="str">
        <f t="shared" si="36"/>
        <v>Fraction of Eligible Industrial Energy Use Shifted to Electricity</v>
      </c>
      <c r="D708" s="290" t="s">
        <v>3048</v>
      </c>
      <c r="E708" t="s">
        <v>3487</v>
      </c>
      <c r="F708" t="s">
        <v>3012</v>
      </c>
      <c r="G708" s="335" t="s">
        <v>3494</v>
      </c>
      <c r="H708" s="17">
        <v>1858</v>
      </c>
      <c r="I708" s="387" t="s">
        <v>43</v>
      </c>
      <c r="J708" s="388" t="str">
        <f>IF(ISBLANK(INDEX('Policy Characteristics'!D:D,MATCH($C708,'Policy Characteristics'!$C:$C,0))),"",INDEX('Policy Characteristics'!D:D,MATCH($C708,'Policy Characteristics'!$C:$C,0)))</f>
        <v>Electrification</v>
      </c>
      <c r="K708" s="237" t="str">
        <f>IF(ISBLANK(INDEX('Policy Characteristics'!E:E,MATCH($C708,'Policy Characteristics'!$C:$C,0))),"",INDEX('Policy Characteristics'!E:E,MATCH($C708,'Policy Characteristics'!$C:$C,0)))</f>
        <v>indst shift to electricity</v>
      </c>
      <c r="L708" s="238">
        <f>IF(ISBLANK(INDEX('Policy Characteristics'!F:F,MATCH($C708,'Policy Characteristics'!$C:$C,0))),"",INDEX('Policy Characteristics'!F:F,MATCH($C708,'Policy Characteristics'!$C:$C,0)))</f>
        <v>0</v>
      </c>
      <c r="M708" s="238">
        <f>IF(ISBLANK(INDEX('Policy Characteristics'!G:G,MATCH($C708,'Policy Characteristics'!$C:$C,0))),"",INDEX('Policy Characteristics'!G:G,MATCH($C708,'Policy Characteristics'!$C:$C,0)))</f>
        <v>1</v>
      </c>
      <c r="N708" s="238">
        <f>IF(ISBLANK(INDEX('Policy Characteristics'!H:H,MATCH($C708,'Policy Characteristics'!$C:$C,0))),"",INDEX('Policy Characteristics'!H:H,MATCH($C708,'Policy Characteristics'!$C:$C,0)))</f>
        <v>0.01</v>
      </c>
      <c r="O708" s="237" t="str">
        <f>IF(ISBLANK(INDEX('Policy Characteristics'!I:I,MATCH($C708,'Policy Characteristics'!$C:$C,0))),"",INDEX('Policy Characteristics'!I:I,MATCH($C708,'Policy Characteristics'!$C:$C,0)))</f>
        <v>% of fuel shifted</v>
      </c>
      <c r="P708" s="237"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7" t="str">
        <f>IF(ISBLANK(INDEX('Policy Characteristics'!K:K,MATCH($C708,'Policy Characteristics'!$C:$C,0))),"",INDEX('Policy Characteristics'!K:K,MATCH($C708,'Policy Characteristics'!$C:$C,0)))</f>
        <v>industry-ag-main.html#fuel-switching</v>
      </c>
      <c r="R708" s="237" t="str">
        <f>IF(ISBLANK(INDEX('Policy Characteristics'!L:L,MATCH($C708,'Policy Characteristics'!$C:$C,0))),"",INDEX('Policy Characteristics'!L:L,MATCH($C708,'Policy Characteristics'!$C:$C,0)))</f>
        <v>industry-elec-and-hydrogen.html</v>
      </c>
      <c r="S708" s="291" t="s">
        <v>187</v>
      </c>
    </row>
    <row r="709" spans="1:19">
      <c r="A709" s="237" t="str">
        <f>IF(ISBLANK(INDEX('Policy Characteristics'!A:A,MATCH($C709,'Policy Characteristics'!$C:$C,0))),"",INDEX('Policy Characteristics'!A:A,MATCH($C709,'Policy Characteristics'!$C:$C,0)))</f>
        <v>Industry</v>
      </c>
      <c r="B709" s="386" t="str">
        <f>IF(ISBLANK(INDEX('Policy Characteristics'!B:B,MATCH($C709,'Policy Characteristics'!$C:$C,0))),"",INDEX('Policy Characteristics'!B:B,MATCH($C709,'Policy Characteristics'!$C:$C,0)))</f>
        <v>Electrification</v>
      </c>
      <c r="C709" s="237" t="str">
        <f t="shared" si="36"/>
        <v>Fraction of Eligible Industrial Energy Use Shifted to Electricity</v>
      </c>
      <c r="D709" s="290" t="s">
        <v>3048</v>
      </c>
      <c r="E709" t="s">
        <v>3488</v>
      </c>
      <c r="F709" t="s">
        <v>3012</v>
      </c>
      <c r="G709" s="335" t="s">
        <v>3495</v>
      </c>
      <c r="H709" s="17">
        <v>1859</v>
      </c>
      <c r="I709" s="387" t="s">
        <v>43</v>
      </c>
      <c r="J709" s="388" t="str">
        <f>IF(ISBLANK(INDEX('Policy Characteristics'!D:D,MATCH($C709,'Policy Characteristics'!$C:$C,0))),"",INDEX('Policy Characteristics'!D:D,MATCH($C709,'Policy Characteristics'!$C:$C,0)))</f>
        <v>Electrification</v>
      </c>
      <c r="K709" s="237" t="str">
        <f>IF(ISBLANK(INDEX('Policy Characteristics'!E:E,MATCH($C709,'Policy Characteristics'!$C:$C,0))),"",INDEX('Policy Characteristics'!E:E,MATCH($C709,'Policy Characteristics'!$C:$C,0)))</f>
        <v>indst shift to electricity</v>
      </c>
      <c r="L709" s="238">
        <f>IF(ISBLANK(INDEX('Policy Characteristics'!F:F,MATCH($C709,'Policy Characteristics'!$C:$C,0))),"",INDEX('Policy Characteristics'!F:F,MATCH($C709,'Policy Characteristics'!$C:$C,0)))</f>
        <v>0</v>
      </c>
      <c r="M709" s="238">
        <f>IF(ISBLANK(INDEX('Policy Characteristics'!G:G,MATCH($C709,'Policy Characteristics'!$C:$C,0))),"",INDEX('Policy Characteristics'!G:G,MATCH($C709,'Policy Characteristics'!$C:$C,0)))</f>
        <v>1</v>
      </c>
      <c r="N709" s="238">
        <f>IF(ISBLANK(INDEX('Policy Characteristics'!H:H,MATCH($C709,'Policy Characteristics'!$C:$C,0))),"",INDEX('Policy Characteristics'!H:H,MATCH($C709,'Policy Characteristics'!$C:$C,0)))</f>
        <v>0.01</v>
      </c>
      <c r="O709" s="237" t="str">
        <f>IF(ISBLANK(INDEX('Policy Characteristics'!I:I,MATCH($C709,'Policy Characteristics'!$C:$C,0))),"",INDEX('Policy Characteristics'!I:I,MATCH($C709,'Policy Characteristics'!$C:$C,0)))</f>
        <v>% of fuel shifted</v>
      </c>
      <c r="P709" s="237"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7" t="str">
        <f>IF(ISBLANK(INDEX('Policy Characteristics'!K:K,MATCH($C709,'Policy Characteristics'!$C:$C,0))),"",INDEX('Policy Characteristics'!K:K,MATCH($C709,'Policy Characteristics'!$C:$C,0)))</f>
        <v>industry-ag-main.html#fuel-switching</v>
      </c>
      <c r="R709" s="237" t="str">
        <f>IF(ISBLANK(INDEX('Policy Characteristics'!L:L,MATCH($C709,'Policy Characteristics'!$C:$C,0))),"",INDEX('Policy Characteristics'!L:L,MATCH($C709,'Policy Characteristics'!$C:$C,0)))</f>
        <v>industry-elec-and-hydrogen.html</v>
      </c>
      <c r="S709" s="291" t="s">
        <v>187</v>
      </c>
    </row>
    <row r="710" spans="1:19">
      <c r="A710" s="237" t="str">
        <f>IF(ISBLANK(INDEX('Policy Characteristics'!A:A,MATCH($C710,'Policy Characteristics'!$C:$C,0))),"",INDEX('Policy Characteristics'!A:A,MATCH($C710,'Policy Characteristics'!$C:$C,0)))</f>
        <v>Industry</v>
      </c>
      <c r="B710" s="386" t="str">
        <f>IF(ISBLANK(INDEX('Policy Characteristics'!B:B,MATCH($C710,'Policy Characteristics'!$C:$C,0))),"",INDEX('Policy Characteristics'!B:B,MATCH($C710,'Policy Characteristics'!$C:$C,0)))</f>
        <v>Electrification</v>
      </c>
      <c r="C710" s="237" t="str">
        <f t="shared" si="36"/>
        <v>Fraction of Eligible Industrial Energy Use Shifted to Electricity</v>
      </c>
      <c r="D710" s="290" t="s">
        <v>3048</v>
      </c>
      <c r="E710" t="s">
        <v>3489</v>
      </c>
      <c r="F710" t="s">
        <v>3012</v>
      </c>
      <c r="G710" s="335" t="s">
        <v>3496</v>
      </c>
      <c r="H710" s="17">
        <v>1860</v>
      </c>
      <c r="I710" s="387" t="s">
        <v>43</v>
      </c>
      <c r="J710" s="388" t="str">
        <f>IF(ISBLANK(INDEX('Policy Characteristics'!D:D,MATCH($C710,'Policy Characteristics'!$C:$C,0))),"",INDEX('Policy Characteristics'!D:D,MATCH($C710,'Policy Characteristics'!$C:$C,0)))</f>
        <v>Electrification</v>
      </c>
      <c r="K710" s="237" t="str">
        <f>IF(ISBLANK(INDEX('Policy Characteristics'!E:E,MATCH($C710,'Policy Characteristics'!$C:$C,0))),"",INDEX('Policy Characteristics'!E:E,MATCH($C710,'Policy Characteristics'!$C:$C,0)))</f>
        <v>indst shift to electricity</v>
      </c>
      <c r="L710" s="238">
        <f>IF(ISBLANK(INDEX('Policy Characteristics'!F:F,MATCH($C710,'Policy Characteristics'!$C:$C,0))),"",INDEX('Policy Characteristics'!F:F,MATCH($C710,'Policy Characteristics'!$C:$C,0)))</f>
        <v>0</v>
      </c>
      <c r="M710" s="238">
        <f>IF(ISBLANK(INDEX('Policy Characteristics'!G:G,MATCH($C710,'Policy Characteristics'!$C:$C,0))),"",INDEX('Policy Characteristics'!G:G,MATCH($C710,'Policy Characteristics'!$C:$C,0)))</f>
        <v>1</v>
      </c>
      <c r="N710" s="238">
        <f>IF(ISBLANK(INDEX('Policy Characteristics'!H:H,MATCH($C710,'Policy Characteristics'!$C:$C,0))),"",INDEX('Policy Characteristics'!H:H,MATCH($C710,'Policy Characteristics'!$C:$C,0)))</f>
        <v>0.01</v>
      </c>
      <c r="O710" s="237" t="str">
        <f>IF(ISBLANK(INDEX('Policy Characteristics'!I:I,MATCH($C710,'Policy Characteristics'!$C:$C,0))),"",INDEX('Policy Characteristics'!I:I,MATCH($C710,'Policy Characteristics'!$C:$C,0)))</f>
        <v>% of fuel shifted</v>
      </c>
      <c r="P710" s="237"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7" t="str">
        <f>IF(ISBLANK(INDEX('Policy Characteristics'!K:K,MATCH($C710,'Policy Characteristics'!$C:$C,0))),"",INDEX('Policy Characteristics'!K:K,MATCH($C710,'Policy Characteristics'!$C:$C,0)))</f>
        <v>industry-ag-main.html#fuel-switching</v>
      </c>
      <c r="R710" s="237" t="str">
        <f>IF(ISBLANK(INDEX('Policy Characteristics'!L:L,MATCH($C710,'Policy Characteristics'!$C:$C,0))),"",INDEX('Policy Characteristics'!L:L,MATCH($C710,'Policy Characteristics'!$C:$C,0)))</f>
        <v>industry-elec-and-hydrogen.html</v>
      </c>
      <c r="S710" s="291" t="s">
        <v>187</v>
      </c>
    </row>
    <row r="711" spans="1:19">
      <c r="A711" s="237" t="str">
        <f>IF(ISBLANK(INDEX('Policy Characteristics'!A:A,MATCH($C711,'Policy Characteristics'!$C:$C,0))),"",INDEX('Policy Characteristics'!A:A,MATCH($C711,'Policy Characteristics'!$C:$C,0)))</f>
        <v>Industry</v>
      </c>
      <c r="B711" s="386" t="str">
        <f>IF(ISBLANK(INDEX('Policy Characteristics'!B:B,MATCH($C711,'Policy Characteristics'!$C:$C,0))),"",INDEX('Policy Characteristics'!B:B,MATCH($C711,'Policy Characteristics'!$C:$C,0)))</f>
        <v>Electrification</v>
      </c>
      <c r="C711" s="237" t="str">
        <f t="shared" ref="C711:C712" si="37">C$684</f>
        <v>Fraction of Eligible Industrial Energy Use Shifted to Electricity</v>
      </c>
      <c r="D711" s="290" t="s">
        <v>3048</v>
      </c>
      <c r="E711" t="s">
        <v>3490</v>
      </c>
      <c r="F711" t="s">
        <v>3012</v>
      </c>
      <c r="G711" s="335" t="s">
        <v>3497</v>
      </c>
      <c r="H711" s="17">
        <v>1861</v>
      </c>
      <c r="I711" s="387" t="s">
        <v>43</v>
      </c>
      <c r="J711" s="388" t="str">
        <f>IF(ISBLANK(INDEX('Policy Characteristics'!D:D,MATCH($C711,'Policy Characteristics'!$C:$C,0))),"",INDEX('Policy Characteristics'!D:D,MATCH($C711,'Policy Characteristics'!$C:$C,0)))</f>
        <v>Electrification</v>
      </c>
      <c r="K711" s="237" t="str">
        <f>IF(ISBLANK(INDEX('Policy Characteristics'!E:E,MATCH($C711,'Policy Characteristics'!$C:$C,0))),"",INDEX('Policy Characteristics'!E:E,MATCH($C711,'Policy Characteristics'!$C:$C,0)))</f>
        <v>indst shift to electricity</v>
      </c>
      <c r="L711" s="238">
        <f>IF(ISBLANK(INDEX('Policy Characteristics'!F:F,MATCH($C711,'Policy Characteristics'!$C:$C,0))),"",INDEX('Policy Characteristics'!F:F,MATCH($C711,'Policy Characteristics'!$C:$C,0)))</f>
        <v>0</v>
      </c>
      <c r="M711" s="238">
        <f>IF(ISBLANK(INDEX('Policy Characteristics'!G:G,MATCH($C711,'Policy Characteristics'!$C:$C,0))),"",INDEX('Policy Characteristics'!G:G,MATCH($C711,'Policy Characteristics'!$C:$C,0)))</f>
        <v>1</v>
      </c>
      <c r="N711" s="238">
        <f>IF(ISBLANK(INDEX('Policy Characteristics'!H:H,MATCH($C711,'Policy Characteristics'!$C:$C,0))),"",INDEX('Policy Characteristics'!H:H,MATCH($C711,'Policy Characteristics'!$C:$C,0)))</f>
        <v>0.01</v>
      </c>
      <c r="O711" s="237" t="str">
        <f>IF(ISBLANK(INDEX('Policy Characteristics'!I:I,MATCH($C711,'Policy Characteristics'!$C:$C,0))),"",INDEX('Policy Characteristics'!I:I,MATCH($C711,'Policy Characteristics'!$C:$C,0)))</f>
        <v>% of fuel shifted</v>
      </c>
      <c r="P711" s="237"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7" t="str">
        <f>IF(ISBLANK(INDEX('Policy Characteristics'!K:K,MATCH($C711,'Policy Characteristics'!$C:$C,0))),"",INDEX('Policy Characteristics'!K:K,MATCH($C711,'Policy Characteristics'!$C:$C,0)))</f>
        <v>industry-ag-main.html#fuel-switching</v>
      </c>
      <c r="R711" s="237" t="str">
        <f>IF(ISBLANK(INDEX('Policy Characteristics'!L:L,MATCH($C711,'Policy Characteristics'!$C:$C,0))),"",INDEX('Policy Characteristics'!L:L,MATCH($C711,'Policy Characteristics'!$C:$C,0)))</f>
        <v>industry-elec-and-hydrogen.html</v>
      </c>
      <c r="S711" s="291" t="s">
        <v>187</v>
      </c>
    </row>
    <row r="712" spans="1:19">
      <c r="A712" s="237" t="str">
        <f>IF(ISBLANK(INDEX('Policy Characteristics'!A:A,MATCH($C712,'Policy Characteristics'!$C:$C,0))),"",INDEX('Policy Characteristics'!A:A,MATCH($C712,'Policy Characteristics'!$C:$C,0)))</f>
        <v>Industry</v>
      </c>
      <c r="B712" s="386" t="str">
        <f>IF(ISBLANK(INDEX('Policy Characteristics'!B:B,MATCH($C712,'Policy Characteristics'!$C:$C,0))),"",INDEX('Policy Characteristics'!B:B,MATCH($C712,'Policy Characteristics'!$C:$C,0)))</f>
        <v>Electrification</v>
      </c>
      <c r="C712" s="237" t="str">
        <f t="shared" si="37"/>
        <v>Fraction of Eligible Industrial Energy Use Shifted to Electricity</v>
      </c>
      <c r="D712" s="290" t="s">
        <v>3048</v>
      </c>
      <c r="E712" t="s">
        <v>3491</v>
      </c>
      <c r="F712" t="s">
        <v>3012</v>
      </c>
      <c r="G712" s="335" t="s">
        <v>3498</v>
      </c>
      <c r="H712" s="17">
        <v>1862</v>
      </c>
      <c r="I712" s="387" t="s">
        <v>43</v>
      </c>
      <c r="J712" s="388" t="str">
        <f>IF(ISBLANK(INDEX('Policy Characteristics'!D:D,MATCH($C712,'Policy Characteristics'!$C:$C,0))),"",INDEX('Policy Characteristics'!D:D,MATCH($C712,'Policy Characteristics'!$C:$C,0)))</f>
        <v>Electrification</v>
      </c>
      <c r="K712" s="237" t="str">
        <f>IF(ISBLANK(INDEX('Policy Characteristics'!E:E,MATCH($C712,'Policy Characteristics'!$C:$C,0))),"",INDEX('Policy Characteristics'!E:E,MATCH($C712,'Policy Characteristics'!$C:$C,0)))</f>
        <v>indst shift to electricity</v>
      </c>
      <c r="L712" s="238">
        <f>IF(ISBLANK(INDEX('Policy Characteristics'!F:F,MATCH($C712,'Policy Characteristics'!$C:$C,0))),"",INDEX('Policy Characteristics'!F:F,MATCH($C712,'Policy Characteristics'!$C:$C,0)))</f>
        <v>0</v>
      </c>
      <c r="M712" s="238">
        <f>IF(ISBLANK(INDEX('Policy Characteristics'!G:G,MATCH($C712,'Policy Characteristics'!$C:$C,0))),"",INDEX('Policy Characteristics'!G:G,MATCH($C712,'Policy Characteristics'!$C:$C,0)))</f>
        <v>1</v>
      </c>
      <c r="N712" s="238">
        <f>IF(ISBLANK(INDEX('Policy Characteristics'!H:H,MATCH($C712,'Policy Characteristics'!$C:$C,0))),"",INDEX('Policy Characteristics'!H:H,MATCH($C712,'Policy Characteristics'!$C:$C,0)))</f>
        <v>0.01</v>
      </c>
      <c r="O712" s="237" t="str">
        <f>IF(ISBLANK(INDEX('Policy Characteristics'!I:I,MATCH($C712,'Policy Characteristics'!$C:$C,0))),"",INDEX('Policy Characteristics'!I:I,MATCH($C712,'Policy Characteristics'!$C:$C,0)))</f>
        <v>% of fuel shifted</v>
      </c>
      <c r="P712" s="237"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7" t="str">
        <f>IF(ISBLANK(INDEX('Policy Characteristics'!K:K,MATCH($C712,'Policy Characteristics'!$C:$C,0))),"",INDEX('Policy Characteristics'!K:K,MATCH($C712,'Policy Characteristics'!$C:$C,0)))</f>
        <v>industry-ag-main.html#fuel-switching</v>
      </c>
      <c r="R712" s="237" t="str">
        <f>IF(ISBLANK(INDEX('Policy Characteristics'!L:L,MATCH($C712,'Policy Characteristics'!$C:$C,0))),"",INDEX('Policy Characteristics'!L:L,MATCH($C712,'Policy Characteristics'!$C:$C,0)))</f>
        <v>industry-elec-and-hydrogen.html</v>
      </c>
      <c r="S712" s="291" t="s">
        <v>187</v>
      </c>
    </row>
    <row r="713" spans="1:19">
      <c r="A713" s="237" t="str">
        <f>IF(ISBLANK(INDEX('Policy Characteristics'!A:A,MATCH($C713,'Policy Characteristics'!$C:$C,0))),"",INDEX('Policy Characteristics'!A:A,MATCH($C713,'Policy Characteristics'!$C:$C,0)))</f>
        <v>Industry</v>
      </c>
      <c r="B713" s="386" t="str">
        <f>IF(ISBLANK(INDEX('Policy Characteristics'!B:B,MATCH($C713,'Policy Characteristics'!$C:$C,0))),"",INDEX('Policy Characteristics'!B:B,MATCH($C713,'Policy Characteristics'!$C:$C,0)))</f>
        <v>Electrification</v>
      </c>
      <c r="C713" s="237" t="str">
        <f t="shared" ref="C713:C748" si="38">C$684</f>
        <v>Fraction of Eligible Industrial Energy Use Shifted to Electricity</v>
      </c>
      <c r="D713" s="290" t="s">
        <v>3048</v>
      </c>
      <c r="E713" t="s">
        <v>3492</v>
      </c>
      <c r="F713" t="s">
        <v>3012</v>
      </c>
      <c r="G713" s="335" t="s">
        <v>3499</v>
      </c>
      <c r="H713" s="17">
        <v>1863</v>
      </c>
      <c r="I713" s="387" t="s">
        <v>43</v>
      </c>
      <c r="J713" s="388" t="str">
        <f>IF(ISBLANK(INDEX('Policy Characteristics'!D:D,MATCH($C713,'Policy Characteristics'!$C:$C,0))),"",INDEX('Policy Characteristics'!D:D,MATCH($C713,'Policy Characteristics'!$C:$C,0)))</f>
        <v>Electrification</v>
      </c>
      <c r="K713" s="237" t="str">
        <f>IF(ISBLANK(INDEX('Policy Characteristics'!E:E,MATCH($C713,'Policy Characteristics'!$C:$C,0))),"",INDEX('Policy Characteristics'!E:E,MATCH($C713,'Policy Characteristics'!$C:$C,0)))</f>
        <v>indst shift to electricity</v>
      </c>
      <c r="L713" s="238">
        <f>IF(ISBLANK(INDEX('Policy Characteristics'!F:F,MATCH($C713,'Policy Characteristics'!$C:$C,0))),"",INDEX('Policy Characteristics'!F:F,MATCH($C713,'Policy Characteristics'!$C:$C,0)))</f>
        <v>0</v>
      </c>
      <c r="M713" s="238">
        <f>IF(ISBLANK(INDEX('Policy Characteristics'!G:G,MATCH($C713,'Policy Characteristics'!$C:$C,0))),"",INDEX('Policy Characteristics'!G:G,MATCH($C713,'Policy Characteristics'!$C:$C,0)))</f>
        <v>1</v>
      </c>
      <c r="N713" s="238">
        <f>IF(ISBLANK(INDEX('Policy Characteristics'!H:H,MATCH($C713,'Policy Characteristics'!$C:$C,0))),"",INDEX('Policy Characteristics'!H:H,MATCH($C713,'Policy Characteristics'!$C:$C,0)))</f>
        <v>0.01</v>
      </c>
      <c r="O713" s="237" t="str">
        <f>IF(ISBLANK(INDEX('Policy Characteristics'!I:I,MATCH($C713,'Policy Characteristics'!$C:$C,0))),"",INDEX('Policy Characteristics'!I:I,MATCH($C713,'Policy Characteristics'!$C:$C,0)))</f>
        <v>% of fuel shifted</v>
      </c>
      <c r="P713" s="237"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7" t="str">
        <f>IF(ISBLANK(INDEX('Policy Characteristics'!K:K,MATCH($C713,'Policy Characteristics'!$C:$C,0))),"",INDEX('Policy Characteristics'!K:K,MATCH($C713,'Policy Characteristics'!$C:$C,0)))</f>
        <v>industry-ag-main.html#fuel-switching</v>
      </c>
      <c r="R713" s="237" t="str">
        <f>IF(ISBLANK(INDEX('Policy Characteristics'!L:L,MATCH($C713,'Policy Characteristics'!$C:$C,0))),"",INDEX('Policy Characteristics'!L:L,MATCH($C713,'Policy Characteristics'!$C:$C,0)))</f>
        <v>industry-elec-and-hydrogen.html</v>
      </c>
      <c r="S713" s="291" t="s">
        <v>187</v>
      </c>
    </row>
    <row r="714" spans="1:19">
      <c r="A714" s="237" t="str">
        <f>IF(ISBLANK(INDEX('Policy Characteristics'!A:A,MATCH($C714,'Policy Characteristics'!$C:$C,0))),"",INDEX('Policy Characteristics'!A:A,MATCH($C714,'Policy Characteristics'!$C:$C,0)))</f>
        <v>Industry</v>
      </c>
      <c r="B714" s="386" t="str">
        <f>IF(ISBLANK(INDEX('Policy Characteristics'!B:B,MATCH($C714,'Policy Characteristics'!$C:$C,0))),"",INDEX('Policy Characteristics'!B:B,MATCH($C714,'Policy Characteristics'!$C:$C,0)))</f>
        <v>Electrification</v>
      </c>
      <c r="C714" s="237" t="str">
        <f t="shared" si="38"/>
        <v>Fraction of Eligible Industrial Energy Use Shifted to Electricity</v>
      </c>
      <c r="D714" s="290" t="s">
        <v>3048</v>
      </c>
      <c r="E714" t="s">
        <v>3493</v>
      </c>
      <c r="F714" t="s">
        <v>3012</v>
      </c>
      <c r="G714" s="335" t="s">
        <v>3500</v>
      </c>
      <c r="H714" s="17">
        <v>1864</v>
      </c>
      <c r="I714" s="387" t="s">
        <v>43</v>
      </c>
      <c r="J714" s="388" t="str">
        <f>IF(ISBLANK(INDEX('Policy Characteristics'!D:D,MATCH($C714,'Policy Characteristics'!$C:$C,0))),"",INDEX('Policy Characteristics'!D:D,MATCH($C714,'Policy Characteristics'!$C:$C,0)))</f>
        <v>Electrification</v>
      </c>
      <c r="K714" s="237" t="str">
        <f>IF(ISBLANK(INDEX('Policy Characteristics'!E:E,MATCH($C714,'Policy Characteristics'!$C:$C,0))),"",INDEX('Policy Characteristics'!E:E,MATCH($C714,'Policy Characteristics'!$C:$C,0)))</f>
        <v>indst shift to electricity</v>
      </c>
      <c r="L714" s="238">
        <f>IF(ISBLANK(INDEX('Policy Characteristics'!F:F,MATCH($C714,'Policy Characteristics'!$C:$C,0))),"",INDEX('Policy Characteristics'!F:F,MATCH($C714,'Policy Characteristics'!$C:$C,0)))</f>
        <v>0</v>
      </c>
      <c r="M714" s="238">
        <f>IF(ISBLANK(INDEX('Policy Characteristics'!G:G,MATCH($C714,'Policy Characteristics'!$C:$C,0))),"",INDEX('Policy Characteristics'!G:G,MATCH($C714,'Policy Characteristics'!$C:$C,0)))</f>
        <v>1</v>
      </c>
      <c r="N714" s="238">
        <f>IF(ISBLANK(INDEX('Policy Characteristics'!H:H,MATCH($C714,'Policy Characteristics'!$C:$C,0))),"",INDEX('Policy Characteristics'!H:H,MATCH($C714,'Policy Characteristics'!$C:$C,0)))</f>
        <v>0.01</v>
      </c>
      <c r="O714" s="237" t="str">
        <f>IF(ISBLANK(INDEX('Policy Characteristics'!I:I,MATCH($C714,'Policy Characteristics'!$C:$C,0))),"",INDEX('Policy Characteristics'!I:I,MATCH($C714,'Policy Characteristics'!$C:$C,0)))</f>
        <v>% of fuel shifted</v>
      </c>
      <c r="P714" s="237"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7" t="str">
        <f>IF(ISBLANK(INDEX('Policy Characteristics'!K:K,MATCH($C714,'Policy Characteristics'!$C:$C,0))),"",INDEX('Policy Characteristics'!K:K,MATCH($C714,'Policy Characteristics'!$C:$C,0)))</f>
        <v>industry-ag-main.html#fuel-switching</v>
      </c>
      <c r="R714" s="237" t="str">
        <f>IF(ISBLANK(INDEX('Policy Characteristics'!L:L,MATCH($C714,'Policy Characteristics'!$C:$C,0))),"",INDEX('Policy Characteristics'!L:L,MATCH($C714,'Policy Characteristics'!$C:$C,0)))</f>
        <v>industry-elec-and-hydrogen.html</v>
      </c>
      <c r="S714" s="291" t="s">
        <v>187</v>
      </c>
    </row>
    <row r="715" spans="1:19">
      <c r="A715" s="237" t="str">
        <f>IF(ISBLANK(INDEX('Policy Characteristics'!A:A,MATCH($C715,'Policy Characteristics'!$C:$C,0))),"",INDEX('Policy Characteristics'!A:A,MATCH($C715,'Policy Characteristics'!$C:$C,0)))</f>
        <v>Industry</v>
      </c>
      <c r="B715" s="386" t="str">
        <f>IF(ISBLANK(INDEX('Policy Characteristics'!B:B,MATCH($C715,'Policy Characteristics'!$C:$C,0))),"",INDEX('Policy Characteristics'!B:B,MATCH($C715,'Policy Characteristics'!$C:$C,0)))</f>
        <v>Electrification</v>
      </c>
      <c r="C715" s="237" t="str">
        <f t="shared" si="38"/>
        <v>Fraction of Eligible Industrial Energy Use Shifted to Electricity</v>
      </c>
      <c r="D715" s="290" t="s">
        <v>3048</v>
      </c>
      <c r="E715" t="s">
        <v>3610</v>
      </c>
      <c r="F715" t="s">
        <v>3012</v>
      </c>
      <c r="G715" s="335" t="s">
        <v>3610</v>
      </c>
      <c r="H715" s="17">
        <v>1865</v>
      </c>
      <c r="I715" s="387" t="s">
        <v>43</v>
      </c>
      <c r="J715" s="388" t="str">
        <f>IF(ISBLANK(INDEX('Policy Characteristics'!D:D,MATCH($C715,'Policy Characteristics'!$C:$C,0))),"",INDEX('Policy Characteristics'!D:D,MATCH($C715,'Policy Characteristics'!$C:$C,0)))</f>
        <v>Electrification</v>
      </c>
      <c r="K715" s="237" t="str">
        <f>IF(ISBLANK(INDEX('Policy Characteristics'!E:E,MATCH($C715,'Policy Characteristics'!$C:$C,0))),"",INDEX('Policy Characteristics'!E:E,MATCH($C715,'Policy Characteristics'!$C:$C,0)))</f>
        <v>indst shift to electricity</v>
      </c>
      <c r="L715" s="238">
        <f>IF(ISBLANK(INDEX('Policy Characteristics'!F:F,MATCH($C715,'Policy Characteristics'!$C:$C,0))),"",INDEX('Policy Characteristics'!F:F,MATCH($C715,'Policy Characteristics'!$C:$C,0)))</f>
        <v>0</v>
      </c>
      <c r="M715" s="238">
        <f>IF(ISBLANK(INDEX('Policy Characteristics'!G:G,MATCH($C715,'Policy Characteristics'!$C:$C,0))),"",INDEX('Policy Characteristics'!G:G,MATCH($C715,'Policy Characteristics'!$C:$C,0)))</f>
        <v>1</v>
      </c>
      <c r="N715" s="238">
        <f>IF(ISBLANK(INDEX('Policy Characteristics'!H:H,MATCH($C715,'Policy Characteristics'!$C:$C,0))),"",INDEX('Policy Characteristics'!H:H,MATCH($C715,'Policy Characteristics'!$C:$C,0)))</f>
        <v>0.01</v>
      </c>
      <c r="O715" s="237" t="str">
        <f>IF(ISBLANK(INDEX('Policy Characteristics'!I:I,MATCH($C715,'Policy Characteristics'!$C:$C,0))),"",INDEX('Policy Characteristics'!I:I,MATCH($C715,'Policy Characteristics'!$C:$C,0)))</f>
        <v>% of fuel shifted</v>
      </c>
      <c r="P715" s="237"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7" t="str">
        <f>IF(ISBLANK(INDEX('Policy Characteristics'!K:K,MATCH($C715,'Policy Characteristics'!$C:$C,0))),"",INDEX('Policy Characteristics'!K:K,MATCH($C715,'Policy Characteristics'!$C:$C,0)))</f>
        <v>industry-ag-main.html#fuel-switching</v>
      </c>
      <c r="R715" s="237" t="str">
        <f>IF(ISBLANK(INDEX('Policy Characteristics'!L:L,MATCH($C715,'Policy Characteristics'!$C:$C,0))),"",INDEX('Policy Characteristics'!L:L,MATCH($C715,'Policy Characteristics'!$C:$C,0)))</f>
        <v>industry-elec-and-hydrogen.html</v>
      </c>
      <c r="S715" s="291" t="s">
        <v>187</v>
      </c>
    </row>
    <row r="716" spans="1:19">
      <c r="A716" s="237" t="str">
        <f>IF(ISBLANK(INDEX('Policy Characteristics'!A:A,MATCH($C716,'Policy Characteristics'!$C:$C,0))),"",INDEX('Policy Characteristics'!A:A,MATCH($C716,'Policy Characteristics'!$C:$C,0)))</f>
        <v>Industry</v>
      </c>
      <c r="B716" s="386" t="str">
        <f>IF(ISBLANK(INDEX('Policy Characteristics'!B:B,MATCH($C716,'Policy Characteristics'!$C:$C,0))),"",INDEX('Policy Characteristics'!B:B,MATCH($C716,'Policy Characteristics'!$C:$C,0)))</f>
        <v>Electrification</v>
      </c>
      <c r="C716" s="237" t="str">
        <f t="shared" si="38"/>
        <v>Fraction of Eligible Industrial Energy Use Shifted to Electricity</v>
      </c>
      <c r="D716" s="290" t="s">
        <v>3049</v>
      </c>
      <c r="E716" t="s">
        <v>3487</v>
      </c>
      <c r="F716" t="s">
        <v>3013</v>
      </c>
      <c r="G716" s="335" t="s">
        <v>3494</v>
      </c>
      <c r="H716" s="17">
        <v>1866</v>
      </c>
      <c r="I716" s="387" t="s">
        <v>43</v>
      </c>
      <c r="J716" s="388" t="str">
        <f>IF(ISBLANK(INDEX('Policy Characteristics'!D:D,MATCH($C716,'Policy Characteristics'!$C:$C,0))),"",INDEX('Policy Characteristics'!D:D,MATCH($C716,'Policy Characteristics'!$C:$C,0)))</f>
        <v>Electrification</v>
      </c>
      <c r="K716" s="237" t="str">
        <f>IF(ISBLANK(INDEX('Policy Characteristics'!E:E,MATCH($C716,'Policy Characteristics'!$C:$C,0))),"",INDEX('Policy Characteristics'!E:E,MATCH($C716,'Policy Characteristics'!$C:$C,0)))</f>
        <v>indst shift to electricity</v>
      </c>
      <c r="L716" s="238">
        <f>IF(ISBLANK(INDEX('Policy Characteristics'!F:F,MATCH($C716,'Policy Characteristics'!$C:$C,0))),"",INDEX('Policy Characteristics'!F:F,MATCH($C716,'Policy Characteristics'!$C:$C,0)))</f>
        <v>0</v>
      </c>
      <c r="M716" s="238">
        <f>IF(ISBLANK(INDEX('Policy Characteristics'!G:G,MATCH($C716,'Policy Characteristics'!$C:$C,0))),"",INDEX('Policy Characteristics'!G:G,MATCH($C716,'Policy Characteristics'!$C:$C,0)))</f>
        <v>1</v>
      </c>
      <c r="N716" s="238">
        <f>IF(ISBLANK(INDEX('Policy Characteristics'!H:H,MATCH($C716,'Policy Characteristics'!$C:$C,0))),"",INDEX('Policy Characteristics'!H:H,MATCH($C716,'Policy Characteristics'!$C:$C,0)))</f>
        <v>0.01</v>
      </c>
      <c r="O716" s="237" t="str">
        <f>IF(ISBLANK(INDEX('Policy Characteristics'!I:I,MATCH($C716,'Policy Characteristics'!$C:$C,0))),"",INDEX('Policy Characteristics'!I:I,MATCH($C716,'Policy Characteristics'!$C:$C,0)))</f>
        <v>% of fuel shifted</v>
      </c>
      <c r="P716" s="237"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7" t="str">
        <f>IF(ISBLANK(INDEX('Policy Characteristics'!K:K,MATCH($C716,'Policy Characteristics'!$C:$C,0))),"",INDEX('Policy Characteristics'!K:K,MATCH($C716,'Policy Characteristics'!$C:$C,0)))</f>
        <v>industry-ag-main.html#fuel-switching</v>
      </c>
      <c r="R716" s="237" t="str">
        <f>IF(ISBLANK(INDEX('Policy Characteristics'!L:L,MATCH($C716,'Policy Characteristics'!$C:$C,0))),"",INDEX('Policy Characteristics'!L:L,MATCH($C716,'Policy Characteristics'!$C:$C,0)))</f>
        <v>industry-elec-and-hydrogen.html</v>
      </c>
      <c r="S716" s="291" t="s">
        <v>187</v>
      </c>
    </row>
    <row r="717" spans="1:19">
      <c r="A717" s="237" t="str">
        <f>IF(ISBLANK(INDEX('Policy Characteristics'!A:A,MATCH($C717,'Policy Characteristics'!$C:$C,0))),"",INDEX('Policy Characteristics'!A:A,MATCH($C717,'Policy Characteristics'!$C:$C,0)))</f>
        <v>Industry</v>
      </c>
      <c r="B717" s="386" t="str">
        <f>IF(ISBLANK(INDEX('Policy Characteristics'!B:B,MATCH($C717,'Policy Characteristics'!$C:$C,0))),"",INDEX('Policy Characteristics'!B:B,MATCH($C717,'Policy Characteristics'!$C:$C,0)))</f>
        <v>Electrification</v>
      </c>
      <c r="C717" s="237" t="str">
        <f t="shared" si="38"/>
        <v>Fraction of Eligible Industrial Energy Use Shifted to Electricity</v>
      </c>
      <c r="D717" s="290" t="s">
        <v>3049</v>
      </c>
      <c r="E717" t="s">
        <v>3488</v>
      </c>
      <c r="F717" t="s">
        <v>3013</v>
      </c>
      <c r="G717" s="335" t="s">
        <v>3495</v>
      </c>
      <c r="H717" s="17">
        <v>1867</v>
      </c>
      <c r="I717" s="387" t="s">
        <v>43</v>
      </c>
      <c r="J717" s="388" t="str">
        <f>IF(ISBLANK(INDEX('Policy Characteristics'!D:D,MATCH($C717,'Policy Characteristics'!$C:$C,0))),"",INDEX('Policy Characteristics'!D:D,MATCH($C717,'Policy Characteristics'!$C:$C,0)))</f>
        <v>Electrification</v>
      </c>
      <c r="K717" s="237" t="str">
        <f>IF(ISBLANK(INDEX('Policy Characteristics'!E:E,MATCH($C717,'Policy Characteristics'!$C:$C,0))),"",INDEX('Policy Characteristics'!E:E,MATCH($C717,'Policy Characteristics'!$C:$C,0)))</f>
        <v>indst shift to electricity</v>
      </c>
      <c r="L717" s="238">
        <f>IF(ISBLANK(INDEX('Policy Characteristics'!F:F,MATCH($C717,'Policy Characteristics'!$C:$C,0))),"",INDEX('Policy Characteristics'!F:F,MATCH($C717,'Policy Characteristics'!$C:$C,0)))</f>
        <v>0</v>
      </c>
      <c r="M717" s="238">
        <f>IF(ISBLANK(INDEX('Policy Characteristics'!G:G,MATCH($C717,'Policy Characteristics'!$C:$C,0))),"",INDEX('Policy Characteristics'!G:G,MATCH($C717,'Policy Characteristics'!$C:$C,0)))</f>
        <v>1</v>
      </c>
      <c r="N717" s="238">
        <f>IF(ISBLANK(INDEX('Policy Characteristics'!H:H,MATCH($C717,'Policy Characteristics'!$C:$C,0))),"",INDEX('Policy Characteristics'!H:H,MATCH($C717,'Policy Characteristics'!$C:$C,0)))</f>
        <v>0.01</v>
      </c>
      <c r="O717" s="237" t="str">
        <f>IF(ISBLANK(INDEX('Policy Characteristics'!I:I,MATCH($C717,'Policy Characteristics'!$C:$C,0))),"",INDEX('Policy Characteristics'!I:I,MATCH($C717,'Policy Characteristics'!$C:$C,0)))</f>
        <v>% of fuel shifted</v>
      </c>
      <c r="P717" s="237"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7" t="str">
        <f>IF(ISBLANK(INDEX('Policy Characteristics'!K:K,MATCH($C717,'Policy Characteristics'!$C:$C,0))),"",INDEX('Policy Characteristics'!K:K,MATCH($C717,'Policy Characteristics'!$C:$C,0)))</f>
        <v>industry-ag-main.html#fuel-switching</v>
      </c>
      <c r="R717" s="237" t="str">
        <f>IF(ISBLANK(INDEX('Policy Characteristics'!L:L,MATCH($C717,'Policy Characteristics'!$C:$C,0))),"",INDEX('Policy Characteristics'!L:L,MATCH($C717,'Policy Characteristics'!$C:$C,0)))</f>
        <v>industry-elec-and-hydrogen.html</v>
      </c>
      <c r="S717" s="291" t="s">
        <v>187</v>
      </c>
    </row>
    <row r="718" spans="1:19">
      <c r="A718" s="237" t="str">
        <f>IF(ISBLANK(INDEX('Policy Characteristics'!A:A,MATCH($C718,'Policy Characteristics'!$C:$C,0))),"",INDEX('Policy Characteristics'!A:A,MATCH($C718,'Policy Characteristics'!$C:$C,0)))</f>
        <v>Industry</v>
      </c>
      <c r="B718" s="386" t="str">
        <f>IF(ISBLANK(INDEX('Policy Characteristics'!B:B,MATCH($C718,'Policy Characteristics'!$C:$C,0))),"",INDEX('Policy Characteristics'!B:B,MATCH($C718,'Policy Characteristics'!$C:$C,0)))</f>
        <v>Electrification</v>
      </c>
      <c r="C718" s="237" t="str">
        <f t="shared" si="38"/>
        <v>Fraction of Eligible Industrial Energy Use Shifted to Electricity</v>
      </c>
      <c r="D718" s="290" t="s">
        <v>3049</v>
      </c>
      <c r="E718" t="s">
        <v>3489</v>
      </c>
      <c r="F718" t="s">
        <v>3013</v>
      </c>
      <c r="G718" s="335" t="s">
        <v>3496</v>
      </c>
      <c r="H718" s="17">
        <v>1868</v>
      </c>
      <c r="I718" s="387" t="s">
        <v>43</v>
      </c>
      <c r="J718" s="388" t="str">
        <f>IF(ISBLANK(INDEX('Policy Characteristics'!D:D,MATCH($C718,'Policy Characteristics'!$C:$C,0))),"",INDEX('Policy Characteristics'!D:D,MATCH($C718,'Policy Characteristics'!$C:$C,0)))</f>
        <v>Electrification</v>
      </c>
      <c r="K718" s="237" t="str">
        <f>IF(ISBLANK(INDEX('Policy Characteristics'!E:E,MATCH($C718,'Policy Characteristics'!$C:$C,0))),"",INDEX('Policy Characteristics'!E:E,MATCH($C718,'Policy Characteristics'!$C:$C,0)))</f>
        <v>indst shift to electricity</v>
      </c>
      <c r="L718" s="238">
        <f>IF(ISBLANK(INDEX('Policy Characteristics'!F:F,MATCH($C718,'Policy Characteristics'!$C:$C,0))),"",INDEX('Policy Characteristics'!F:F,MATCH($C718,'Policy Characteristics'!$C:$C,0)))</f>
        <v>0</v>
      </c>
      <c r="M718" s="238">
        <f>IF(ISBLANK(INDEX('Policy Characteristics'!G:G,MATCH($C718,'Policy Characteristics'!$C:$C,0))),"",INDEX('Policy Characteristics'!G:G,MATCH($C718,'Policy Characteristics'!$C:$C,0)))</f>
        <v>1</v>
      </c>
      <c r="N718" s="238">
        <f>IF(ISBLANK(INDEX('Policy Characteristics'!H:H,MATCH($C718,'Policy Characteristics'!$C:$C,0))),"",INDEX('Policy Characteristics'!H:H,MATCH($C718,'Policy Characteristics'!$C:$C,0)))</f>
        <v>0.01</v>
      </c>
      <c r="O718" s="237" t="str">
        <f>IF(ISBLANK(INDEX('Policy Characteristics'!I:I,MATCH($C718,'Policy Characteristics'!$C:$C,0))),"",INDEX('Policy Characteristics'!I:I,MATCH($C718,'Policy Characteristics'!$C:$C,0)))</f>
        <v>% of fuel shifted</v>
      </c>
      <c r="P718" s="237"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7" t="str">
        <f>IF(ISBLANK(INDEX('Policy Characteristics'!K:K,MATCH($C718,'Policy Characteristics'!$C:$C,0))),"",INDEX('Policy Characteristics'!K:K,MATCH($C718,'Policy Characteristics'!$C:$C,0)))</f>
        <v>industry-ag-main.html#fuel-switching</v>
      </c>
      <c r="R718" s="237" t="str">
        <f>IF(ISBLANK(INDEX('Policy Characteristics'!L:L,MATCH($C718,'Policy Characteristics'!$C:$C,0))),"",INDEX('Policy Characteristics'!L:L,MATCH($C718,'Policy Characteristics'!$C:$C,0)))</f>
        <v>industry-elec-and-hydrogen.html</v>
      </c>
      <c r="S718" s="291" t="s">
        <v>187</v>
      </c>
    </row>
    <row r="719" spans="1:19">
      <c r="A719" s="237" t="str">
        <f>IF(ISBLANK(INDEX('Policy Characteristics'!A:A,MATCH($C719,'Policy Characteristics'!$C:$C,0))),"",INDEX('Policy Characteristics'!A:A,MATCH($C719,'Policy Characteristics'!$C:$C,0)))</f>
        <v>Industry</v>
      </c>
      <c r="B719" s="386" t="str">
        <f>IF(ISBLANK(INDEX('Policy Characteristics'!B:B,MATCH($C719,'Policy Characteristics'!$C:$C,0))),"",INDEX('Policy Characteristics'!B:B,MATCH($C719,'Policy Characteristics'!$C:$C,0)))</f>
        <v>Electrification</v>
      </c>
      <c r="C719" s="237" t="str">
        <f t="shared" si="38"/>
        <v>Fraction of Eligible Industrial Energy Use Shifted to Electricity</v>
      </c>
      <c r="D719" s="290" t="s">
        <v>3049</v>
      </c>
      <c r="E719" t="s">
        <v>3490</v>
      </c>
      <c r="F719" t="s">
        <v>3013</v>
      </c>
      <c r="G719" s="335" t="s">
        <v>3497</v>
      </c>
      <c r="H719" s="17">
        <v>1869</v>
      </c>
      <c r="I719" s="387" t="s">
        <v>43</v>
      </c>
      <c r="J719" s="388" t="str">
        <f>IF(ISBLANK(INDEX('Policy Characteristics'!D:D,MATCH($C719,'Policy Characteristics'!$C:$C,0))),"",INDEX('Policy Characteristics'!D:D,MATCH($C719,'Policy Characteristics'!$C:$C,0)))</f>
        <v>Electrification</v>
      </c>
      <c r="K719" s="237" t="str">
        <f>IF(ISBLANK(INDEX('Policy Characteristics'!E:E,MATCH($C719,'Policy Characteristics'!$C:$C,0))),"",INDEX('Policy Characteristics'!E:E,MATCH($C719,'Policy Characteristics'!$C:$C,0)))</f>
        <v>indst shift to electricity</v>
      </c>
      <c r="L719" s="238">
        <f>IF(ISBLANK(INDEX('Policy Characteristics'!F:F,MATCH($C719,'Policy Characteristics'!$C:$C,0))),"",INDEX('Policy Characteristics'!F:F,MATCH($C719,'Policy Characteristics'!$C:$C,0)))</f>
        <v>0</v>
      </c>
      <c r="M719" s="238">
        <f>IF(ISBLANK(INDEX('Policy Characteristics'!G:G,MATCH($C719,'Policy Characteristics'!$C:$C,0))),"",INDEX('Policy Characteristics'!G:G,MATCH($C719,'Policy Characteristics'!$C:$C,0)))</f>
        <v>1</v>
      </c>
      <c r="N719" s="238">
        <f>IF(ISBLANK(INDEX('Policy Characteristics'!H:H,MATCH($C719,'Policy Characteristics'!$C:$C,0))),"",INDEX('Policy Characteristics'!H:H,MATCH($C719,'Policy Characteristics'!$C:$C,0)))</f>
        <v>0.01</v>
      </c>
      <c r="O719" s="237" t="str">
        <f>IF(ISBLANK(INDEX('Policy Characteristics'!I:I,MATCH($C719,'Policy Characteristics'!$C:$C,0))),"",INDEX('Policy Characteristics'!I:I,MATCH($C719,'Policy Characteristics'!$C:$C,0)))</f>
        <v>% of fuel shifted</v>
      </c>
      <c r="P719" s="237"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7" t="str">
        <f>IF(ISBLANK(INDEX('Policy Characteristics'!K:K,MATCH($C719,'Policy Characteristics'!$C:$C,0))),"",INDEX('Policy Characteristics'!K:K,MATCH($C719,'Policy Characteristics'!$C:$C,0)))</f>
        <v>industry-ag-main.html#fuel-switching</v>
      </c>
      <c r="R719" s="237" t="str">
        <f>IF(ISBLANK(INDEX('Policy Characteristics'!L:L,MATCH($C719,'Policy Characteristics'!$C:$C,0))),"",INDEX('Policy Characteristics'!L:L,MATCH($C719,'Policy Characteristics'!$C:$C,0)))</f>
        <v>industry-elec-and-hydrogen.html</v>
      </c>
      <c r="S719" s="291" t="s">
        <v>187</v>
      </c>
    </row>
    <row r="720" spans="1:19">
      <c r="A720" s="237" t="str">
        <f>IF(ISBLANK(INDEX('Policy Characteristics'!A:A,MATCH($C720,'Policy Characteristics'!$C:$C,0))),"",INDEX('Policy Characteristics'!A:A,MATCH($C720,'Policy Characteristics'!$C:$C,0)))</f>
        <v>Industry</v>
      </c>
      <c r="B720" s="386" t="str">
        <f>IF(ISBLANK(INDEX('Policy Characteristics'!B:B,MATCH($C720,'Policy Characteristics'!$C:$C,0))),"",INDEX('Policy Characteristics'!B:B,MATCH($C720,'Policy Characteristics'!$C:$C,0)))</f>
        <v>Electrification</v>
      </c>
      <c r="C720" s="237" t="str">
        <f t="shared" si="38"/>
        <v>Fraction of Eligible Industrial Energy Use Shifted to Electricity</v>
      </c>
      <c r="D720" s="290" t="s">
        <v>3049</v>
      </c>
      <c r="E720" t="s">
        <v>3491</v>
      </c>
      <c r="F720" t="s">
        <v>3013</v>
      </c>
      <c r="G720" s="335" t="s">
        <v>3498</v>
      </c>
      <c r="H720" s="17">
        <v>1870</v>
      </c>
      <c r="I720" s="387" t="s">
        <v>43</v>
      </c>
      <c r="J720" s="388" t="str">
        <f>IF(ISBLANK(INDEX('Policy Characteristics'!D:D,MATCH($C720,'Policy Characteristics'!$C:$C,0))),"",INDEX('Policy Characteristics'!D:D,MATCH($C720,'Policy Characteristics'!$C:$C,0)))</f>
        <v>Electrification</v>
      </c>
      <c r="K720" s="237" t="str">
        <f>IF(ISBLANK(INDEX('Policy Characteristics'!E:E,MATCH($C720,'Policy Characteristics'!$C:$C,0))),"",INDEX('Policy Characteristics'!E:E,MATCH($C720,'Policy Characteristics'!$C:$C,0)))</f>
        <v>indst shift to electricity</v>
      </c>
      <c r="L720" s="238">
        <f>IF(ISBLANK(INDEX('Policy Characteristics'!F:F,MATCH($C720,'Policy Characteristics'!$C:$C,0))),"",INDEX('Policy Characteristics'!F:F,MATCH($C720,'Policy Characteristics'!$C:$C,0)))</f>
        <v>0</v>
      </c>
      <c r="M720" s="238">
        <f>IF(ISBLANK(INDEX('Policy Characteristics'!G:G,MATCH($C720,'Policy Characteristics'!$C:$C,0))),"",INDEX('Policy Characteristics'!G:G,MATCH($C720,'Policy Characteristics'!$C:$C,0)))</f>
        <v>1</v>
      </c>
      <c r="N720" s="238">
        <f>IF(ISBLANK(INDEX('Policy Characteristics'!H:H,MATCH($C720,'Policy Characteristics'!$C:$C,0))),"",INDEX('Policy Characteristics'!H:H,MATCH($C720,'Policy Characteristics'!$C:$C,0)))</f>
        <v>0.01</v>
      </c>
      <c r="O720" s="237" t="str">
        <f>IF(ISBLANK(INDEX('Policy Characteristics'!I:I,MATCH($C720,'Policy Characteristics'!$C:$C,0))),"",INDEX('Policy Characteristics'!I:I,MATCH($C720,'Policy Characteristics'!$C:$C,0)))</f>
        <v>% of fuel shifted</v>
      </c>
      <c r="P720" s="237"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7" t="str">
        <f>IF(ISBLANK(INDEX('Policy Characteristics'!K:K,MATCH($C720,'Policy Characteristics'!$C:$C,0))),"",INDEX('Policy Characteristics'!K:K,MATCH($C720,'Policy Characteristics'!$C:$C,0)))</f>
        <v>industry-ag-main.html#fuel-switching</v>
      </c>
      <c r="R720" s="237" t="str">
        <f>IF(ISBLANK(INDEX('Policy Characteristics'!L:L,MATCH($C720,'Policy Characteristics'!$C:$C,0))),"",INDEX('Policy Characteristics'!L:L,MATCH($C720,'Policy Characteristics'!$C:$C,0)))</f>
        <v>industry-elec-and-hydrogen.html</v>
      </c>
      <c r="S720" s="291" t="s">
        <v>187</v>
      </c>
    </row>
    <row r="721" spans="1:19">
      <c r="A721" s="237" t="str">
        <f>IF(ISBLANK(INDEX('Policy Characteristics'!A:A,MATCH($C721,'Policy Characteristics'!$C:$C,0))),"",INDEX('Policy Characteristics'!A:A,MATCH($C721,'Policy Characteristics'!$C:$C,0)))</f>
        <v>Industry</v>
      </c>
      <c r="B721" s="386" t="str">
        <f>IF(ISBLANK(INDEX('Policy Characteristics'!B:B,MATCH($C721,'Policy Characteristics'!$C:$C,0))),"",INDEX('Policy Characteristics'!B:B,MATCH($C721,'Policy Characteristics'!$C:$C,0)))</f>
        <v>Electrification</v>
      </c>
      <c r="C721" s="237" t="str">
        <f t="shared" si="38"/>
        <v>Fraction of Eligible Industrial Energy Use Shifted to Electricity</v>
      </c>
      <c r="D721" s="290" t="s">
        <v>3049</v>
      </c>
      <c r="E721" t="s">
        <v>3492</v>
      </c>
      <c r="F721" t="s">
        <v>3013</v>
      </c>
      <c r="G721" s="335" t="s">
        <v>3499</v>
      </c>
      <c r="H721" s="17">
        <v>1871</v>
      </c>
      <c r="I721" s="387" t="s">
        <v>43</v>
      </c>
      <c r="J721" s="388" t="str">
        <f>IF(ISBLANK(INDEX('Policy Characteristics'!D:D,MATCH($C721,'Policy Characteristics'!$C:$C,0))),"",INDEX('Policy Characteristics'!D:D,MATCH($C721,'Policy Characteristics'!$C:$C,0)))</f>
        <v>Electrification</v>
      </c>
      <c r="K721" s="237" t="str">
        <f>IF(ISBLANK(INDEX('Policy Characteristics'!E:E,MATCH($C721,'Policy Characteristics'!$C:$C,0))),"",INDEX('Policy Characteristics'!E:E,MATCH($C721,'Policy Characteristics'!$C:$C,0)))</f>
        <v>indst shift to electricity</v>
      </c>
      <c r="L721" s="238">
        <f>IF(ISBLANK(INDEX('Policy Characteristics'!F:F,MATCH($C721,'Policy Characteristics'!$C:$C,0))),"",INDEX('Policy Characteristics'!F:F,MATCH($C721,'Policy Characteristics'!$C:$C,0)))</f>
        <v>0</v>
      </c>
      <c r="M721" s="238">
        <f>IF(ISBLANK(INDEX('Policy Characteristics'!G:G,MATCH($C721,'Policy Characteristics'!$C:$C,0))),"",INDEX('Policy Characteristics'!G:G,MATCH($C721,'Policy Characteristics'!$C:$C,0)))</f>
        <v>1</v>
      </c>
      <c r="N721" s="238">
        <f>IF(ISBLANK(INDEX('Policy Characteristics'!H:H,MATCH($C721,'Policy Characteristics'!$C:$C,0))),"",INDEX('Policy Characteristics'!H:H,MATCH($C721,'Policy Characteristics'!$C:$C,0)))</f>
        <v>0.01</v>
      </c>
      <c r="O721" s="237" t="str">
        <f>IF(ISBLANK(INDEX('Policy Characteristics'!I:I,MATCH($C721,'Policy Characteristics'!$C:$C,0))),"",INDEX('Policy Characteristics'!I:I,MATCH($C721,'Policy Characteristics'!$C:$C,0)))</f>
        <v>% of fuel shifted</v>
      </c>
      <c r="P721" s="237"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7" t="str">
        <f>IF(ISBLANK(INDEX('Policy Characteristics'!K:K,MATCH($C721,'Policy Characteristics'!$C:$C,0))),"",INDEX('Policy Characteristics'!K:K,MATCH($C721,'Policy Characteristics'!$C:$C,0)))</f>
        <v>industry-ag-main.html#fuel-switching</v>
      </c>
      <c r="R721" s="237" t="str">
        <f>IF(ISBLANK(INDEX('Policy Characteristics'!L:L,MATCH($C721,'Policy Characteristics'!$C:$C,0))),"",INDEX('Policy Characteristics'!L:L,MATCH($C721,'Policy Characteristics'!$C:$C,0)))</f>
        <v>industry-elec-and-hydrogen.html</v>
      </c>
      <c r="S721" s="291" t="s">
        <v>187</v>
      </c>
    </row>
    <row r="722" spans="1:19">
      <c r="A722" s="237" t="str">
        <f>IF(ISBLANK(INDEX('Policy Characteristics'!A:A,MATCH($C722,'Policy Characteristics'!$C:$C,0))),"",INDEX('Policy Characteristics'!A:A,MATCH($C722,'Policy Characteristics'!$C:$C,0)))</f>
        <v>Industry</v>
      </c>
      <c r="B722" s="386" t="str">
        <f>IF(ISBLANK(INDEX('Policy Characteristics'!B:B,MATCH($C722,'Policy Characteristics'!$C:$C,0))),"",INDEX('Policy Characteristics'!B:B,MATCH($C722,'Policy Characteristics'!$C:$C,0)))</f>
        <v>Electrification</v>
      </c>
      <c r="C722" s="237" t="str">
        <f t="shared" si="38"/>
        <v>Fraction of Eligible Industrial Energy Use Shifted to Electricity</v>
      </c>
      <c r="D722" s="290" t="s">
        <v>3049</v>
      </c>
      <c r="E722" t="s">
        <v>3493</v>
      </c>
      <c r="F722" t="s">
        <v>3013</v>
      </c>
      <c r="G722" s="335" t="s">
        <v>3500</v>
      </c>
      <c r="H722" s="17">
        <v>1872</v>
      </c>
      <c r="I722" s="387" t="s">
        <v>43</v>
      </c>
      <c r="J722" s="388" t="str">
        <f>IF(ISBLANK(INDEX('Policy Characteristics'!D:D,MATCH($C722,'Policy Characteristics'!$C:$C,0))),"",INDEX('Policy Characteristics'!D:D,MATCH($C722,'Policy Characteristics'!$C:$C,0)))</f>
        <v>Electrification</v>
      </c>
      <c r="K722" s="237" t="str">
        <f>IF(ISBLANK(INDEX('Policy Characteristics'!E:E,MATCH($C722,'Policy Characteristics'!$C:$C,0))),"",INDEX('Policy Characteristics'!E:E,MATCH($C722,'Policy Characteristics'!$C:$C,0)))</f>
        <v>indst shift to electricity</v>
      </c>
      <c r="L722" s="238">
        <f>IF(ISBLANK(INDEX('Policy Characteristics'!F:F,MATCH($C722,'Policy Characteristics'!$C:$C,0))),"",INDEX('Policy Characteristics'!F:F,MATCH($C722,'Policy Characteristics'!$C:$C,0)))</f>
        <v>0</v>
      </c>
      <c r="M722" s="238">
        <f>IF(ISBLANK(INDEX('Policy Characteristics'!G:G,MATCH($C722,'Policy Characteristics'!$C:$C,0))),"",INDEX('Policy Characteristics'!G:G,MATCH($C722,'Policy Characteristics'!$C:$C,0)))</f>
        <v>1</v>
      </c>
      <c r="N722" s="238">
        <f>IF(ISBLANK(INDEX('Policy Characteristics'!H:H,MATCH($C722,'Policy Characteristics'!$C:$C,0))),"",INDEX('Policy Characteristics'!H:H,MATCH($C722,'Policy Characteristics'!$C:$C,0)))</f>
        <v>0.01</v>
      </c>
      <c r="O722" s="237" t="str">
        <f>IF(ISBLANK(INDEX('Policy Characteristics'!I:I,MATCH($C722,'Policy Characteristics'!$C:$C,0))),"",INDEX('Policy Characteristics'!I:I,MATCH($C722,'Policy Characteristics'!$C:$C,0)))</f>
        <v>% of fuel shifted</v>
      </c>
      <c r="P722" s="237"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7" t="str">
        <f>IF(ISBLANK(INDEX('Policy Characteristics'!K:K,MATCH($C722,'Policy Characteristics'!$C:$C,0))),"",INDEX('Policy Characteristics'!K:K,MATCH($C722,'Policy Characteristics'!$C:$C,0)))</f>
        <v>industry-ag-main.html#fuel-switching</v>
      </c>
      <c r="R722" s="237" t="str">
        <f>IF(ISBLANK(INDEX('Policy Characteristics'!L:L,MATCH($C722,'Policy Characteristics'!$C:$C,0))),"",INDEX('Policy Characteristics'!L:L,MATCH($C722,'Policy Characteristics'!$C:$C,0)))</f>
        <v>industry-elec-and-hydrogen.html</v>
      </c>
      <c r="S722" s="291" t="s">
        <v>187</v>
      </c>
    </row>
    <row r="723" spans="1:19">
      <c r="A723" s="237" t="str">
        <f>IF(ISBLANK(INDEX('Policy Characteristics'!A:A,MATCH($C723,'Policy Characteristics'!$C:$C,0))),"",INDEX('Policy Characteristics'!A:A,MATCH($C723,'Policy Characteristics'!$C:$C,0)))</f>
        <v>Industry</v>
      </c>
      <c r="B723" s="386" t="str">
        <f>IF(ISBLANK(INDEX('Policy Characteristics'!B:B,MATCH($C723,'Policy Characteristics'!$C:$C,0))),"",INDEX('Policy Characteristics'!B:B,MATCH($C723,'Policy Characteristics'!$C:$C,0)))</f>
        <v>Electrification</v>
      </c>
      <c r="C723" s="237" t="str">
        <f t="shared" si="38"/>
        <v>Fraction of Eligible Industrial Energy Use Shifted to Electricity</v>
      </c>
      <c r="D723" s="290" t="s">
        <v>3049</v>
      </c>
      <c r="E723" t="s">
        <v>3610</v>
      </c>
      <c r="F723" t="s">
        <v>3013</v>
      </c>
      <c r="G723" s="335" t="s">
        <v>3610</v>
      </c>
      <c r="H723" s="17">
        <v>1873</v>
      </c>
      <c r="I723" s="387" t="s">
        <v>43</v>
      </c>
      <c r="J723" s="388" t="str">
        <f>IF(ISBLANK(INDEX('Policy Characteristics'!D:D,MATCH($C723,'Policy Characteristics'!$C:$C,0))),"",INDEX('Policy Characteristics'!D:D,MATCH($C723,'Policy Characteristics'!$C:$C,0)))</f>
        <v>Electrification</v>
      </c>
      <c r="K723" s="237" t="str">
        <f>IF(ISBLANK(INDEX('Policy Characteristics'!E:E,MATCH($C723,'Policy Characteristics'!$C:$C,0))),"",INDEX('Policy Characteristics'!E:E,MATCH($C723,'Policy Characteristics'!$C:$C,0)))</f>
        <v>indst shift to electricity</v>
      </c>
      <c r="L723" s="238">
        <f>IF(ISBLANK(INDEX('Policy Characteristics'!F:F,MATCH($C723,'Policy Characteristics'!$C:$C,0))),"",INDEX('Policy Characteristics'!F:F,MATCH($C723,'Policy Characteristics'!$C:$C,0)))</f>
        <v>0</v>
      </c>
      <c r="M723" s="238">
        <f>IF(ISBLANK(INDEX('Policy Characteristics'!G:G,MATCH($C723,'Policy Characteristics'!$C:$C,0))),"",INDEX('Policy Characteristics'!G:G,MATCH($C723,'Policy Characteristics'!$C:$C,0)))</f>
        <v>1</v>
      </c>
      <c r="N723" s="238">
        <f>IF(ISBLANK(INDEX('Policy Characteristics'!H:H,MATCH($C723,'Policy Characteristics'!$C:$C,0))),"",INDEX('Policy Characteristics'!H:H,MATCH($C723,'Policy Characteristics'!$C:$C,0)))</f>
        <v>0.01</v>
      </c>
      <c r="O723" s="237" t="str">
        <f>IF(ISBLANK(INDEX('Policy Characteristics'!I:I,MATCH($C723,'Policy Characteristics'!$C:$C,0))),"",INDEX('Policy Characteristics'!I:I,MATCH($C723,'Policy Characteristics'!$C:$C,0)))</f>
        <v>% of fuel shifted</v>
      </c>
      <c r="P723" s="237"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7" t="str">
        <f>IF(ISBLANK(INDEX('Policy Characteristics'!K:K,MATCH($C723,'Policy Characteristics'!$C:$C,0))),"",INDEX('Policy Characteristics'!K:K,MATCH($C723,'Policy Characteristics'!$C:$C,0)))</f>
        <v>industry-ag-main.html#fuel-switching</v>
      </c>
      <c r="R723" s="237" t="str">
        <f>IF(ISBLANK(INDEX('Policy Characteristics'!L:L,MATCH($C723,'Policy Characteristics'!$C:$C,0))),"",INDEX('Policy Characteristics'!L:L,MATCH($C723,'Policy Characteristics'!$C:$C,0)))</f>
        <v>industry-elec-and-hydrogen.html</v>
      </c>
      <c r="S723" s="291" t="s">
        <v>187</v>
      </c>
    </row>
    <row r="724" spans="1:19">
      <c r="A724" s="237" t="str">
        <f>IF(ISBLANK(INDEX('Policy Characteristics'!A:A,MATCH($C724,'Policy Characteristics'!$C:$C,0))),"",INDEX('Policy Characteristics'!A:A,MATCH($C724,'Policy Characteristics'!$C:$C,0)))</f>
        <v>Industry</v>
      </c>
      <c r="B724" s="386" t="str">
        <f>IF(ISBLANK(INDEX('Policy Characteristics'!B:B,MATCH($C724,'Policy Characteristics'!$C:$C,0))),"",INDEX('Policy Characteristics'!B:B,MATCH($C724,'Policy Characteristics'!$C:$C,0)))</f>
        <v>Electrification</v>
      </c>
      <c r="C724" s="237" t="str">
        <f t="shared" si="38"/>
        <v>Fraction of Eligible Industrial Energy Use Shifted to Electricity</v>
      </c>
      <c r="D724" s="290" t="s">
        <v>3050</v>
      </c>
      <c r="E724" t="s">
        <v>3487</v>
      </c>
      <c r="F724" t="s">
        <v>3014</v>
      </c>
      <c r="G724" s="335" t="s">
        <v>3494</v>
      </c>
      <c r="H724" s="17">
        <v>1874</v>
      </c>
      <c r="I724" s="387" t="s">
        <v>43</v>
      </c>
      <c r="J724" s="388" t="str">
        <f>IF(ISBLANK(INDEX('Policy Characteristics'!D:D,MATCH($C724,'Policy Characteristics'!$C:$C,0))),"",INDEX('Policy Characteristics'!D:D,MATCH($C724,'Policy Characteristics'!$C:$C,0)))</f>
        <v>Electrification</v>
      </c>
      <c r="K724" s="237" t="str">
        <f>IF(ISBLANK(INDEX('Policy Characteristics'!E:E,MATCH($C724,'Policy Characteristics'!$C:$C,0))),"",INDEX('Policy Characteristics'!E:E,MATCH($C724,'Policy Characteristics'!$C:$C,0)))</f>
        <v>indst shift to electricity</v>
      </c>
      <c r="L724" s="238">
        <f>IF(ISBLANK(INDEX('Policy Characteristics'!F:F,MATCH($C724,'Policy Characteristics'!$C:$C,0))),"",INDEX('Policy Characteristics'!F:F,MATCH($C724,'Policy Characteristics'!$C:$C,0)))</f>
        <v>0</v>
      </c>
      <c r="M724" s="238">
        <f>IF(ISBLANK(INDEX('Policy Characteristics'!G:G,MATCH($C724,'Policy Characteristics'!$C:$C,0))),"",INDEX('Policy Characteristics'!G:G,MATCH($C724,'Policy Characteristics'!$C:$C,0)))</f>
        <v>1</v>
      </c>
      <c r="N724" s="238">
        <f>IF(ISBLANK(INDEX('Policy Characteristics'!H:H,MATCH($C724,'Policy Characteristics'!$C:$C,0))),"",INDEX('Policy Characteristics'!H:H,MATCH($C724,'Policy Characteristics'!$C:$C,0)))</f>
        <v>0.01</v>
      </c>
      <c r="O724" s="237" t="str">
        <f>IF(ISBLANK(INDEX('Policy Characteristics'!I:I,MATCH($C724,'Policy Characteristics'!$C:$C,0))),"",INDEX('Policy Characteristics'!I:I,MATCH($C724,'Policy Characteristics'!$C:$C,0)))</f>
        <v>% of fuel shifted</v>
      </c>
      <c r="P724" s="237"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7" t="str">
        <f>IF(ISBLANK(INDEX('Policy Characteristics'!K:K,MATCH($C724,'Policy Characteristics'!$C:$C,0))),"",INDEX('Policy Characteristics'!K:K,MATCH($C724,'Policy Characteristics'!$C:$C,0)))</f>
        <v>industry-ag-main.html#fuel-switching</v>
      </c>
      <c r="R724" s="237" t="str">
        <f>IF(ISBLANK(INDEX('Policy Characteristics'!L:L,MATCH($C724,'Policy Characteristics'!$C:$C,0))),"",INDEX('Policy Characteristics'!L:L,MATCH($C724,'Policy Characteristics'!$C:$C,0)))</f>
        <v>industry-elec-and-hydrogen.html</v>
      </c>
      <c r="S724" s="291" t="s">
        <v>187</v>
      </c>
    </row>
    <row r="725" spans="1:19">
      <c r="A725" s="237" t="str">
        <f>IF(ISBLANK(INDEX('Policy Characteristics'!A:A,MATCH($C725,'Policy Characteristics'!$C:$C,0))),"",INDEX('Policy Characteristics'!A:A,MATCH($C725,'Policy Characteristics'!$C:$C,0)))</f>
        <v>Industry</v>
      </c>
      <c r="B725" s="386" t="str">
        <f>IF(ISBLANK(INDEX('Policy Characteristics'!B:B,MATCH($C725,'Policy Characteristics'!$C:$C,0))),"",INDEX('Policy Characteristics'!B:B,MATCH($C725,'Policy Characteristics'!$C:$C,0)))</f>
        <v>Electrification</v>
      </c>
      <c r="C725" s="237" t="str">
        <f t="shared" si="38"/>
        <v>Fraction of Eligible Industrial Energy Use Shifted to Electricity</v>
      </c>
      <c r="D725" s="290" t="s">
        <v>3050</v>
      </c>
      <c r="E725" t="s">
        <v>3488</v>
      </c>
      <c r="F725" t="s">
        <v>3014</v>
      </c>
      <c r="G725" s="335" t="s">
        <v>3495</v>
      </c>
      <c r="H725" s="17">
        <v>1875</v>
      </c>
      <c r="I725" s="387" t="s">
        <v>43</v>
      </c>
      <c r="J725" s="388" t="str">
        <f>IF(ISBLANK(INDEX('Policy Characteristics'!D:D,MATCH($C725,'Policy Characteristics'!$C:$C,0))),"",INDEX('Policy Characteristics'!D:D,MATCH($C725,'Policy Characteristics'!$C:$C,0)))</f>
        <v>Electrification</v>
      </c>
      <c r="K725" s="237" t="str">
        <f>IF(ISBLANK(INDEX('Policy Characteristics'!E:E,MATCH($C725,'Policy Characteristics'!$C:$C,0))),"",INDEX('Policy Characteristics'!E:E,MATCH($C725,'Policy Characteristics'!$C:$C,0)))</f>
        <v>indst shift to electricity</v>
      </c>
      <c r="L725" s="238">
        <f>IF(ISBLANK(INDEX('Policy Characteristics'!F:F,MATCH($C725,'Policy Characteristics'!$C:$C,0))),"",INDEX('Policy Characteristics'!F:F,MATCH($C725,'Policy Characteristics'!$C:$C,0)))</f>
        <v>0</v>
      </c>
      <c r="M725" s="238">
        <f>IF(ISBLANK(INDEX('Policy Characteristics'!G:G,MATCH($C725,'Policy Characteristics'!$C:$C,0))),"",INDEX('Policy Characteristics'!G:G,MATCH($C725,'Policy Characteristics'!$C:$C,0)))</f>
        <v>1</v>
      </c>
      <c r="N725" s="238">
        <f>IF(ISBLANK(INDEX('Policy Characteristics'!H:H,MATCH($C725,'Policy Characteristics'!$C:$C,0))),"",INDEX('Policy Characteristics'!H:H,MATCH($C725,'Policy Characteristics'!$C:$C,0)))</f>
        <v>0.01</v>
      </c>
      <c r="O725" s="237" t="str">
        <f>IF(ISBLANK(INDEX('Policy Characteristics'!I:I,MATCH($C725,'Policy Characteristics'!$C:$C,0))),"",INDEX('Policy Characteristics'!I:I,MATCH($C725,'Policy Characteristics'!$C:$C,0)))</f>
        <v>% of fuel shifted</v>
      </c>
      <c r="P725" s="237"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7" t="str">
        <f>IF(ISBLANK(INDEX('Policy Characteristics'!K:K,MATCH($C725,'Policy Characteristics'!$C:$C,0))),"",INDEX('Policy Characteristics'!K:K,MATCH($C725,'Policy Characteristics'!$C:$C,0)))</f>
        <v>industry-ag-main.html#fuel-switching</v>
      </c>
      <c r="R725" s="237" t="str">
        <f>IF(ISBLANK(INDEX('Policy Characteristics'!L:L,MATCH($C725,'Policy Characteristics'!$C:$C,0))),"",INDEX('Policy Characteristics'!L:L,MATCH($C725,'Policy Characteristics'!$C:$C,0)))</f>
        <v>industry-elec-and-hydrogen.html</v>
      </c>
      <c r="S725" s="291" t="s">
        <v>187</v>
      </c>
    </row>
    <row r="726" spans="1:19">
      <c r="A726" s="237" t="str">
        <f>IF(ISBLANK(INDEX('Policy Characteristics'!A:A,MATCH($C726,'Policy Characteristics'!$C:$C,0))),"",INDEX('Policy Characteristics'!A:A,MATCH($C726,'Policy Characteristics'!$C:$C,0)))</f>
        <v>Industry</v>
      </c>
      <c r="B726" s="386" t="str">
        <f>IF(ISBLANK(INDEX('Policy Characteristics'!B:B,MATCH($C726,'Policy Characteristics'!$C:$C,0))),"",INDEX('Policy Characteristics'!B:B,MATCH($C726,'Policy Characteristics'!$C:$C,0)))</f>
        <v>Electrification</v>
      </c>
      <c r="C726" s="237" t="str">
        <f t="shared" si="38"/>
        <v>Fraction of Eligible Industrial Energy Use Shifted to Electricity</v>
      </c>
      <c r="D726" s="290" t="s">
        <v>3050</v>
      </c>
      <c r="E726" t="s">
        <v>3489</v>
      </c>
      <c r="F726" t="s">
        <v>3014</v>
      </c>
      <c r="G726" s="335" t="s">
        <v>3496</v>
      </c>
      <c r="H726" s="17">
        <v>1876</v>
      </c>
      <c r="I726" s="387" t="s">
        <v>43</v>
      </c>
      <c r="J726" s="388" t="str">
        <f>IF(ISBLANK(INDEX('Policy Characteristics'!D:D,MATCH($C726,'Policy Characteristics'!$C:$C,0))),"",INDEX('Policy Characteristics'!D:D,MATCH($C726,'Policy Characteristics'!$C:$C,0)))</f>
        <v>Electrification</v>
      </c>
      <c r="K726" s="237" t="str">
        <f>IF(ISBLANK(INDEX('Policy Characteristics'!E:E,MATCH($C726,'Policy Characteristics'!$C:$C,0))),"",INDEX('Policy Characteristics'!E:E,MATCH($C726,'Policy Characteristics'!$C:$C,0)))</f>
        <v>indst shift to electricity</v>
      </c>
      <c r="L726" s="238">
        <f>IF(ISBLANK(INDEX('Policy Characteristics'!F:F,MATCH($C726,'Policy Characteristics'!$C:$C,0))),"",INDEX('Policy Characteristics'!F:F,MATCH($C726,'Policy Characteristics'!$C:$C,0)))</f>
        <v>0</v>
      </c>
      <c r="M726" s="238">
        <f>IF(ISBLANK(INDEX('Policy Characteristics'!G:G,MATCH($C726,'Policy Characteristics'!$C:$C,0))),"",INDEX('Policy Characteristics'!G:G,MATCH($C726,'Policy Characteristics'!$C:$C,0)))</f>
        <v>1</v>
      </c>
      <c r="N726" s="238">
        <f>IF(ISBLANK(INDEX('Policy Characteristics'!H:H,MATCH($C726,'Policy Characteristics'!$C:$C,0))),"",INDEX('Policy Characteristics'!H:H,MATCH($C726,'Policy Characteristics'!$C:$C,0)))</f>
        <v>0.01</v>
      </c>
      <c r="O726" s="237" t="str">
        <f>IF(ISBLANK(INDEX('Policy Characteristics'!I:I,MATCH($C726,'Policy Characteristics'!$C:$C,0))),"",INDEX('Policy Characteristics'!I:I,MATCH($C726,'Policy Characteristics'!$C:$C,0)))</f>
        <v>% of fuel shifted</v>
      </c>
      <c r="P726" s="237"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7" t="str">
        <f>IF(ISBLANK(INDEX('Policy Characteristics'!K:K,MATCH($C726,'Policy Characteristics'!$C:$C,0))),"",INDEX('Policy Characteristics'!K:K,MATCH($C726,'Policy Characteristics'!$C:$C,0)))</f>
        <v>industry-ag-main.html#fuel-switching</v>
      </c>
      <c r="R726" s="237" t="str">
        <f>IF(ISBLANK(INDEX('Policy Characteristics'!L:L,MATCH($C726,'Policy Characteristics'!$C:$C,0))),"",INDEX('Policy Characteristics'!L:L,MATCH($C726,'Policy Characteristics'!$C:$C,0)))</f>
        <v>industry-elec-and-hydrogen.html</v>
      </c>
      <c r="S726" s="291" t="s">
        <v>187</v>
      </c>
    </row>
    <row r="727" spans="1:19">
      <c r="A727" s="237" t="str">
        <f>IF(ISBLANK(INDEX('Policy Characteristics'!A:A,MATCH($C727,'Policy Characteristics'!$C:$C,0))),"",INDEX('Policy Characteristics'!A:A,MATCH($C727,'Policy Characteristics'!$C:$C,0)))</f>
        <v>Industry</v>
      </c>
      <c r="B727" s="386" t="str">
        <f>IF(ISBLANK(INDEX('Policy Characteristics'!B:B,MATCH($C727,'Policy Characteristics'!$C:$C,0))),"",INDEX('Policy Characteristics'!B:B,MATCH($C727,'Policy Characteristics'!$C:$C,0)))</f>
        <v>Electrification</v>
      </c>
      <c r="C727" s="237" t="str">
        <f t="shared" si="38"/>
        <v>Fraction of Eligible Industrial Energy Use Shifted to Electricity</v>
      </c>
      <c r="D727" s="290" t="s">
        <v>3050</v>
      </c>
      <c r="E727" t="s">
        <v>3490</v>
      </c>
      <c r="F727" t="s">
        <v>3014</v>
      </c>
      <c r="G727" s="335" t="s">
        <v>3497</v>
      </c>
      <c r="H727" s="17">
        <v>1877</v>
      </c>
      <c r="I727" s="387" t="s">
        <v>43</v>
      </c>
      <c r="J727" s="388" t="str">
        <f>IF(ISBLANK(INDEX('Policy Characteristics'!D:D,MATCH($C727,'Policy Characteristics'!$C:$C,0))),"",INDEX('Policy Characteristics'!D:D,MATCH($C727,'Policy Characteristics'!$C:$C,0)))</f>
        <v>Electrification</v>
      </c>
      <c r="K727" s="237" t="str">
        <f>IF(ISBLANK(INDEX('Policy Characteristics'!E:E,MATCH($C727,'Policy Characteristics'!$C:$C,0))),"",INDEX('Policy Characteristics'!E:E,MATCH($C727,'Policy Characteristics'!$C:$C,0)))</f>
        <v>indst shift to electricity</v>
      </c>
      <c r="L727" s="238">
        <f>IF(ISBLANK(INDEX('Policy Characteristics'!F:F,MATCH($C727,'Policy Characteristics'!$C:$C,0))),"",INDEX('Policy Characteristics'!F:F,MATCH($C727,'Policy Characteristics'!$C:$C,0)))</f>
        <v>0</v>
      </c>
      <c r="M727" s="238">
        <f>IF(ISBLANK(INDEX('Policy Characteristics'!G:G,MATCH($C727,'Policy Characteristics'!$C:$C,0))),"",INDEX('Policy Characteristics'!G:G,MATCH($C727,'Policy Characteristics'!$C:$C,0)))</f>
        <v>1</v>
      </c>
      <c r="N727" s="238">
        <f>IF(ISBLANK(INDEX('Policy Characteristics'!H:H,MATCH($C727,'Policy Characteristics'!$C:$C,0))),"",INDEX('Policy Characteristics'!H:H,MATCH($C727,'Policy Characteristics'!$C:$C,0)))</f>
        <v>0.01</v>
      </c>
      <c r="O727" s="237" t="str">
        <f>IF(ISBLANK(INDEX('Policy Characteristics'!I:I,MATCH($C727,'Policy Characteristics'!$C:$C,0))),"",INDEX('Policy Characteristics'!I:I,MATCH($C727,'Policy Characteristics'!$C:$C,0)))</f>
        <v>% of fuel shifted</v>
      </c>
      <c r="P727" s="237"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7" t="str">
        <f>IF(ISBLANK(INDEX('Policy Characteristics'!K:K,MATCH($C727,'Policy Characteristics'!$C:$C,0))),"",INDEX('Policy Characteristics'!K:K,MATCH($C727,'Policy Characteristics'!$C:$C,0)))</f>
        <v>industry-ag-main.html#fuel-switching</v>
      </c>
      <c r="R727" s="237" t="str">
        <f>IF(ISBLANK(INDEX('Policy Characteristics'!L:L,MATCH($C727,'Policy Characteristics'!$C:$C,0))),"",INDEX('Policy Characteristics'!L:L,MATCH($C727,'Policy Characteristics'!$C:$C,0)))</f>
        <v>industry-elec-and-hydrogen.html</v>
      </c>
      <c r="S727" s="291" t="s">
        <v>187</v>
      </c>
    </row>
    <row r="728" spans="1:19">
      <c r="A728" s="237" t="str">
        <f>IF(ISBLANK(INDEX('Policy Characteristics'!A:A,MATCH($C728,'Policy Characteristics'!$C:$C,0))),"",INDEX('Policy Characteristics'!A:A,MATCH($C728,'Policy Characteristics'!$C:$C,0)))</f>
        <v>Industry</v>
      </c>
      <c r="B728" s="386" t="str">
        <f>IF(ISBLANK(INDEX('Policy Characteristics'!B:B,MATCH($C728,'Policy Characteristics'!$C:$C,0))),"",INDEX('Policy Characteristics'!B:B,MATCH($C728,'Policy Characteristics'!$C:$C,0)))</f>
        <v>Electrification</v>
      </c>
      <c r="C728" s="237" t="str">
        <f t="shared" si="38"/>
        <v>Fraction of Eligible Industrial Energy Use Shifted to Electricity</v>
      </c>
      <c r="D728" s="290" t="s">
        <v>3050</v>
      </c>
      <c r="E728" t="s">
        <v>3491</v>
      </c>
      <c r="F728" t="s">
        <v>3014</v>
      </c>
      <c r="G728" s="335" t="s">
        <v>3498</v>
      </c>
      <c r="H728" s="17">
        <v>1878</v>
      </c>
      <c r="I728" s="387" t="s">
        <v>43</v>
      </c>
      <c r="J728" s="388" t="str">
        <f>IF(ISBLANK(INDEX('Policy Characteristics'!D:D,MATCH($C728,'Policy Characteristics'!$C:$C,0))),"",INDEX('Policy Characteristics'!D:D,MATCH($C728,'Policy Characteristics'!$C:$C,0)))</f>
        <v>Electrification</v>
      </c>
      <c r="K728" s="237" t="str">
        <f>IF(ISBLANK(INDEX('Policy Characteristics'!E:E,MATCH($C728,'Policy Characteristics'!$C:$C,0))),"",INDEX('Policy Characteristics'!E:E,MATCH($C728,'Policy Characteristics'!$C:$C,0)))</f>
        <v>indst shift to electricity</v>
      </c>
      <c r="L728" s="238">
        <f>IF(ISBLANK(INDEX('Policy Characteristics'!F:F,MATCH($C728,'Policy Characteristics'!$C:$C,0))),"",INDEX('Policy Characteristics'!F:F,MATCH($C728,'Policy Characteristics'!$C:$C,0)))</f>
        <v>0</v>
      </c>
      <c r="M728" s="238">
        <f>IF(ISBLANK(INDEX('Policy Characteristics'!G:G,MATCH($C728,'Policy Characteristics'!$C:$C,0))),"",INDEX('Policy Characteristics'!G:G,MATCH($C728,'Policy Characteristics'!$C:$C,0)))</f>
        <v>1</v>
      </c>
      <c r="N728" s="238">
        <f>IF(ISBLANK(INDEX('Policy Characteristics'!H:H,MATCH($C728,'Policy Characteristics'!$C:$C,0))),"",INDEX('Policy Characteristics'!H:H,MATCH($C728,'Policy Characteristics'!$C:$C,0)))</f>
        <v>0.01</v>
      </c>
      <c r="O728" s="237" t="str">
        <f>IF(ISBLANK(INDEX('Policy Characteristics'!I:I,MATCH($C728,'Policy Characteristics'!$C:$C,0))),"",INDEX('Policy Characteristics'!I:I,MATCH($C728,'Policy Characteristics'!$C:$C,0)))</f>
        <v>% of fuel shifted</v>
      </c>
      <c r="P728" s="237"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7" t="str">
        <f>IF(ISBLANK(INDEX('Policy Characteristics'!K:K,MATCH($C728,'Policy Characteristics'!$C:$C,0))),"",INDEX('Policy Characteristics'!K:K,MATCH($C728,'Policy Characteristics'!$C:$C,0)))</f>
        <v>industry-ag-main.html#fuel-switching</v>
      </c>
      <c r="R728" s="237" t="str">
        <f>IF(ISBLANK(INDEX('Policy Characteristics'!L:L,MATCH($C728,'Policy Characteristics'!$C:$C,0))),"",INDEX('Policy Characteristics'!L:L,MATCH($C728,'Policy Characteristics'!$C:$C,0)))</f>
        <v>industry-elec-and-hydrogen.html</v>
      </c>
      <c r="S728" s="291" t="s">
        <v>187</v>
      </c>
    </row>
    <row r="729" spans="1:19">
      <c r="A729" s="237" t="str">
        <f>IF(ISBLANK(INDEX('Policy Characteristics'!A:A,MATCH($C729,'Policy Characteristics'!$C:$C,0))),"",INDEX('Policy Characteristics'!A:A,MATCH($C729,'Policy Characteristics'!$C:$C,0)))</f>
        <v>Industry</v>
      </c>
      <c r="B729" s="386" t="str">
        <f>IF(ISBLANK(INDEX('Policy Characteristics'!B:B,MATCH($C729,'Policy Characteristics'!$C:$C,0))),"",INDEX('Policy Characteristics'!B:B,MATCH($C729,'Policy Characteristics'!$C:$C,0)))</f>
        <v>Electrification</v>
      </c>
      <c r="C729" s="237" t="str">
        <f t="shared" si="38"/>
        <v>Fraction of Eligible Industrial Energy Use Shifted to Electricity</v>
      </c>
      <c r="D729" s="290" t="s">
        <v>3050</v>
      </c>
      <c r="E729" t="s">
        <v>3492</v>
      </c>
      <c r="F729" t="s">
        <v>3014</v>
      </c>
      <c r="G729" s="335" t="s">
        <v>3499</v>
      </c>
      <c r="H729" s="17">
        <v>1879</v>
      </c>
      <c r="I729" s="387" t="s">
        <v>43</v>
      </c>
      <c r="J729" s="388" t="str">
        <f>IF(ISBLANK(INDEX('Policy Characteristics'!D:D,MATCH($C729,'Policy Characteristics'!$C:$C,0))),"",INDEX('Policy Characteristics'!D:D,MATCH($C729,'Policy Characteristics'!$C:$C,0)))</f>
        <v>Electrification</v>
      </c>
      <c r="K729" s="237" t="str">
        <f>IF(ISBLANK(INDEX('Policy Characteristics'!E:E,MATCH($C729,'Policy Characteristics'!$C:$C,0))),"",INDEX('Policy Characteristics'!E:E,MATCH($C729,'Policy Characteristics'!$C:$C,0)))</f>
        <v>indst shift to electricity</v>
      </c>
      <c r="L729" s="238">
        <f>IF(ISBLANK(INDEX('Policy Characteristics'!F:F,MATCH($C729,'Policy Characteristics'!$C:$C,0))),"",INDEX('Policy Characteristics'!F:F,MATCH($C729,'Policy Characteristics'!$C:$C,0)))</f>
        <v>0</v>
      </c>
      <c r="M729" s="238">
        <f>IF(ISBLANK(INDEX('Policy Characteristics'!G:G,MATCH($C729,'Policy Characteristics'!$C:$C,0))),"",INDEX('Policy Characteristics'!G:G,MATCH($C729,'Policy Characteristics'!$C:$C,0)))</f>
        <v>1</v>
      </c>
      <c r="N729" s="238">
        <f>IF(ISBLANK(INDEX('Policy Characteristics'!H:H,MATCH($C729,'Policy Characteristics'!$C:$C,0))),"",INDEX('Policy Characteristics'!H:H,MATCH($C729,'Policy Characteristics'!$C:$C,0)))</f>
        <v>0.01</v>
      </c>
      <c r="O729" s="237" t="str">
        <f>IF(ISBLANK(INDEX('Policy Characteristics'!I:I,MATCH($C729,'Policy Characteristics'!$C:$C,0))),"",INDEX('Policy Characteristics'!I:I,MATCH($C729,'Policy Characteristics'!$C:$C,0)))</f>
        <v>% of fuel shifted</v>
      </c>
      <c r="P729" s="237"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7" t="str">
        <f>IF(ISBLANK(INDEX('Policy Characteristics'!K:K,MATCH($C729,'Policy Characteristics'!$C:$C,0))),"",INDEX('Policy Characteristics'!K:K,MATCH($C729,'Policy Characteristics'!$C:$C,0)))</f>
        <v>industry-ag-main.html#fuel-switching</v>
      </c>
      <c r="R729" s="237" t="str">
        <f>IF(ISBLANK(INDEX('Policy Characteristics'!L:L,MATCH($C729,'Policy Characteristics'!$C:$C,0))),"",INDEX('Policy Characteristics'!L:L,MATCH($C729,'Policy Characteristics'!$C:$C,0)))</f>
        <v>industry-elec-and-hydrogen.html</v>
      </c>
      <c r="S729" s="291" t="s">
        <v>187</v>
      </c>
    </row>
    <row r="730" spans="1:19">
      <c r="A730" s="237" t="str">
        <f>IF(ISBLANK(INDEX('Policy Characteristics'!A:A,MATCH($C730,'Policy Characteristics'!$C:$C,0))),"",INDEX('Policy Characteristics'!A:A,MATCH($C730,'Policy Characteristics'!$C:$C,0)))</f>
        <v>Industry</v>
      </c>
      <c r="B730" s="386" t="str">
        <f>IF(ISBLANK(INDEX('Policy Characteristics'!B:B,MATCH($C730,'Policy Characteristics'!$C:$C,0))),"",INDEX('Policy Characteristics'!B:B,MATCH($C730,'Policy Characteristics'!$C:$C,0)))</f>
        <v>Electrification</v>
      </c>
      <c r="C730" s="237" t="str">
        <f t="shared" si="38"/>
        <v>Fraction of Eligible Industrial Energy Use Shifted to Electricity</v>
      </c>
      <c r="D730" s="290" t="s">
        <v>3050</v>
      </c>
      <c r="E730" t="s">
        <v>3493</v>
      </c>
      <c r="F730" t="s">
        <v>3014</v>
      </c>
      <c r="G730" s="335" t="s">
        <v>3500</v>
      </c>
      <c r="H730" s="17">
        <v>1880</v>
      </c>
      <c r="I730" s="387" t="s">
        <v>43</v>
      </c>
      <c r="J730" s="388" t="str">
        <f>IF(ISBLANK(INDEX('Policy Characteristics'!D:D,MATCH($C730,'Policy Characteristics'!$C:$C,0))),"",INDEX('Policy Characteristics'!D:D,MATCH($C730,'Policy Characteristics'!$C:$C,0)))</f>
        <v>Electrification</v>
      </c>
      <c r="K730" s="237" t="str">
        <f>IF(ISBLANK(INDEX('Policy Characteristics'!E:E,MATCH($C730,'Policy Characteristics'!$C:$C,0))),"",INDEX('Policy Characteristics'!E:E,MATCH($C730,'Policy Characteristics'!$C:$C,0)))</f>
        <v>indst shift to electricity</v>
      </c>
      <c r="L730" s="238">
        <f>IF(ISBLANK(INDEX('Policy Characteristics'!F:F,MATCH($C730,'Policy Characteristics'!$C:$C,0))),"",INDEX('Policy Characteristics'!F:F,MATCH($C730,'Policy Characteristics'!$C:$C,0)))</f>
        <v>0</v>
      </c>
      <c r="M730" s="238">
        <f>IF(ISBLANK(INDEX('Policy Characteristics'!G:G,MATCH($C730,'Policy Characteristics'!$C:$C,0))),"",INDEX('Policy Characteristics'!G:G,MATCH($C730,'Policy Characteristics'!$C:$C,0)))</f>
        <v>1</v>
      </c>
      <c r="N730" s="238">
        <f>IF(ISBLANK(INDEX('Policy Characteristics'!H:H,MATCH($C730,'Policy Characteristics'!$C:$C,0))),"",INDEX('Policy Characteristics'!H:H,MATCH($C730,'Policy Characteristics'!$C:$C,0)))</f>
        <v>0.01</v>
      </c>
      <c r="O730" s="237" t="str">
        <f>IF(ISBLANK(INDEX('Policy Characteristics'!I:I,MATCH($C730,'Policy Characteristics'!$C:$C,0))),"",INDEX('Policy Characteristics'!I:I,MATCH($C730,'Policy Characteristics'!$C:$C,0)))</f>
        <v>% of fuel shifted</v>
      </c>
      <c r="P730" s="237"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7" t="str">
        <f>IF(ISBLANK(INDEX('Policy Characteristics'!K:K,MATCH($C730,'Policy Characteristics'!$C:$C,0))),"",INDEX('Policy Characteristics'!K:K,MATCH($C730,'Policy Characteristics'!$C:$C,0)))</f>
        <v>industry-ag-main.html#fuel-switching</v>
      </c>
      <c r="R730" s="237" t="str">
        <f>IF(ISBLANK(INDEX('Policy Characteristics'!L:L,MATCH($C730,'Policy Characteristics'!$C:$C,0))),"",INDEX('Policy Characteristics'!L:L,MATCH($C730,'Policy Characteristics'!$C:$C,0)))</f>
        <v>industry-elec-and-hydrogen.html</v>
      </c>
      <c r="S730" s="291" t="s">
        <v>187</v>
      </c>
    </row>
    <row r="731" spans="1:19">
      <c r="A731" s="237" t="str">
        <f>IF(ISBLANK(INDEX('Policy Characteristics'!A:A,MATCH($C731,'Policy Characteristics'!$C:$C,0))),"",INDEX('Policy Characteristics'!A:A,MATCH($C731,'Policy Characteristics'!$C:$C,0)))</f>
        <v>Industry</v>
      </c>
      <c r="B731" s="386" t="str">
        <f>IF(ISBLANK(INDEX('Policy Characteristics'!B:B,MATCH($C731,'Policy Characteristics'!$C:$C,0))),"",INDEX('Policy Characteristics'!B:B,MATCH($C731,'Policy Characteristics'!$C:$C,0)))</f>
        <v>Electrification</v>
      </c>
      <c r="C731" s="237" t="str">
        <f t="shared" si="38"/>
        <v>Fraction of Eligible Industrial Energy Use Shifted to Electricity</v>
      </c>
      <c r="D731" s="290" t="s">
        <v>3050</v>
      </c>
      <c r="E731" t="s">
        <v>3610</v>
      </c>
      <c r="F731" t="s">
        <v>3014</v>
      </c>
      <c r="G731" s="335" t="s">
        <v>3610</v>
      </c>
      <c r="H731" s="17">
        <v>1881</v>
      </c>
      <c r="I731" s="387" t="s">
        <v>43</v>
      </c>
      <c r="J731" s="388" t="str">
        <f>IF(ISBLANK(INDEX('Policy Characteristics'!D:D,MATCH($C731,'Policy Characteristics'!$C:$C,0))),"",INDEX('Policy Characteristics'!D:D,MATCH($C731,'Policy Characteristics'!$C:$C,0)))</f>
        <v>Electrification</v>
      </c>
      <c r="K731" s="237" t="str">
        <f>IF(ISBLANK(INDEX('Policy Characteristics'!E:E,MATCH($C731,'Policy Characteristics'!$C:$C,0))),"",INDEX('Policy Characteristics'!E:E,MATCH($C731,'Policy Characteristics'!$C:$C,0)))</f>
        <v>indst shift to electricity</v>
      </c>
      <c r="L731" s="238">
        <f>IF(ISBLANK(INDEX('Policy Characteristics'!F:F,MATCH($C731,'Policy Characteristics'!$C:$C,0))),"",INDEX('Policy Characteristics'!F:F,MATCH($C731,'Policy Characteristics'!$C:$C,0)))</f>
        <v>0</v>
      </c>
      <c r="M731" s="238">
        <f>IF(ISBLANK(INDEX('Policy Characteristics'!G:G,MATCH($C731,'Policy Characteristics'!$C:$C,0))),"",INDEX('Policy Characteristics'!G:G,MATCH($C731,'Policy Characteristics'!$C:$C,0)))</f>
        <v>1</v>
      </c>
      <c r="N731" s="238">
        <f>IF(ISBLANK(INDEX('Policy Characteristics'!H:H,MATCH($C731,'Policy Characteristics'!$C:$C,0))),"",INDEX('Policy Characteristics'!H:H,MATCH($C731,'Policy Characteristics'!$C:$C,0)))</f>
        <v>0.01</v>
      </c>
      <c r="O731" s="237" t="str">
        <f>IF(ISBLANK(INDEX('Policy Characteristics'!I:I,MATCH($C731,'Policy Characteristics'!$C:$C,0))),"",INDEX('Policy Characteristics'!I:I,MATCH($C731,'Policy Characteristics'!$C:$C,0)))</f>
        <v>% of fuel shifted</v>
      </c>
      <c r="P731" s="237"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7" t="str">
        <f>IF(ISBLANK(INDEX('Policy Characteristics'!K:K,MATCH($C731,'Policy Characteristics'!$C:$C,0))),"",INDEX('Policy Characteristics'!K:K,MATCH($C731,'Policy Characteristics'!$C:$C,0)))</f>
        <v>industry-ag-main.html#fuel-switching</v>
      </c>
      <c r="R731" s="237" t="str">
        <f>IF(ISBLANK(INDEX('Policy Characteristics'!L:L,MATCH($C731,'Policy Characteristics'!$C:$C,0))),"",INDEX('Policy Characteristics'!L:L,MATCH($C731,'Policy Characteristics'!$C:$C,0)))</f>
        <v>industry-elec-and-hydrogen.html</v>
      </c>
      <c r="S731" s="291" t="s">
        <v>187</v>
      </c>
    </row>
    <row r="732" spans="1:19">
      <c r="A732" s="237" t="str">
        <f>IF(ISBLANK(INDEX('Policy Characteristics'!A:A,MATCH($C732,'Policy Characteristics'!$C:$C,0))),"",INDEX('Policy Characteristics'!A:A,MATCH($C732,'Policy Characteristics'!$C:$C,0)))</f>
        <v>Industry</v>
      </c>
      <c r="B732" s="386" t="str">
        <f>IF(ISBLANK(INDEX('Policy Characteristics'!B:B,MATCH($C732,'Policy Characteristics'!$C:$C,0))),"",INDEX('Policy Characteristics'!B:B,MATCH($C732,'Policy Characteristics'!$C:$C,0)))</f>
        <v>Electrification</v>
      </c>
      <c r="C732" s="237" t="str">
        <f t="shared" si="38"/>
        <v>Fraction of Eligible Industrial Energy Use Shifted to Electricity</v>
      </c>
      <c r="D732" s="290" t="s">
        <v>3051</v>
      </c>
      <c r="E732" t="s">
        <v>3487</v>
      </c>
      <c r="F732" t="s">
        <v>3015</v>
      </c>
      <c r="G732" s="335" t="s">
        <v>3494</v>
      </c>
      <c r="H732" s="17">
        <v>1882</v>
      </c>
      <c r="I732" s="387" t="s">
        <v>43</v>
      </c>
      <c r="J732" s="388" t="str">
        <f>IF(ISBLANK(INDEX('Policy Characteristics'!D:D,MATCH($C732,'Policy Characteristics'!$C:$C,0))),"",INDEX('Policy Characteristics'!D:D,MATCH($C732,'Policy Characteristics'!$C:$C,0)))</f>
        <v>Electrification</v>
      </c>
      <c r="K732" s="237" t="str">
        <f>IF(ISBLANK(INDEX('Policy Characteristics'!E:E,MATCH($C732,'Policy Characteristics'!$C:$C,0))),"",INDEX('Policy Characteristics'!E:E,MATCH($C732,'Policy Characteristics'!$C:$C,0)))</f>
        <v>indst shift to electricity</v>
      </c>
      <c r="L732" s="238">
        <f>IF(ISBLANK(INDEX('Policy Characteristics'!F:F,MATCH($C732,'Policy Characteristics'!$C:$C,0))),"",INDEX('Policy Characteristics'!F:F,MATCH($C732,'Policy Characteristics'!$C:$C,0)))</f>
        <v>0</v>
      </c>
      <c r="M732" s="238">
        <f>IF(ISBLANK(INDEX('Policy Characteristics'!G:G,MATCH($C732,'Policy Characteristics'!$C:$C,0))),"",INDEX('Policy Characteristics'!G:G,MATCH($C732,'Policy Characteristics'!$C:$C,0)))</f>
        <v>1</v>
      </c>
      <c r="N732" s="238">
        <f>IF(ISBLANK(INDEX('Policy Characteristics'!H:H,MATCH($C732,'Policy Characteristics'!$C:$C,0))),"",INDEX('Policy Characteristics'!H:H,MATCH($C732,'Policy Characteristics'!$C:$C,0)))</f>
        <v>0.01</v>
      </c>
      <c r="O732" s="237" t="str">
        <f>IF(ISBLANK(INDEX('Policy Characteristics'!I:I,MATCH($C732,'Policy Characteristics'!$C:$C,0))),"",INDEX('Policy Characteristics'!I:I,MATCH($C732,'Policy Characteristics'!$C:$C,0)))</f>
        <v>% of fuel shifted</v>
      </c>
      <c r="P732" s="237"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7" t="str">
        <f>IF(ISBLANK(INDEX('Policy Characteristics'!K:K,MATCH($C732,'Policy Characteristics'!$C:$C,0))),"",INDEX('Policy Characteristics'!K:K,MATCH($C732,'Policy Characteristics'!$C:$C,0)))</f>
        <v>industry-ag-main.html#fuel-switching</v>
      </c>
      <c r="R732" s="237" t="str">
        <f>IF(ISBLANK(INDEX('Policy Characteristics'!L:L,MATCH($C732,'Policy Characteristics'!$C:$C,0))),"",INDEX('Policy Characteristics'!L:L,MATCH($C732,'Policy Characteristics'!$C:$C,0)))</f>
        <v>industry-elec-and-hydrogen.html</v>
      </c>
      <c r="S732" s="291" t="s">
        <v>187</v>
      </c>
    </row>
    <row r="733" spans="1:19">
      <c r="A733" s="237" t="str">
        <f>IF(ISBLANK(INDEX('Policy Characteristics'!A:A,MATCH($C733,'Policy Characteristics'!$C:$C,0))),"",INDEX('Policy Characteristics'!A:A,MATCH($C733,'Policy Characteristics'!$C:$C,0)))</f>
        <v>Industry</v>
      </c>
      <c r="B733" s="386" t="str">
        <f>IF(ISBLANK(INDEX('Policy Characteristics'!B:B,MATCH($C733,'Policy Characteristics'!$C:$C,0))),"",INDEX('Policy Characteristics'!B:B,MATCH($C733,'Policy Characteristics'!$C:$C,0)))</f>
        <v>Electrification</v>
      </c>
      <c r="C733" s="237" t="str">
        <f t="shared" si="38"/>
        <v>Fraction of Eligible Industrial Energy Use Shifted to Electricity</v>
      </c>
      <c r="D733" s="290" t="s">
        <v>3051</v>
      </c>
      <c r="E733" t="s">
        <v>3488</v>
      </c>
      <c r="F733" t="s">
        <v>3015</v>
      </c>
      <c r="G733" s="335" t="s">
        <v>3495</v>
      </c>
      <c r="H733" s="17">
        <v>1883</v>
      </c>
      <c r="I733" s="387" t="s">
        <v>43</v>
      </c>
      <c r="J733" s="388" t="str">
        <f>IF(ISBLANK(INDEX('Policy Characteristics'!D:D,MATCH($C733,'Policy Characteristics'!$C:$C,0))),"",INDEX('Policy Characteristics'!D:D,MATCH($C733,'Policy Characteristics'!$C:$C,0)))</f>
        <v>Electrification</v>
      </c>
      <c r="K733" s="237" t="str">
        <f>IF(ISBLANK(INDEX('Policy Characteristics'!E:E,MATCH($C733,'Policy Characteristics'!$C:$C,0))),"",INDEX('Policy Characteristics'!E:E,MATCH($C733,'Policy Characteristics'!$C:$C,0)))</f>
        <v>indst shift to electricity</v>
      </c>
      <c r="L733" s="238">
        <f>IF(ISBLANK(INDEX('Policy Characteristics'!F:F,MATCH($C733,'Policy Characteristics'!$C:$C,0))),"",INDEX('Policy Characteristics'!F:F,MATCH($C733,'Policy Characteristics'!$C:$C,0)))</f>
        <v>0</v>
      </c>
      <c r="M733" s="238">
        <f>IF(ISBLANK(INDEX('Policy Characteristics'!G:G,MATCH($C733,'Policy Characteristics'!$C:$C,0))),"",INDEX('Policy Characteristics'!G:G,MATCH($C733,'Policy Characteristics'!$C:$C,0)))</f>
        <v>1</v>
      </c>
      <c r="N733" s="238">
        <f>IF(ISBLANK(INDEX('Policy Characteristics'!H:H,MATCH($C733,'Policy Characteristics'!$C:$C,0))),"",INDEX('Policy Characteristics'!H:H,MATCH($C733,'Policy Characteristics'!$C:$C,0)))</f>
        <v>0.01</v>
      </c>
      <c r="O733" s="237" t="str">
        <f>IF(ISBLANK(INDEX('Policy Characteristics'!I:I,MATCH($C733,'Policy Characteristics'!$C:$C,0))),"",INDEX('Policy Characteristics'!I:I,MATCH($C733,'Policy Characteristics'!$C:$C,0)))</f>
        <v>% of fuel shifted</v>
      </c>
      <c r="P733" s="237"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7" t="str">
        <f>IF(ISBLANK(INDEX('Policy Characteristics'!K:K,MATCH($C733,'Policy Characteristics'!$C:$C,0))),"",INDEX('Policy Characteristics'!K:K,MATCH($C733,'Policy Characteristics'!$C:$C,0)))</f>
        <v>industry-ag-main.html#fuel-switching</v>
      </c>
      <c r="R733" s="237" t="str">
        <f>IF(ISBLANK(INDEX('Policy Characteristics'!L:L,MATCH($C733,'Policy Characteristics'!$C:$C,0))),"",INDEX('Policy Characteristics'!L:L,MATCH($C733,'Policy Characteristics'!$C:$C,0)))</f>
        <v>industry-elec-and-hydrogen.html</v>
      </c>
      <c r="S733" s="291" t="s">
        <v>187</v>
      </c>
    </row>
    <row r="734" spans="1:19">
      <c r="A734" s="237" t="str">
        <f>IF(ISBLANK(INDEX('Policy Characteristics'!A:A,MATCH($C734,'Policy Characteristics'!$C:$C,0))),"",INDEX('Policy Characteristics'!A:A,MATCH($C734,'Policy Characteristics'!$C:$C,0)))</f>
        <v>Industry</v>
      </c>
      <c r="B734" s="386" t="str">
        <f>IF(ISBLANK(INDEX('Policy Characteristics'!B:B,MATCH($C734,'Policy Characteristics'!$C:$C,0))),"",INDEX('Policy Characteristics'!B:B,MATCH($C734,'Policy Characteristics'!$C:$C,0)))</f>
        <v>Electrification</v>
      </c>
      <c r="C734" s="237" t="str">
        <f t="shared" si="38"/>
        <v>Fraction of Eligible Industrial Energy Use Shifted to Electricity</v>
      </c>
      <c r="D734" s="290" t="s">
        <v>3051</v>
      </c>
      <c r="E734" t="s">
        <v>3489</v>
      </c>
      <c r="F734" t="s">
        <v>3015</v>
      </c>
      <c r="G734" s="335" t="s">
        <v>3496</v>
      </c>
      <c r="H734" s="17">
        <v>1884</v>
      </c>
      <c r="I734" s="387" t="s">
        <v>43</v>
      </c>
      <c r="J734" s="388" t="str">
        <f>IF(ISBLANK(INDEX('Policy Characteristics'!D:D,MATCH($C734,'Policy Characteristics'!$C:$C,0))),"",INDEX('Policy Characteristics'!D:D,MATCH($C734,'Policy Characteristics'!$C:$C,0)))</f>
        <v>Electrification</v>
      </c>
      <c r="K734" s="237" t="str">
        <f>IF(ISBLANK(INDEX('Policy Characteristics'!E:E,MATCH($C734,'Policy Characteristics'!$C:$C,0))),"",INDEX('Policy Characteristics'!E:E,MATCH($C734,'Policy Characteristics'!$C:$C,0)))</f>
        <v>indst shift to electricity</v>
      </c>
      <c r="L734" s="238">
        <f>IF(ISBLANK(INDEX('Policy Characteristics'!F:F,MATCH($C734,'Policy Characteristics'!$C:$C,0))),"",INDEX('Policy Characteristics'!F:F,MATCH($C734,'Policy Characteristics'!$C:$C,0)))</f>
        <v>0</v>
      </c>
      <c r="M734" s="238">
        <f>IF(ISBLANK(INDEX('Policy Characteristics'!G:G,MATCH($C734,'Policy Characteristics'!$C:$C,0))),"",INDEX('Policy Characteristics'!G:G,MATCH($C734,'Policy Characteristics'!$C:$C,0)))</f>
        <v>1</v>
      </c>
      <c r="N734" s="238">
        <f>IF(ISBLANK(INDEX('Policy Characteristics'!H:H,MATCH($C734,'Policy Characteristics'!$C:$C,0))),"",INDEX('Policy Characteristics'!H:H,MATCH($C734,'Policy Characteristics'!$C:$C,0)))</f>
        <v>0.01</v>
      </c>
      <c r="O734" s="237" t="str">
        <f>IF(ISBLANK(INDEX('Policy Characteristics'!I:I,MATCH($C734,'Policy Characteristics'!$C:$C,0))),"",INDEX('Policy Characteristics'!I:I,MATCH($C734,'Policy Characteristics'!$C:$C,0)))</f>
        <v>% of fuel shifted</v>
      </c>
      <c r="P734" s="237"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7" t="str">
        <f>IF(ISBLANK(INDEX('Policy Characteristics'!K:K,MATCH($C734,'Policy Characteristics'!$C:$C,0))),"",INDEX('Policy Characteristics'!K:K,MATCH($C734,'Policy Characteristics'!$C:$C,0)))</f>
        <v>industry-ag-main.html#fuel-switching</v>
      </c>
      <c r="R734" s="237" t="str">
        <f>IF(ISBLANK(INDEX('Policy Characteristics'!L:L,MATCH($C734,'Policy Characteristics'!$C:$C,0))),"",INDEX('Policy Characteristics'!L:L,MATCH($C734,'Policy Characteristics'!$C:$C,0)))</f>
        <v>industry-elec-and-hydrogen.html</v>
      </c>
      <c r="S734" s="291" t="s">
        <v>187</v>
      </c>
    </row>
    <row r="735" spans="1:19">
      <c r="A735" s="237" t="str">
        <f>IF(ISBLANK(INDEX('Policy Characteristics'!A:A,MATCH($C735,'Policy Characteristics'!$C:$C,0))),"",INDEX('Policy Characteristics'!A:A,MATCH($C735,'Policy Characteristics'!$C:$C,0)))</f>
        <v>Industry</v>
      </c>
      <c r="B735" s="386" t="str">
        <f>IF(ISBLANK(INDEX('Policy Characteristics'!B:B,MATCH($C735,'Policy Characteristics'!$C:$C,0))),"",INDEX('Policy Characteristics'!B:B,MATCH($C735,'Policy Characteristics'!$C:$C,0)))</f>
        <v>Electrification</v>
      </c>
      <c r="C735" s="237" t="str">
        <f t="shared" si="38"/>
        <v>Fraction of Eligible Industrial Energy Use Shifted to Electricity</v>
      </c>
      <c r="D735" s="290" t="s">
        <v>3051</v>
      </c>
      <c r="E735" t="s">
        <v>3490</v>
      </c>
      <c r="F735" t="s">
        <v>3015</v>
      </c>
      <c r="G735" s="335" t="s">
        <v>3497</v>
      </c>
      <c r="H735" s="17">
        <v>1885</v>
      </c>
      <c r="I735" s="387" t="s">
        <v>43</v>
      </c>
      <c r="J735" s="388" t="str">
        <f>IF(ISBLANK(INDEX('Policy Characteristics'!D:D,MATCH($C735,'Policy Characteristics'!$C:$C,0))),"",INDEX('Policy Characteristics'!D:D,MATCH($C735,'Policy Characteristics'!$C:$C,0)))</f>
        <v>Electrification</v>
      </c>
      <c r="K735" s="237" t="str">
        <f>IF(ISBLANK(INDEX('Policy Characteristics'!E:E,MATCH($C735,'Policy Characteristics'!$C:$C,0))),"",INDEX('Policy Characteristics'!E:E,MATCH($C735,'Policy Characteristics'!$C:$C,0)))</f>
        <v>indst shift to electricity</v>
      </c>
      <c r="L735" s="238">
        <f>IF(ISBLANK(INDEX('Policy Characteristics'!F:F,MATCH($C735,'Policy Characteristics'!$C:$C,0))),"",INDEX('Policy Characteristics'!F:F,MATCH($C735,'Policy Characteristics'!$C:$C,0)))</f>
        <v>0</v>
      </c>
      <c r="M735" s="238">
        <f>IF(ISBLANK(INDEX('Policy Characteristics'!G:G,MATCH($C735,'Policy Characteristics'!$C:$C,0))),"",INDEX('Policy Characteristics'!G:G,MATCH($C735,'Policy Characteristics'!$C:$C,0)))</f>
        <v>1</v>
      </c>
      <c r="N735" s="238">
        <f>IF(ISBLANK(INDEX('Policy Characteristics'!H:H,MATCH($C735,'Policy Characteristics'!$C:$C,0))),"",INDEX('Policy Characteristics'!H:H,MATCH($C735,'Policy Characteristics'!$C:$C,0)))</f>
        <v>0.01</v>
      </c>
      <c r="O735" s="237" t="str">
        <f>IF(ISBLANK(INDEX('Policy Characteristics'!I:I,MATCH($C735,'Policy Characteristics'!$C:$C,0))),"",INDEX('Policy Characteristics'!I:I,MATCH($C735,'Policy Characteristics'!$C:$C,0)))</f>
        <v>% of fuel shifted</v>
      </c>
      <c r="P735" s="237"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7" t="str">
        <f>IF(ISBLANK(INDEX('Policy Characteristics'!K:K,MATCH($C735,'Policy Characteristics'!$C:$C,0))),"",INDEX('Policy Characteristics'!K:K,MATCH($C735,'Policy Characteristics'!$C:$C,0)))</f>
        <v>industry-ag-main.html#fuel-switching</v>
      </c>
      <c r="R735" s="237" t="str">
        <f>IF(ISBLANK(INDEX('Policy Characteristics'!L:L,MATCH($C735,'Policy Characteristics'!$C:$C,0))),"",INDEX('Policy Characteristics'!L:L,MATCH($C735,'Policy Characteristics'!$C:$C,0)))</f>
        <v>industry-elec-and-hydrogen.html</v>
      </c>
      <c r="S735" s="291" t="s">
        <v>187</v>
      </c>
    </row>
    <row r="736" spans="1:19">
      <c r="A736" s="237" t="str">
        <f>IF(ISBLANK(INDEX('Policy Characteristics'!A:A,MATCH($C736,'Policy Characteristics'!$C:$C,0))),"",INDEX('Policy Characteristics'!A:A,MATCH($C736,'Policy Characteristics'!$C:$C,0)))</f>
        <v>Industry</v>
      </c>
      <c r="B736" s="386" t="str">
        <f>IF(ISBLANK(INDEX('Policy Characteristics'!B:B,MATCH($C736,'Policy Characteristics'!$C:$C,0))),"",INDEX('Policy Characteristics'!B:B,MATCH($C736,'Policy Characteristics'!$C:$C,0)))</f>
        <v>Electrification</v>
      </c>
      <c r="C736" s="237" t="str">
        <f t="shared" si="38"/>
        <v>Fraction of Eligible Industrial Energy Use Shifted to Electricity</v>
      </c>
      <c r="D736" s="290" t="s">
        <v>3051</v>
      </c>
      <c r="E736" t="s">
        <v>3491</v>
      </c>
      <c r="F736" t="s">
        <v>3015</v>
      </c>
      <c r="G736" s="335" t="s">
        <v>3498</v>
      </c>
      <c r="H736" s="17">
        <v>1886</v>
      </c>
      <c r="I736" s="387" t="s">
        <v>43</v>
      </c>
      <c r="J736" s="388" t="str">
        <f>IF(ISBLANK(INDEX('Policy Characteristics'!D:D,MATCH($C736,'Policy Characteristics'!$C:$C,0))),"",INDEX('Policy Characteristics'!D:D,MATCH($C736,'Policy Characteristics'!$C:$C,0)))</f>
        <v>Electrification</v>
      </c>
      <c r="K736" s="237" t="str">
        <f>IF(ISBLANK(INDEX('Policy Characteristics'!E:E,MATCH($C736,'Policy Characteristics'!$C:$C,0))),"",INDEX('Policy Characteristics'!E:E,MATCH($C736,'Policy Characteristics'!$C:$C,0)))</f>
        <v>indst shift to electricity</v>
      </c>
      <c r="L736" s="238">
        <f>IF(ISBLANK(INDEX('Policy Characteristics'!F:F,MATCH($C736,'Policy Characteristics'!$C:$C,0))),"",INDEX('Policy Characteristics'!F:F,MATCH($C736,'Policy Characteristics'!$C:$C,0)))</f>
        <v>0</v>
      </c>
      <c r="M736" s="238">
        <f>IF(ISBLANK(INDEX('Policy Characteristics'!G:G,MATCH($C736,'Policy Characteristics'!$C:$C,0))),"",INDEX('Policy Characteristics'!G:G,MATCH($C736,'Policy Characteristics'!$C:$C,0)))</f>
        <v>1</v>
      </c>
      <c r="N736" s="238">
        <f>IF(ISBLANK(INDEX('Policy Characteristics'!H:H,MATCH($C736,'Policy Characteristics'!$C:$C,0))),"",INDEX('Policy Characteristics'!H:H,MATCH($C736,'Policy Characteristics'!$C:$C,0)))</f>
        <v>0.01</v>
      </c>
      <c r="O736" s="237" t="str">
        <f>IF(ISBLANK(INDEX('Policy Characteristics'!I:I,MATCH($C736,'Policy Characteristics'!$C:$C,0))),"",INDEX('Policy Characteristics'!I:I,MATCH($C736,'Policy Characteristics'!$C:$C,0)))</f>
        <v>% of fuel shifted</v>
      </c>
      <c r="P736" s="237"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7" t="str">
        <f>IF(ISBLANK(INDEX('Policy Characteristics'!K:K,MATCH($C736,'Policy Characteristics'!$C:$C,0))),"",INDEX('Policy Characteristics'!K:K,MATCH($C736,'Policy Characteristics'!$C:$C,0)))</f>
        <v>industry-ag-main.html#fuel-switching</v>
      </c>
      <c r="R736" s="237" t="str">
        <f>IF(ISBLANK(INDEX('Policy Characteristics'!L:L,MATCH($C736,'Policy Characteristics'!$C:$C,0))),"",INDEX('Policy Characteristics'!L:L,MATCH($C736,'Policy Characteristics'!$C:$C,0)))</f>
        <v>industry-elec-and-hydrogen.html</v>
      </c>
      <c r="S736" s="291" t="s">
        <v>187</v>
      </c>
    </row>
    <row r="737" spans="1:19">
      <c r="A737" s="237" t="str">
        <f>IF(ISBLANK(INDEX('Policy Characteristics'!A:A,MATCH($C737,'Policy Characteristics'!$C:$C,0))),"",INDEX('Policy Characteristics'!A:A,MATCH($C737,'Policy Characteristics'!$C:$C,0)))</f>
        <v>Industry</v>
      </c>
      <c r="B737" s="386" t="str">
        <f>IF(ISBLANK(INDEX('Policy Characteristics'!B:B,MATCH($C737,'Policy Characteristics'!$C:$C,0))),"",INDEX('Policy Characteristics'!B:B,MATCH($C737,'Policy Characteristics'!$C:$C,0)))</f>
        <v>Electrification</v>
      </c>
      <c r="C737" s="237" t="str">
        <f t="shared" si="38"/>
        <v>Fraction of Eligible Industrial Energy Use Shifted to Electricity</v>
      </c>
      <c r="D737" s="290" t="s">
        <v>3051</v>
      </c>
      <c r="E737" t="s">
        <v>3492</v>
      </c>
      <c r="F737" t="s">
        <v>3015</v>
      </c>
      <c r="G737" s="335" t="s">
        <v>3499</v>
      </c>
      <c r="H737" s="17">
        <v>1887</v>
      </c>
      <c r="I737" s="387" t="s">
        <v>43</v>
      </c>
      <c r="J737" s="388" t="str">
        <f>IF(ISBLANK(INDEX('Policy Characteristics'!D:D,MATCH($C737,'Policy Characteristics'!$C:$C,0))),"",INDEX('Policy Characteristics'!D:D,MATCH($C737,'Policy Characteristics'!$C:$C,0)))</f>
        <v>Electrification</v>
      </c>
      <c r="K737" s="237" t="str">
        <f>IF(ISBLANK(INDEX('Policy Characteristics'!E:E,MATCH($C737,'Policy Characteristics'!$C:$C,0))),"",INDEX('Policy Characteristics'!E:E,MATCH($C737,'Policy Characteristics'!$C:$C,0)))</f>
        <v>indst shift to electricity</v>
      </c>
      <c r="L737" s="238">
        <f>IF(ISBLANK(INDEX('Policy Characteristics'!F:F,MATCH($C737,'Policy Characteristics'!$C:$C,0))),"",INDEX('Policy Characteristics'!F:F,MATCH($C737,'Policy Characteristics'!$C:$C,0)))</f>
        <v>0</v>
      </c>
      <c r="M737" s="238">
        <f>IF(ISBLANK(INDEX('Policy Characteristics'!G:G,MATCH($C737,'Policy Characteristics'!$C:$C,0))),"",INDEX('Policy Characteristics'!G:G,MATCH($C737,'Policy Characteristics'!$C:$C,0)))</f>
        <v>1</v>
      </c>
      <c r="N737" s="238">
        <f>IF(ISBLANK(INDEX('Policy Characteristics'!H:H,MATCH($C737,'Policy Characteristics'!$C:$C,0))),"",INDEX('Policy Characteristics'!H:H,MATCH($C737,'Policy Characteristics'!$C:$C,0)))</f>
        <v>0.01</v>
      </c>
      <c r="O737" s="237" t="str">
        <f>IF(ISBLANK(INDEX('Policy Characteristics'!I:I,MATCH($C737,'Policy Characteristics'!$C:$C,0))),"",INDEX('Policy Characteristics'!I:I,MATCH($C737,'Policy Characteristics'!$C:$C,0)))</f>
        <v>% of fuel shifted</v>
      </c>
      <c r="P737" s="237"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7" t="str">
        <f>IF(ISBLANK(INDEX('Policy Characteristics'!K:K,MATCH($C737,'Policy Characteristics'!$C:$C,0))),"",INDEX('Policy Characteristics'!K:K,MATCH($C737,'Policy Characteristics'!$C:$C,0)))</f>
        <v>industry-ag-main.html#fuel-switching</v>
      </c>
      <c r="R737" s="237" t="str">
        <f>IF(ISBLANK(INDEX('Policy Characteristics'!L:L,MATCH($C737,'Policy Characteristics'!$C:$C,0))),"",INDEX('Policy Characteristics'!L:L,MATCH($C737,'Policy Characteristics'!$C:$C,0)))</f>
        <v>industry-elec-and-hydrogen.html</v>
      </c>
      <c r="S737" s="291" t="s">
        <v>187</v>
      </c>
    </row>
    <row r="738" spans="1:19">
      <c r="A738" s="237" t="str">
        <f>IF(ISBLANK(INDEX('Policy Characteristics'!A:A,MATCH($C738,'Policy Characteristics'!$C:$C,0))),"",INDEX('Policy Characteristics'!A:A,MATCH($C738,'Policy Characteristics'!$C:$C,0)))</f>
        <v>Industry</v>
      </c>
      <c r="B738" s="386" t="str">
        <f>IF(ISBLANK(INDEX('Policy Characteristics'!B:B,MATCH($C738,'Policy Characteristics'!$C:$C,0))),"",INDEX('Policy Characteristics'!B:B,MATCH($C738,'Policy Characteristics'!$C:$C,0)))</f>
        <v>Electrification</v>
      </c>
      <c r="C738" s="237" t="str">
        <f t="shared" si="38"/>
        <v>Fraction of Eligible Industrial Energy Use Shifted to Electricity</v>
      </c>
      <c r="D738" s="290" t="s">
        <v>3051</v>
      </c>
      <c r="E738" t="s">
        <v>3493</v>
      </c>
      <c r="F738" t="s">
        <v>3015</v>
      </c>
      <c r="G738" s="335" t="s">
        <v>3500</v>
      </c>
      <c r="H738" s="17">
        <v>1888</v>
      </c>
      <c r="I738" s="387" t="s">
        <v>43</v>
      </c>
      <c r="J738" s="388" t="str">
        <f>IF(ISBLANK(INDEX('Policy Characteristics'!D:D,MATCH($C738,'Policy Characteristics'!$C:$C,0))),"",INDEX('Policy Characteristics'!D:D,MATCH($C738,'Policy Characteristics'!$C:$C,0)))</f>
        <v>Electrification</v>
      </c>
      <c r="K738" s="237" t="str">
        <f>IF(ISBLANK(INDEX('Policy Characteristics'!E:E,MATCH($C738,'Policy Characteristics'!$C:$C,0))),"",INDEX('Policy Characteristics'!E:E,MATCH($C738,'Policy Characteristics'!$C:$C,0)))</f>
        <v>indst shift to electricity</v>
      </c>
      <c r="L738" s="238">
        <f>IF(ISBLANK(INDEX('Policy Characteristics'!F:F,MATCH($C738,'Policy Characteristics'!$C:$C,0))),"",INDEX('Policy Characteristics'!F:F,MATCH($C738,'Policy Characteristics'!$C:$C,0)))</f>
        <v>0</v>
      </c>
      <c r="M738" s="238">
        <f>IF(ISBLANK(INDEX('Policy Characteristics'!G:G,MATCH($C738,'Policy Characteristics'!$C:$C,0))),"",INDEX('Policy Characteristics'!G:G,MATCH($C738,'Policy Characteristics'!$C:$C,0)))</f>
        <v>1</v>
      </c>
      <c r="N738" s="238">
        <f>IF(ISBLANK(INDEX('Policy Characteristics'!H:H,MATCH($C738,'Policy Characteristics'!$C:$C,0))),"",INDEX('Policy Characteristics'!H:H,MATCH($C738,'Policy Characteristics'!$C:$C,0)))</f>
        <v>0.01</v>
      </c>
      <c r="O738" s="237" t="str">
        <f>IF(ISBLANK(INDEX('Policy Characteristics'!I:I,MATCH($C738,'Policy Characteristics'!$C:$C,0))),"",INDEX('Policy Characteristics'!I:I,MATCH($C738,'Policy Characteristics'!$C:$C,0)))</f>
        <v>% of fuel shifted</v>
      </c>
      <c r="P738" s="237"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7" t="str">
        <f>IF(ISBLANK(INDEX('Policy Characteristics'!K:K,MATCH($C738,'Policy Characteristics'!$C:$C,0))),"",INDEX('Policy Characteristics'!K:K,MATCH($C738,'Policy Characteristics'!$C:$C,0)))</f>
        <v>industry-ag-main.html#fuel-switching</v>
      </c>
      <c r="R738" s="237" t="str">
        <f>IF(ISBLANK(INDEX('Policy Characteristics'!L:L,MATCH($C738,'Policy Characteristics'!$C:$C,0))),"",INDEX('Policy Characteristics'!L:L,MATCH($C738,'Policy Characteristics'!$C:$C,0)))</f>
        <v>industry-elec-and-hydrogen.html</v>
      </c>
      <c r="S738" s="291" t="s">
        <v>187</v>
      </c>
    </row>
    <row r="739" spans="1:19">
      <c r="A739" s="237" t="str">
        <f>IF(ISBLANK(INDEX('Policy Characteristics'!A:A,MATCH($C739,'Policy Characteristics'!$C:$C,0))),"",INDEX('Policy Characteristics'!A:A,MATCH($C739,'Policy Characteristics'!$C:$C,0)))</f>
        <v>Industry</v>
      </c>
      <c r="B739" s="386" t="str">
        <f>IF(ISBLANK(INDEX('Policy Characteristics'!B:B,MATCH($C739,'Policy Characteristics'!$C:$C,0))),"",INDEX('Policy Characteristics'!B:B,MATCH($C739,'Policy Characteristics'!$C:$C,0)))</f>
        <v>Electrification</v>
      </c>
      <c r="C739" s="237" t="str">
        <f t="shared" si="38"/>
        <v>Fraction of Eligible Industrial Energy Use Shifted to Electricity</v>
      </c>
      <c r="D739" s="290" t="s">
        <v>3051</v>
      </c>
      <c r="E739" t="s">
        <v>3610</v>
      </c>
      <c r="F739" t="s">
        <v>3015</v>
      </c>
      <c r="G739" s="335" t="s">
        <v>3610</v>
      </c>
      <c r="H739" s="17">
        <v>1889</v>
      </c>
      <c r="I739" s="387" t="s">
        <v>43</v>
      </c>
      <c r="J739" s="388" t="str">
        <f>IF(ISBLANK(INDEX('Policy Characteristics'!D:D,MATCH($C739,'Policy Characteristics'!$C:$C,0))),"",INDEX('Policy Characteristics'!D:D,MATCH($C739,'Policy Characteristics'!$C:$C,0)))</f>
        <v>Electrification</v>
      </c>
      <c r="K739" s="237" t="str">
        <f>IF(ISBLANK(INDEX('Policy Characteristics'!E:E,MATCH($C739,'Policy Characteristics'!$C:$C,0))),"",INDEX('Policy Characteristics'!E:E,MATCH($C739,'Policy Characteristics'!$C:$C,0)))</f>
        <v>indst shift to electricity</v>
      </c>
      <c r="L739" s="238">
        <f>IF(ISBLANK(INDEX('Policy Characteristics'!F:F,MATCH($C739,'Policy Characteristics'!$C:$C,0))),"",INDEX('Policy Characteristics'!F:F,MATCH($C739,'Policy Characteristics'!$C:$C,0)))</f>
        <v>0</v>
      </c>
      <c r="M739" s="238">
        <f>IF(ISBLANK(INDEX('Policy Characteristics'!G:G,MATCH($C739,'Policy Characteristics'!$C:$C,0))),"",INDEX('Policy Characteristics'!G:G,MATCH($C739,'Policy Characteristics'!$C:$C,0)))</f>
        <v>1</v>
      </c>
      <c r="N739" s="238">
        <f>IF(ISBLANK(INDEX('Policy Characteristics'!H:H,MATCH($C739,'Policy Characteristics'!$C:$C,0))),"",INDEX('Policy Characteristics'!H:H,MATCH($C739,'Policy Characteristics'!$C:$C,0)))</f>
        <v>0.01</v>
      </c>
      <c r="O739" s="237" t="str">
        <f>IF(ISBLANK(INDEX('Policy Characteristics'!I:I,MATCH($C739,'Policy Characteristics'!$C:$C,0))),"",INDEX('Policy Characteristics'!I:I,MATCH($C739,'Policy Characteristics'!$C:$C,0)))</f>
        <v>% of fuel shifted</v>
      </c>
      <c r="P739" s="237"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7" t="str">
        <f>IF(ISBLANK(INDEX('Policy Characteristics'!K:K,MATCH($C739,'Policy Characteristics'!$C:$C,0))),"",INDEX('Policy Characteristics'!K:K,MATCH($C739,'Policy Characteristics'!$C:$C,0)))</f>
        <v>industry-ag-main.html#fuel-switching</v>
      </c>
      <c r="R739" s="237" t="str">
        <f>IF(ISBLANK(INDEX('Policy Characteristics'!L:L,MATCH($C739,'Policy Characteristics'!$C:$C,0))),"",INDEX('Policy Characteristics'!L:L,MATCH($C739,'Policy Characteristics'!$C:$C,0)))</f>
        <v>industry-elec-and-hydrogen.html</v>
      </c>
      <c r="S739" s="291" t="s">
        <v>187</v>
      </c>
    </row>
    <row r="740" spans="1:19">
      <c r="A740" s="237" t="str">
        <f>IF(ISBLANK(INDEX('Policy Characteristics'!A:A,MATCH($C740,'Policy Characteristics'!$C:$C,0))),"",INDEX('Policy Characteristics'!A:A,MATCH($C740,'Policy Characteristics'!$C:$C,0)))</f>
        <v>Industry</v>
      </c>
      <c r="B740" s="386" t="str">
        <f>IF(ISBLANK(INDEX('Policy Characteristics'!B:B,MATCH($C740,'Policy Characteristics'!$C:$C,0))),"",INDEX('Policy Characteristics'!B:B,MATCH($C740,'Policy Characteristics'!$C:$C,0)))</f>
        <v>Electrification</v>
      </c>
      <c r="C740" s="237" t="str">
        <f t="shared" si="38"/>
        <v>Fraction of Eligible Industrial Energy Use Shifted to Electricity</v>
      </c>
      <c r="D740" s="290" t="s">
        <v>3052</v>
      </c>
      <c r="E740" t="s">
        <v>3487</v>
      </c>
      <c r="F740" t="s">
        <v>3016</v>
      </c>
      <c r="G740" s="335" t="s">
        <v>3494</v>
      </c>
      <c r="H740" s="17">
        <v>1890</v>
      </c>
      <c r="I740" s="387" t="s">
        <v>43</v>
      </c>
      <c r="J740" s="388" t="str">
        <f>IF(ISBLANK(INDEX('Policy Characteristics'!D:D,MATCH($C740,'Policy Characteristics'!$C:$C,0))),"",INDEX('Policy Characteristics'!D:D,MATCH($C740,'Policy Characteristics'!$C:$C,0)))</f>
        <v>Electrification</v>
      </c>
      <c r="K740" s="237" t="str">
        <f>IF(ISBLANK(INDEX('Policy Characteristics'!E:E,MATCH($C740,'Policy Characteristics'!$C:$C,0))),"",INDEX('Policy Characteristics'!E:E,MATCH($C740,'Policy Characteristics'!$C:$C,0)))</f>
        <v>indst shift to electricity</v>
      </c>
      <c r="L740" s="238">
        <f>IF(ISBLANK(INDEX('Policy Characteristics'!F:F,MATCH($C740,'Policy Characteristics'!$C:$C,0))),"",INDEX('Policy Characteristics'!F:F,MATCH($C740,'Policy Characteristics'!$C:$C,0)))</f>
        <v>0</v>
      </c>
      <c r="M740" s="238">
        <f>IF(ISBLANK(INDEX('Policy Characteristics'!G:G,MATCH($C740,'Policy Characteristics'!$C:$C,0))),"",INDEX('Policy Characteristics'!G:G,MATCH($C740,'Policy Characteristics'!$C:$C,0)))</f>
        <v>1</v>
      </c>
      <c r="N740" s="238">
        <f>IF(ISBLANK(INDEX('Policy Characteristics'!H:H,MATCH($C740,'Policy Characteristics'!$C:$C,0))),"",INDEX('Policy Characteristics'!H:H,MATCH($C740,'Policy Characteristics'!$C:$C,0)))</f>
        <v>0.01</v>
      </c>
      <c r="O740" s="237" t="str">
        <f>IF(ISBLANK(INDEX('Policy Characteristics'!I:I,MATCH($C740,'Policy Characteristics'!$C:$C,0))),"",INDEX('Policy Characteristics'!I:I,MATCH($C740,'Policy Characteristics'!$C:$C,0)))</f>
        <v>% of fuel shifted</v>
      </c>
      <c r="P740" s="237"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7" t="str">
        <f>IF(ISBLANK(INDEX('Policy Characteristics'!K:K,MATCH($C740,'Policy Characteristics'!$C:$C,0))),"",INDEX('Policy Characteristics'!K:K,MATCH($C740,'Policy Characteristics'!$C:$C,0)))</f>
        <v>industry-ag-main.html#fuel-switching</v>
      </c>
      <c r="R740" s="237" t="str">
        <f>IF(ISBLANK(INDEX('Policy Characteristics'!L:L,MATCH($C740,'Policy Characteristics'!$C:$C,0))),"",INDEX('Policy Characteristics'!L:L,MATCH($C740,'Policy Characteristics'!$C:$C,0)))</f>
        <v>industry-elec-and-hydrogen.html</v>
      </c>
      <c r="S740" s="291" t="s">
        <v>187</v>
      </c>
    </row>
    <row r="741" spans="1:19">
      <c r="A741" s="237" t="str">
        <f>IF(ISBLANK(INDEX('Policy Characteristics'!A:A,MATCH($C741,'Policy Characteristics'!$C:$C,0))),"",INDEX('Policy Characteristics'!A:A,MATCH($C741,'Policy Characteristics'!$C:$C,0)))</f>
        <v>Industry</v>
      </c>
      <c r="B741" s="386" t="str">
        <f>IF(ISBLANK(INDEX('Policy Characteristics'!B:B,MATCH($C741,'Policy Characteristics'!$C:$C,0))),"",INDEX('Policy Characteristics'!B:B,MATCH($C741,'Policy Characteristics'!$C:$C,0)))</f>
        <v>Electrification</v>
      </c>
      <c r="C741" s="237" t="str">
        <f t="shared" si="38"/>
        <v>Fraction of Eligible Industrial Energy Use Shifted to Electricity</v>
      </c>
      <c r="D741" s="290" t="s">
        <v>3052</v>
      </c>
      <c r="E741" t="s">
        <v>3488</v>
      </c>
      <c r="F741" t="s">
        <v>3016</v>
      </c>
      <c r="G741" s="335" t="s">
        <v>3495</v>
      </c>
      <c r="H741" s="17">
        <v>1891</v>
      </c>
      <c r="I741" s="387" t="s">
        <v>43</v>
      </c>
      <c r="J741" s="388" t="str">
        <f>IF(ISBLANK(INDEX('Policy Characteristics'!D:D,MATCH($C741,'Policy Characteristics'!$C:$C,0))),"",INDEX('Policy Characteristics'!D:D,MATCH($C741,'Policy Characteristics'!$C:$C,0)))</f>
        <v>Electrification</v>
      </c>
      <c r="K741" s="237" t="str">
        <f>IF(ISBLANK(INDEX('Policy Characteristics'!E:E,MATCH($C741,'Policy Characteristics'!$C:$C,0))),"",INDEX('Policy Characteristics'!E:E,MATCH($C741,'Policy Characteristics'!$C:$C,0)))</f>
        <v>indst shift to electricity</v>
      </c>
      <c r="L741" s="238">
        <f>IF(ISBLANK(INDEX('Policy Characteristics'!F:F,MATCH($C741,'Policy Characteristics'!$C:$C,0))),"",INDEX('Policy Characteristics'!F:F,MATCH($C741,'Policy Characteristics'!$C:$C,0)))</f>
        <v>0</v>
      </c>
      <c r="M741" s="238">
        <f>IF(ISBLANK(INDEX('Policy Characteristics'!G:G,MATCH($C741,'Policy Characteristics'!$C:$C,0))),"",INDEX('Policy Characteristics'!G:G,MATCH($C741,'Policy Characteristics'!$C:$C,0)))</f>
        <v>1</v>
      </c>
      <c r="N741" s="238">
        <f>IF(ISBLANK(INDEX('Policy Characteristics'!H:H,MATCH($C741,'Policy Characteristics'!$C:$C,0))),"",INDEX('Policy Characteristics'!H:H,MATCH($C741,'Policy Characteristics'!$C:$C,0)))</f>
        <v>0.01</v>
      </c>
      <c r="O741" s="237" t="str">
        <f>IF(ISBLANK(INDEX('Policy Characteristics'!I:I,MATCH($C741,'Policy Characteristics'!$C:$C,0))),"",INDEX('Policy Characteristics'!I:I,MATCH($C741,'Policy Characteristics'!$C:$C,0)))</f>
        <v>% of fuel shifted</v>
      </c>
      <c r="P741" s="237"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7" t="str">
        <f>IF(ISBLANK(INDEX('Policy Characteristics'!K:K,MATCH($C741,'Policy Characteristics'!$C:$C,0))),"",INDEX('Policy Characteristics'!K:K,MATCH($C741,'Policy Characteristics'!$C:$C,0)))</f>
        <v>industry-ag-main.html#fuel-switching</v>
      </c>
      <c r="R741" s="237" t="str">
        <f>IF(ISBLANK(INDEX('Policy Characteristics'!L:L,MATCH($C741,'Policy Characteristics'!$C:$C,0))),"",INDEX('Policy Characteristics'!L:L,MATCH($C741,'Policy Characteristics'!$C:$C,0)))</f>
        <v>industry-elec-and-hydrogen.html</v>
      </c>
      <c r="S741" s="291" t="s">
        <v>187</v>
      </c>
    </row>
    <row r="742" spans="1:19">
      <c r="A742" s="237" t="str">
        <f>IF(ISBLANK(INDEX('Policy Characteristics'!A:A,MATCH($C742,'Policy Characteristics'!$C:$C,0))),"",INDEX('Policy Characteristics'!A:A,MATCH($C742,'Policy Characteristics'!$C:$C,0)))</f>
        <v>Industry</v>
      </c>
      <c r="B742" s="386" t="str">
        <f>IF(ISBLANK(INDEX('Policy Characteristics'!B:B,MATCH($C742,'Policy Characteristics'!$C:$C,0))),"",INDEX('Policy Characteristics'!B:B,MATCH($C742,'Policy Characteristics'!$C:$C,0)))</f>
        <v>Electrification</v>
      </c>
      <c r="C742" s="237" t="str">
        <f t="shared" si="38"/>
        <v>Fraction of Eligible Industrial Energy Use Shifted to Electricity</v>
      </c>
      <c r="D742" s="290" t="s">
        <v>3052</v>
      </c>
      <c r="E742" t="s">
        <v>3489</v>
      </c>
      <c r="F742" t="s">
        <v>3016</v>
      </c>
      <c r="G742" s="335" t="s">
        <v>3496</v>
      </c>
      <c r="H742" s="17">
        <v>1892</v>
      </c>
      <c r="I742" s="387" t="s">
        <v>43</v>
      </c>
      <c r="J742" s="388" t="str">
        <f>IF(ISBLANK(INDEX('Policy Characteristics'!D:D,MATCH($C742,'Policy Characteristics'!$C:$C,0))),"",INDEX('Policy Characteristics'!D:D,MATCH($C742,'Policy Characteristics'!$C:$C,0)))</f>
        <v>Electrification</v>
      </c>
      <c r="K742" s="237" t="str">
        <f>IF(ISBLANK(INDEX('Policy Characteristics'!E:E,MATCH($C742,'Policy Characteristics'!$C:$C,0))),"",INDEX('Policy Characteristics'!E:E,MATCH($C742,'Policy Characteristics'!$C:$C,0)))</f>
        <v>indst shift to electricity</v>
      </c>
      <c r="L742" s="238">
        <f>IF(ISBLANK(INDEX('Policy Characteristics'!F:F,MATCH($C742,'Policy Characteristics'!$C:$C,0))),"",INDEX('Policy Characteristics'!F:F,MATCH($C742,'Policy Characteristics'!$C:$C,0)))</f>
        <v>0</v>
      </c>
      <c r="M742" s="238">
        <f>IF(ISBLANK(INDEX('Policy Characteristics'!G:G,MATCH($C742,'Policy Characteristics'!$C:$C,0))),"",INDEX('Policy Characteristics'!G:G,MATCH($C742,'Policy Characteristics'!$C:$C,0)))</f>
        <v>1</v>
      </c>
      <c r="N742" s="238">
        <f>IF(ISBLANK(INDEX('Policy Characteristics'!H:H,MATCH($C742,'Policy Characteristics'!$C:$C,0))),"",INDEX('Policy Characteristics'!H:H,MATCH($C742,'Policy Characteristics'!$C:$C,0)))</f>
        <v>0.01</v>
      </c>
      <c r="O742" s="237" t="str">
        <f>IF(ISBLANK(INDEX('Policy Characteristics'!I:I,MATCH($C742,'Policy Characteristics'!$C:$C,0))),"",INDEX('Policy Characteristics'!I:I,MATCH($C742,'Policy Characteristics'!$C:$C,0)))</f>
        <v>% of fuel shifted</v>
      </c>
      <c r="P742" s="237"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7" t="str">
        <f>IF(ISBLANK(INDEX('Policy Characteristics'!K:K,MATCH($C742,'Policy Characteristics'!$C:$C,0))),"",INDEX('Policy Characteristics'!K:K,MATCH($C742,'Policy Characteristics'!$C:$C,0)))</f>
        <v>industry-ag-main.html#fuel-switching</v>
      </c>
      <c r="R742" s="237" t="str">
        <f>IF(ISBLANK(INDEX('Policy Characteristics'!L:L,MATCH($C742,'Policy Characteristics'!$C:$C,0))),"",INDEX('Policy Characteristics'!L:L,MATCH($C742,'Policy Characteristics'!$C:$C,0)))</f>
        <v>industry-elec-and-hydrogen.html</v>
      </c>
      <c r="S742" s="291" t="s">
        <v>187</v>
      </c>
    </row>
    <row r="743" spans="1:19">
      <c r="A743" s="237" t="str">
        <f>IF(ISBLANK(INDEX('Policy Characteristics'!A:A,MATCH($C743,'Policy Characteristics'!$C:$C,0))),"",INDEX('Policy Characteristics'!A:A,MATCH($C743,'Policy Characteristics'!$C:$C,0)))</f>
        <v>Industry</v>
      </c>
      <c r="B743" s="386" t="str">
        <f>IF(ISBLANK(INDEX('Policy Characteristics'!B:B,MATCH($C743,'Policy Characteristics'!$C:$C,0))),"",INDEX('Policy Characteristics'!B:B,MATCH($C743,'Policy Characteristics'!$C:$C,0)))</f>
        <v>Electrification</v>
      </c>
      <c r="C743" s="237" t="str">
        <f t="shared" si="38"/>
        <v>Fraction of Eligible Industrial Energy Use Shifted to Electricity</v>
      </c>
      <c r="D743" s="290" t="s">
        <v>3052</v>
      </c>
      <c r="E743" t="s">
        <v>3490</v>
      </c>
      <c r="F743" t="s">
        <v>3016</v>
      </c>
      <c r="G743" s="335" t="s">
        <v>3497</v>
      </c>
      <c r="H743" s="17">
        <v>1893</v>
      </c>
      <c r="I743" s="387" t="s">
        <v>43</v>
      </c>
      <c r="J743" s="388" t="str">
        <f>IF(ISBLANK(INDEX('Policy Characteristics'!D:D,MATCH($C743,'Policy Characteristics'!$C:$C,0))),"",INDEX('Policy Characteristics'!D:D,MATCH($C743,'Policy Characteristics'!$C:$C,0)))</f>
        <v>Electrification</v>
      </c>
      <c r="K743" s="237" t="str">
        <f>IF(ISBLANK(INDEX('Policy Characteristics'!E:E,MATCH($C743,'Policy Characteristics'!$C:$C,0))),"",INDEX('Policy Characteristics'!E:E,MATCH($C743,'Policy Characteristics'!$C:$C,0)))</f>
        <v>indst shift to electricity</v>
      </c>
      <c r="L743" s="238">
        <f>IF(ISBLANK(INDEX('Policy Characteristics'!F:F,MATCH($C743,'Policy Characteristics'!$C:$C,0))),"",INDEX('Policy Characteristics'!F:F,MATCH($C743,'Policy Characteristics'!$C:$C,0)))</f>
        <v>0</v>
      </c>
      <c r="M743" s="238">
        <f>IF(ISBLANK(INDEX('Policy Characteristics'!G:G,MATCH($C743,'Policy Characteristics'!$C:$C,0))),"",INDEX('Policy Characteristics'!G:G,MATCH($C743,'Policy Characteristics'!$C:$C,0)))</f>
        <v>1</v>
      </c>
      <c r="N743" s="238">
        <f>IF(ISBLANK(INDEX('Policy Characteristics'!H:H,MATCH($C743,'Policy Characteristics'!$C:$C,0))),"",INDEX('Policy Characteristics'!H:H,MATCH($C743,'Policy Characteristics'!$C:$C,0)))</f>
        <v>0.01</v>
      </c>
      <c r="O743" s="237" t="str">
        <f>IF(ISBLANK(INDEX('Policy Characteristics'!I:I,MATCH($C743,'Policy Characteristics'!$C:$C,0))),"",INDEX('Policy Characteristics'!I:I,MATCH($C743,'Policy Characteristics'!$C:$C,0)))</f>
        <v>% of fuel shifted</v>
      </c>
      <c r="P743" s="237"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7" t="str">
        <f>IF(ISBLANK(INDEX('Policy Characteristics'!K:K,MATCH($C743,'Policy Characteristics'!$C:$C,0))),"",INDEX('Policy Characteristics'!K:K,MATCH($C743,'Policy Characteristics'!$C:$C,0)))</f>
        <v>industry-ag-main.html#fuel-switching</v>
      </c>
      <c r="R743" s="237" t="str">
        <f>IF(ISBLANK(INDEX('Policy Characteristics'!L:L,MATCH($C743,'Policy Characteristics'!$C:$C,0))),"",INDEX('Policy Characteristics'!L:L,MATCH($C743,'Policy Characteristics'!$C:$C,0)))</f>
        <v>industry-elec-and-hydrogen.html</v>
      </c>
      <c r="S743" s="291" t="s">
        <v>187</v>
      </c>
    </row>
    <row r="744" spans="1:19">
      <c r="A744" s="237" t="str">
        <f>IF(ISBLANK(INDEX('Policy Characteristics'!A:A,MATCH($C744,'Policy Characteristics'!$C:$C,0))),"",INDEX('Policy Characteristics'!A:A,MATCH($C744,'Policy Characteristics'!$C:$C,0)))</f>
        <v>Industry</v>
      </c>
      <c r="B744" s="386" t="str">
        <f>IF(ISBLANK(INDEX('Policy Characteristics'!B:B,MATCH($C744,'Policy Characteristics'!$C:$C,0))),"",INDEX('Policy Characteristics'!B:B,MATCH($C744,'Policy Characteristics'!$C:$C,0)))</f>
        <v>Electrification</v>
      </c>
      <c r="C744" s="237" t="str">
        <f t="shared" si="38"/>
        <v>Fraction of Eligible Industrial Energy Use Shifted to Electricity</v>
      </c>
      <c r="D744" s="290" t="s">
        <v>3052</v>
      </c>
      <c r="E744" t="s">
        <v>3491</v>
      </c>
      <c r="F744" t="s">
        <v>3016</v>
      </c>
      <c r="G744" s="335" t="s">
        <v>3498</v>
      </c>
      <c r="H744" s="17">
        <v>1894</v>
      </c>
      <c r="I744" s="387" t="s">
        <v>43</v>
      </c>
      <c r="J744" s="388" t="str">
        <f>IF(ISBLANK(INDEX('Policy Characteristics'!D:D,MATCH($C744,'Policy Characteristics'!$C:$C,0))),"",INDEX('Policy Characteristics'!D:D,MATCH($C744,'Policy Characteristics'!$C:$C,0)))</f>
        <v>Electrification</v>
      </c>
      <c r="K744" s="237" t="str">
        <f>IF(ISBLANK(INDEX('Policy Characteristics'!E:E,MATCH($C744,'Policy Characteristics'!$C:$C,0))),"",INDEX('Policy Characteristics'!E:E,MATCH($C744,'Policy Characteristics'!$C:$C,0)))</f>
        <v>indst shift to electricity</v>
      </c>
      <c r="L744" s="238">
        <f>IF(ISBLANK(INDEX('Policy Characteristics'!F:F,MATCH($C744,'Policy Characteristics'!$C:$C,0))),"",INDEX('Policy Characteristics'!F:F,MATCH($C744,'Policy Characteristics'!$C:$C,0)))</f>
        <v>0</v>
      </c>
      <c r="M744" s="238">
        <f>IF(ISBLANK(INDEX('Policy Characteristics'!G:G,MATCH($C744,'Policy Characteristics'!$C:$C,0))),"",INDEX('Policy Characteristics'!G:G,MATCH($C744,'Policy Characteristics'!$C:$C,0)))</f>
        <v>1</v>
      </c>
      <c r="N744" s="238">
        <f>IF(ISBLANK(INDEX('Policy Characteristics'!H:H,MATCH($C744,'Policy Characteristics'!$C:$C,0))),"",INDEX('Policy Characteristics'!H:H,MATCH($C744,'Policy Characteristics'!$C:$C,0)))</f>
        <v>0.01</v>
      </c>
      <c r="O744" s="237" t="str">
        <f>IF(ISBLANK(INDEX('Policy Characteristics'!I:I,MATCH($C744,'Policy Characteristics'!$C:$C,0))),"",INDEX('Policy Characteristics'!I:I,MATCH($C744,'Policy Characteristics'!$C:$C,0)))</f>
        <v>% of fuel shifted</v>
      </c>
      <c r="P744" s="237"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7" t="str">
        <f>IF(ISBLANK(INDEX('Policy Characteristics'!K:K,MATCH($C744,'Policy Characteristics'!$C:$C,0))),"",INDEX('Policy Characteristics'!K:K,MATCH($C744,'Policy Characteristics'!$C:$C,0)))</f>
        <v>industry-ag-main.html#fuel-switching</v>
      </c>
      <c r="R744" s="237" t="str">
        <f>IF(ISBLANK(INDEX('Policy Characteristics'!L:L,MATCH($C744,'Policy Characteristics'!$C:$C,0))),"",INDEX('Policy Characteristics'!L:L,MATCH($C744,'Policy Characteristics'!$C:$C,0)))</f>
        <v>industry-elec-and-hydrogen.html</v>
      </c>
      <c r="S744" s="291" t="s">
        <v>187</v>
      </c>
    </row>
    <row r="745" spans="1:19">
      <c r="A745" s="237" t="str">
        <f>IF(ISBLANK(INDEX('Policy Characteristics'!A:A,MATCH($C745,'Policy Characteristics'!$C:$C,0))),"",INDEX('Policy Characteristics'!A:A,MATCH($C745,'Policy Characteristics'!$C:$C,0)))</f>
        <v>Industry</v>
      </c>
      <c r="B745" s="386" t="str">
        <f>IF(ISBLANK(INDEX('Policy Characteristics'!B:B,MATCH($C745,'Policy Characteristics'!$C:$C,0))),"",INDEX('Policy Characteristics'!B:B,MATCH($C745,'Policy Characteristics'!$C:$C,0)))</f>
        <v>Electrification</v>
      </c>
      <c r="C745" s="237" t="str">
        <f t="shared" si="38"/>
        <v>Fraction of Eligible Industrial Energy Use Shifted to Electricity</v>
      </c>
      <c r="D745" s="290" t="s">
        <v>3052</v>
      </c>
      <c r="E745" t="s">
        <v>3492</v>
      </c>
      <c r="F745" t="s">
        <v>3016</v>
      </c>
      <c r="G745" s="335" t="s">
        <v>3499</v>
      </c>
      <c r="H745" s="17">
        <v>1895</v>
      </c>
      <c r="I745" s="387" t="s">
        <v>43</v>
      </c>
      <c r="J745" s="388" t="str">
        <f>IF(ISBLANK(INDEX('Policy Characteristics'!D:D,MATCH($C745,'Policy Characteristics'!$C:$C,0))),"",INDEX('Policy Characteristics'!D:D,MATCH($C745,'Policy Characteristics'!$C:$C,0)))</f>
        <v>Electrification</v>
      </c>
      <c r="K745" s="237" t="str">
        <f>IF(ISBLANK(INDEX('Policy Characteristics'!E:E,MATCH($C745,'Policy Characteristics'!$C:$C,0))),"",INDEX('Policy Characteristics'!E:E,MATCH($C745,'Policy Characteristics'!$C:$C,0)))</f>
        <v>indst shift to electricity</v>
      </c>
      <c r="L745" s="238">
        <f>IF(ISBLANK(INDEX('Policy Characteristics'!F:F,MATCH($C745,'Policy Characteristics'!$C:$C,0))),"",INDEX('Policy Characteristics'!F:F,MATCH($C745,'Policy Characteristics'!$C:$C,0)))</f>
        <v>0</v>
      </c>
      <c r="M745" s="238">
        <f>IF(ISBLANK(INDEX('Policy Characteristics'!G:G,MATCH($C745,'Policy Characteristics'!$C:$C,0))),"",INDEX('Policy Characteristics'!G:G,MATCH($C745,'Policy Characteristics'!$C:$C,0)))</f>
        <v>1</v>
      </c>
      <c r="N745" s="238">
        <f>IF(ISBLANK(INDEX('Policy Characteristics'!H:H,MATCH($C745,'Policy Characteristics'!$C:$C,0))),"",INDEX('Policy Characteristics'!H:H,MATCH($C745,'Policy Characteristics'!$C:$C,0)))</f>
        <v>0.01</v>
      </c>
      <c r="O745" s="237" t="str">
        <f>IF(ISBLANK(INDEX('Policy Characteristics'!I:I,MATCH($C745,'Policy Characteristics'!$C:$C,0))),"",INDEX('Policy Characteristics'!I:I,MATCH($C745,'Policy Characteristics'!$C:$C,0)))</f>
        <v>% of fuel shifted</v>
      </c>
      <c r="P745" s="237"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7" t="str">
        <f>IF(ISBLANK(INDEX('Policy Characteristics'!K:K,MATCH($C745,'Policy Characteristics'!$C:$C,0))),"",INDEX('Policy Characteristics'!K:K,MATCH($C745,'Policy Characteristics'!$C:$C,0)))</f>
        <v>industry-ag-main.html#fuel-switching</v>
      </c>
      <c r="R745" s="237" t="str">
        <f>IF(ISBLANK(INDEX('Policy Characteristics'!L:L,MATCH($C745,'Policy Characteristics'!$C:$C,0))),"",INDEX('Policy Characteristics'!L:L,MATCH($C745,'Policy Characteristics'!$C:$C,0)))</f>
        <v>industry-elec-and-hydrogen.html</v>
      </c>
      <c r="S745" s="291" t="s">
        <v>187</v>
      </c>
    </row>
    <row r="746" spans="1:19">
      <c r="A746" s="237" t="str">
        <f>IF(ISBLANK(INDEX('Policy Characteristics'!A:A,MATCH($C746,'Policy Characteristics'!$C:$C,0))),"",INDEX('Policy Characteristics'!A:A,MATCH($C746,'Policy Characteristics'!$C:$C,0)))</f>
        <v>Industry</v>
      </c>
      <c r="B746" s="386" t="str">
        <f>IF(ISBLANK(INDEX('Policy Characteristics'!B:B,MATCH($C746,'Policy Characteristics'!$C:$C,0))),"",INDEX('Policy Characteristics'!B:B,MATCH($C746,'Policy Characteristics'!$C:$C,0)))</f>
        <v>Electrification</v>
      </c>
      <c r="C746" s="237" t="str">
        <f t="shared" si="38"/>
        <v>Fraction of Eligible Industrial Energy Use Shifted to Electricity</v>
      </c>
      <c r="D746" s="290" t="s">
        <v>3052</v>
      </c>
      <c r="E746" t="s">
        <v>3493</v>
      </c>
      <c r="F746" t="s">
        <v>3016</v>
      </c>
      <c r="G746" s="335" t="s">
        <v>3500</v>
      </c>
      <c r="H746" s="17">
        <v>1896</v>
      </c>
      <c r="I746" s="387" t="s">
        <v>43</v>
      </c>
      <c r="J746" s="388" t="str">
        <f>IF(ISBLANK(INDEX('Policy Characteristics'!D:D,MATCH($C746,'Policy Characteristics'!$C:$C,0))),"",INDEX('Policy Characteristics'!D:D,MATCH($C746,'Policy Characteristics'!$C:$C,0)))</f>
        <v>Electrification</v>
      </c>
      <c r="K746" s="237" t="str">
        <f>IF(ISBLANK(INDEX('Policy Characteristics'!E:E,MATCH($C746,'Policy Characteristics'!$C:$C,0))),"",INDEX('Policy Characteristics'!E:E,MATCH($C746,'Policy Characteristics'!$C:$C,0)))</f>
        <v>indst shift to electricity</v>
      </c>
      <c r="L746" s="238">
        <f>IF(ISBLANK(INDEX('Policy Characteristics'!F:F,MATCH($C746,'Policy Characteristics'!$C:$C,0))),"",INDEX('Policy Characteristics'!F:F,MATCH($C746,'Policy Characteristics'!$C:$C,0)))</f>
        <v>0</v>
      </c>
      <c r="M746" s="238">
        <f>IF(ISBLANK(INDEX('Policy Characteristics'!G:G,MATCH($C746,'Policy Characteristics'!$C:$C,0))),"",INDEX('Policy Characteristics'!G:G,MATCH($C746,'Policy Characteristics'!$C:$C,0)))</f>
        <v>1</v>
      </c>
      <c r="N746" s="238">
        <f>IF(ISBLANK(INDEX('Policy Characteristics'!H:H,MATCH($C746,'Policy Characteristics'!$C:$C,0))),"",INDEX('Policy Characteristics'!H:H,MATCH($C746,'Policy Characteristics'!$C:$C,0)))</f>
        <v>0.01</v>
      </c>
      <c r="O746" s="237" t="str">
        <f>IF(ISBLANK(INDEX('Policy Characteristics'!I:I,MATCH($C746,'Policy Characteristics'!$C:$C,0))),"",INDEX('Policy Characteristics'!I:I,MATCH($C746,'Policy Characteristics'!$C:$C,0)))</f>
        <v>% of fuel shifted</v>
      </c>
      <c r="P746" s="237"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7" t="str">
        <f>IF(ISBLANK(INDEX('Policy Characteristics'!K:K,MATCH($C746,'Policy Characteristics'!$C:$C,0))),"",INDEX('Policy Characteristics'!K:K,MATCH($C746,'Policy Characteristics'!$C:$C,0)))</f>
        <v>industry-ag-main.html#fuel-switching</v>
      </c>
      <c r="R746" s="237" t="str">
        <f>IF(ISBLANK(INDEX('Policy Characteristics'!L:L,MATCH($C746,'Policy Characteristics'!$C:$C,0))),"",INDEX('Policy Characteristics'!L:L,MATCH($C746,'Policy Characteristics'!$C:$C,0)))</f>
        <v>industry-elec-and-hydrogen.html</v>
      </c>
      <c r="S746" s="291" t="s">
        <v>187</v>
      </c>
    </row>
    <row r="747" spans="1:19">
      <c r="A747" s="237" t="str">
        <f>IF(ISBLANK(INDEX('Policy Characteristics'!A:A,MATCH($C747,'Policy Characteristics'!$C:$C,0))),"",INDEX('Policy Characteristics'!A:A,MATCH($C747,'Policy Characteristics'!$C:$C,0)))</f>
        <v>Industry</v>
      </c>
      <c r="B747" s="386" t="str">
        <f>IF(ISBLANK(INDEX('Policy Characteristics'!B:B,MATCH($C747,'Policy Characteristics'!$C:$C,0))),"",INDEX('Policy Characteristics'!B:B,MATCH($C747,'Policy Characteristics'!$C:$C,0)))</f>
        <v>Electrification</v>
      </c>
      <c r="C747" s="237" t="str">
        <f t="shared" si="38"/>
        <v>Fraction of Eligible Industrial Energy Use Shifted to Electricity</v>
      </c>
      <c r="D747" s="290" t="s">
        <v>3052</v>
      </c>
      <c r="E747" t="s">
        <v>3610</v>
      </c>
      <c r="F747" t="s">
        <v>3016</v>
      </c>
      <c r="G747" s="335" t="s">
        <v>3610</v>
      </c>
      <c r="H747" s="17">
        <v>1897</v>
      </c>
      <c r="I747" s="387" t="s">
        <v>43</v>
      </c>
      <c r="J747" s="388" t="str">
        <f>IF(ISBLANK(INDEX('Policy Characteristics'!D:D,MATCH($C747,'Policy Characteristics'!$C:$C,0))),"",INDEX('Policy Characteristics'!D:D,MATCH($C747,'Policy Characteristics'!$C:$C,0)))</f>
        <v>Electrification</v>
      </c>
      <c r="K747" s="237" t="str">
        <f>IF(ISBLANK(INDEX('Policy Characteristics'!E:E,MATCH($C747,'Policy Characteristics'!$C:$C,0))),"",INDEX('Policy Characteristics'!E:E,MATCH($C747,'Policy Characteristics'!$C:$C,0)))</f>
        <v>indst shift to electricity</v>
      </c>
      <c r="L747" s="238">
        <f>IF(ISBLANK(INDEX('Policy Characteristics'!F:F,MATCH($C747,'Policy Characteristics'!$C:$C,0))),"",INDEX('Policy Characteristics'!F:F,MATCH($C747,'Policy Characteristics'!$C:$C,0)))</f>
        <v>0</v>
      </c>
      <c r="M747" s="238">
        <f>IF(ISBLANK(INDEX('Policy Characteristics'!G:G,MATCH($C747,'Policy Characteristics'!$C:$C,0))),"",INDEX('Policy Characteristics'!G:G,MATCH($C747,'Policy Characteristics'!$C:$C,0)))</f>
        <v>1</v>
      </c>
      <c r="N747" s="238">
        <f>IF(ISBLANK(INDEX('Policy Characteristics'!H:H,MATCH($C747,'Policy Characteristics'!$C:$C,0))),"",INDEX('Policy Characteristics'!H:H,MATCH($C747,'Policy Characteristics'!$C:$C,0)))</f>
        <v>0.01</v>
      </c>
      <c r="O747" s="237" t="str">
        <f>IF(ISBLANK(INDEX('Policy Characteristics'!I:I,MATCH($C747,'Policy Characteristics'!$C:$C,0))),"",INDEX('Policy Characteristics'!I:I,MATCH($C747,'Policy Characteristics'!$C:$C,0)))</f>
        <v>% of fuel shifted</v>
      </c>
      <c r="P747" s="237"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7" t="str">
        <f>IF(ISBLANK(INDEX('Policy Characteristics'!K:K,MATCH($C747,'Policy Characteristics'!$C:$C,0))),"",INDEX('Policy Characteristics'!K:K,MATCH($C747,'Policy Characteristics'!$C:$C,0)))</f>
        <v>industry-ag-main.html#fuel-switching</v>
      </c>
      <c r="R747" s="237" t="str">
        <f>IF(ISBLANK(INDEX('Policy Characteristics'!L:L,MATCH($C747,'Policy Characteristics'!$C:$C,0))),"",INDEX('Policy Characteristics'!L:L,MATCH($C747,'Policy Characteristics'!$C:$C,0)))</f>
        <v>industry-elec-and-hydrogen.html</v>
      </c>
      <c r="S747" s="291" t="s">
        <v>187</v>
      </c>
    </row>
    <row r="748" spans="1:19">
      <c r="A748" s="237" t="str">
        <f>IF(ISBLANK(INDEX('Policy Characteristics'!A:A,MATCH($C748,'Policy Characteristics'!$C:$C,0))),"",INDEX('Policy Characteristics'!A:A,MATCH($C748,'Policy Characteristics'!$C:$C,0)))</f>
        <v>Industry</v>
      </c>
      <c r="B748" s="386" t="str">
        <f>IF(ISBLANK(INDEX('Policy Characteristics'!B:B,MATCH($C748,'Policy Characteristics'!$C:$C,0))),"",INDEX('Policy Characteristics'!B:B,MATCH($C748,'Policy Characteristics'!$C:$C,0)))</f>
        <v>Electrification</v>
      </c>
      <c r="C748" s="237" t="str">
        <f t="shared" si="38"/>
        <v>Fraction of Eligible Industrial Energy Use Shifted to Electricity</v>
      </c>
      <c r="D748" s="290" t="s">
        <v>3053</v>
      </c>
      <c r="E748" t="s">
        <v>3487</v>
      </c>
      <c r="F748" t="s">
        <v>3017</v>
      </c>
      <c r="G748" s="335" t="s">
        <v>3494</v>
      </c>
      <c r="H748" s="17">
        <v>1898</v>
      </c>
      <c r="I748" s="387" t="s">
        <v>43</v>
      </c>
      <c r="J748" s="388" t="str">
        <f>IF(ISBLANK(INDEX('Policy Characteristics'!D:D,MATCH($C748,'Policy Characteristics'!$C:$C,0))),"",INDEX('Policy Characteristics'!D:D,MATCH($C748,'Policy Characteristics'!$C:$C,0)))</f>
        <v>Electrification</v>
      </c>
      <c r="K748" s="237" t="str">
        <f>IF(ISBLANK(INDEX('Policy Characteristics'!E:E,MATCH($C748,'Policy Characteristics'!$C:$C,0))),"",INDEX('Policy Characteristics'!E:E,MATCH($C748,'Policy Characteristics'!$C:$C,0)))</f>
        <v>indst shift to electricity</v>
      </c>
      <c r="L748" s="238">
        <f>IF(ISBLANK(INDEX('Policy Characteristics'!F:F,MATCH($C748,'Policy Characteristics'!$C:$C,0))),"",INDEX('Policy Characteristics'!F:F,MATCH($C748,'Policy Characteristics'!$C:$C,0)))</f>
        <v>0</v>
      </c>
      <c r="M748" s="238">
        <f>IF(ISBLANK(INDEX('Policy Characteristics'!G:G,MATCH($C748,'Policy Characteristics'!$C:$C,0))),"",INDEX('Policy Characteristics'!G:G,MATCH($C748,'Policy Characteristics'!$C:$C,0)))</f>
        <v>1</v>
      </c>
      <c r="N748" s="238">
        <f>IF(ISBLANK(INDEX('Policy Characteristics'!H:H,MATCH($C748,'Policy Characteristics'!$C:$C,0))),"",INDEX('Policy Characteristics'!H:H,MATCH($C748,'Policy Characteristics'!$C:$C,0)))</f>
        <v>0.01</v>
      </c>
      <c r="O748" s="237" t="str">
        <f>IF(ISBLANK(INDEX('Policy Characteristics'!I:I,MATCH($C748,'Policy Characteristics'!$C:$C,0))),"",INDEX('Policy Characteristics'!I:I,MATCH($C748,'Policy Characteristics'!$C:$C,0)))</f>
        <v>% of fuel shifted</v>
      </c>
      <c r="P748" s="237"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7" t="str">
        <f>IF(ISBLANK(INDEX('Policy Characteristics'!K:K,MATCH($C748,'Policy Characteristics'!$C:$C,0))),"",INDEX('Policy Characteristics'!K:K,MATCH($C748,'Policy Characteristics'!$C:$C,0)))</f>
        <v>industry-ag-main.html#fuel-switching</v>
      </c>
      <c r="R748" s="237" t="str">
        <f>IF(ISBLANK(INDEX('Policy Characteristics'!L:L,MATCH($C748,'Policy Characteristics'!$C:$C,0))),"",INDEX('Policy Characteristics'!L:L,MATCH($C748,'Policy Characteristics'!$C:$C,0)))</f>
        <v>industry-elec-and-hydrogen.html</v>
      </c>
      <c r="S748" s="291" t="s">
        <v>187</v>
      </c>
    </row>
    <row r="749" spans="1:19">
      <c r="A749" s="237" t="str">
        <f>IF(ISBLANK(INDEX('Policy Characteristics'!A:A,MATCH($C749,'Policy Characteristics'!$C:$C,0))),"",INDEX('Policy Characteristics'!A:A,MATCH($C749,'Policy Characteristics'!$C:$C,0)))</f>
        <v>Industry</v>
      </c>
      <c r="B749" s="386" t="str">
        <f>IF(ISBLANK(INDEX('Policy Characteristics'!B:B,MATCH($C749,'Policy Characteristics'!$C:$C,0))),"",INDEX('Policy Characteristics'!B:B,MATCH($C749,'Policy Characteristics'!$C:$C,0)))</f>
        <v>Electrification</v>
      </c>
      <c r="C749" s="237" t="str">
        <f t="shared" ref="C749:C800" si="39">C$684</f>
        <v>Fraction of Eligible Industrial Energy Use Shifted to Electricity</v>
      </c>
      <c r="D749" s="290" t="s">
        <v>3053</v>
      </c>
      <c r="E749" t="s">
        <v>3488</v>
      </c>
      <c r="F749" t="s">
        <v>3017</v>
      </c>
      <c r="G749" s="335" t="s">
        <v>3495</v>
      </c>
      <c r="H749" s="17">
        <v>1899</v>
      </c>
      <c r="I749" s="387" t="s">
        <v>43</v>
      </c>
      <c r="J749" s="388" t="str">
        <f>IF(ISBLANK(INDEX('Policy Characteristics'!D:D,MATCH($C749,'Policy Characteristics'!$C:$C,0))),"",INDEX('Policy Characteristics'!D:D,MATCH($C749,'Policy Characteristics'!$C:$C,0)))</f>
        <v>Electrification</v>
      </c>
      <c r="K749" s="237" t="str">
        <f>IF(ISBLANK(INDEX('Policy Characteristics'!E:E,MATCH($C749,'Policy Characteristics'!$C:$C,0))),"",INDEX('Policy Characteristics'!E:E,MATCH($C749,'Policy Characteristics'!$C:$C,0)))</f>
        <v>indst shift to electricity</v>
      </c>
      <c r="L749" s="238">
        <f>IF(ISBLANK(INDEX('Policy Characteristics'!F:F,MATCH($C749,'Policy Characteristics'!$C:$C,0))),"",INDEX('Policy Characteristics'!F:F,MATCH($C749,'Policy Characteristics'!$C:$C,0)))</f>
        <v>0</v>
      </c>
      <c r="M749" s="238">
        <f>IF(ISBLANK(INDEX('Policy Characteristics'!G:G,MATCH($C749,'Policy Characteristics'!$C:$C,0))),"",INDEX('Policy Characteristics'!G:G,MATCH($C749,'Policy Characteristics'!$C:$C,0)))</f>
        <v>1</v>
      </c>
      <c r="N749" s="238">
        <f>IF(ISBLANK(INDEX('Policy Characteristics'!H:H,MATCH($C749,'Policy Characteristics'!$C:$C,0))),"",INDEX('Policy Characteristics'!H:H,MATCH($C749,'Policy Characteristics'!$C:$C,0)))</f>
        <v>0.01</v>
      </c>
      <c r="O749" s="237" t="str">
        <f>IF(ISBLANK(INDEX('Policy Characteristics'!I:I,MATCH($C749,'Policy Characteristics'!$C:$C,0))),"",INDEX('Policy Characteristics'!I:I,MATCH($C749,'Policy Characteristics'!$C:$C,0)))</f>
        <v>% of fuel shifted</v>
      </c>
      <c r="P749" s="237"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7" t="str">
        <f>IF(ISBLANK(INDEX('Policy Characteristics'!K:K,MATCH($C749,'Policy Characteristics'!$C:$C,0))),"",INDEX('Policy Characteristics'!K:K,MATCH($C749,'Policy Characteristics'!$C:$C,0)))</f>
        <v>industry-ag-main.html#fuel-switching</v>
      </c>
      <c r="R749" s="237" t="str">
        <f>IF(ISBLANK(INDEX('Policy Characteristics'!L:L,MATCH($C749,'Policy Characteristics'!$C:$C,0))),"",INDEX('Policy Characteristics'!L:L,MATCH($C749,'Policy Characteristics'!$C:$C,0)))</f>
        <v>industry-elec-and-hydrogen.html</v>
      </c>
      <c r="S749" s="291" t="s">
        <v>187</v>
      </c>
    </row>
    <row r="750" spans="1:19">
      <c r="A750" s="237" t="str">
        <f>IF(ISBLANK(INDEX('Policy Characteristics'!A:A,MATCH($C750,'Policy Characteristics'!$C:$C,0))),"",INDEX('Policy Characteristics'!A:A,MATCH($C750,'Policy Characteristics'!$C:$C,0)))</f>
        <v>Industry</v>
      </c>
      <c r="B750" s="386" t="str">
        <f>IF(ISBLANK(INDEX('Policy Characteristics'!B:B,MATCH($C750,'Policy Characteristics'!$C:$C,0))),"",INDEX('Policy Characteristics'!B:B,MATCH($C750,'Policy Characteristics'!$C:$C,0)))</f>
        <v>Electrification</v>
      </c>
      <c r="C750" s="237" t="str">
        <f t="shared" si="39"/>
        <v>Fraction of Eligible Industrial Energy Use Shifted to Electricity</v>
      </c>
      <c r="D750" s="290" t="s">
        <v>3053</v>
      </c>
      <c r="E750" t="s">
        <v>3489</v>
      </c>
      <c r="F750" t="s">
        <v>3017</v>
      </c>
      <c r="G750" s="335" t="s">
        <v>3496</v>
      </c>
      <c r="H750" s="17">
        <v>1900</v>
      </c>
      <c r="I750" s="387" t="s">
        <v>43</v>
      </c>
      <c r="J750" s="388" t="str">
        <f>IF(ISBLANK(INDEX('Policy Characteristics'!D:D,MATCH($C750,'Policy Characteristics'!$C:$C,0))),"",INDEX('Policy Characteristics'!D:D,MATCH($C750,'Policy Characteristics'!$C:$C,0)))</f>
        <v>Electrification</v>
      </c>
      <c r="K750" s="237" t="str">
        <f>IF(ISBLANK(INDEX('Policy Characteristics'!E:E,MATCH($C750,'Policy Characteristics'!$C:$C,0))),"",INDEX('Policy Characteristics'!E:E,MATCH($C750,'Policy Characteristics'!$C:$C,0)))</f>
        <v>indst shift to electricity</v>
      </c>
      <c r="L750" s="238">
        <f>IF(ISBLANK(INDEX('Policy Characteristics'!F:F,MATCH($C750,'Policy Characteristics'!$C:$C,0))),"",INDEX('Policy Characteristics'!F:F,MATCH($C750,'Policy Characteristics'!$C:$C,0)))</f>
        <v>0</v>
      </c>
      <c r="M750" s="238">
        <f>IF(ISBLANK(INDEX('Policy Characteristics'!G:G,MATCH($C750,'Policy Characteristics'!$C:$C,0))),"",INDEX('Policy Characteristics'!G:G,MATCH($C750,'Policy Characteristics'!$C:$C,0)))</f>
        <v>1</v>
      </c>
      <c r="N750" s="238">
        <f>IF(ISBLANK(INDEX('Policy Characteristics'!H:H,MATCH($C750,'Policy Characteristics'!$C:$C,0))),"",INDEX('Policy Characteristics'!H:H,MATCH($C750,'Policy Characteristics'!$C:$C,0)))</f>
        <v>0.01</v>
      </c>
      <c r="O750" s="237" t="str">
        <f>IF(ISBLANK(INDEX('Policy Characteristics'!I:I,MATCH($C750,'Policy Characteristics'!$C:$C,0))),"",INDEX('Policy Characteristics'!I:I,MATCH($C750,'Policy Characteristics'!$C:$C,0)))</f>
        <v>% of fuel shifted</v>
      </c>
      <c r="P750" s="237"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7" t="str">
        <f>IF(ISBLANK(INDEX('Policy Characteristics'!K:K,MATCH($C750,'Policy Characteristics'!$C:$C,0))),"",INDEX('Policy Characteristics'!K:K,MATCH($C750,'Policy Characteristics'!$C:$C,0)))</f>
        <v>industry-ag-main.html#fuel-switching</v>
      </c>
      <c r="R750" s="237" t="str">
        <f>IF(ISBLANK(INDEX('Policy Characteristics'!L:L,MATCH($C750,'Policy Characteristics'!$C:$C,0))),"",INDEX('Policy Characteristics'!L:L,MATCH($C750,'Policy Characteristics'!$C:$C,0)))</f>
        <v>industry-elec-and-hydrogen.html</v>
      </c>
      <c r="S750" s="291" t="s">
        <v>187</v>
      </c>
    </row>
    <row r="751" spans="1:19">
      <c r="A751" s="237" t="str">
        <f>IF(ISBLANK(INDEX('Policy Characteristics'!A:A,MATCH($C751,'Policy Characteristics'!$C:$C,0))),"",INDEX('Policy Characteristics'!A:A,MATCH($C751,'Policy Characteristics'!$C:$C,0)))</f>
        <v>Industry</v>
      </c>
      <c r="B751" s="386" t="str">
        <f>IF(ISBLANK(INDEX('Policy Characteristics'!B:B,MATCH($C751,'Policy Characteristics'!$C:$C,0))),"",INDEX('Policy Characteristics'!B:B,MATCH($C751,'Policy Characteristics'!$C:$C,0)))</f>
        <v>Electrification</v>
      </c>
      <c r="C751" s="237" t="str">
        <f t="shared" si="39"/>
        <v>Fraction of Eligible Industrial Energy Use Shifted to Electricity</v>
      </c>
      <c r="D751" s="290" t="s">
        <v>3053</v>
      </c>
      <c r="E751" t="s">
        <v>3490</v>
      </c>
      <c r="F751" t="s">
        <v>3017</v>
      </c>
      <c r="G751" s="335" t="s">
        <v>3497</v>
      </c>
      <c r="H751" s="17">
        <v>1901</v>
      </c>
      <c r="I751" s="387" t="s">
        <v>43</v>
      </c>
      <c r="J751" s="388" t="str">
        <f>IF(ISBLANK(INDEX('Policy Characteristics'!D:D,MATCH($C751,'Policy Characteristics'!$C:$C,0))),"",INDEX('Policy Characteristics'!D:D,MATCH($C751,'Policy Characteristics'!$C:$C,0)))</f>
        <v>Electrification</v>
      </c>
      <c r="K751" s="237" t="str">
        <f>IF(ISBLANK(INDEX('Policy Characteristics'!E:E,MATCH($C751,'Policy Characteristics'!$C:$C,0))),"",INDEX('Policy Characteristics'!E:E,MATCH($C751,'Policy Characteristics'!$C:$C,0)))</f>
        <v>indst shift to electricity</v>
      </c>
      <c r="L751" s="238">
        <f>IF(ISBLANK(INDEX('Policy Characteristics'!F:F,MATCH($C751,'Policy Characteristics'!$C:$C,0))),"",INDEX('Policy Characteristics'!F:F,MATCH($C751,'Policy Characteristics'!$C:$C,0)))</f>
        <v>0</v>
      </c>
      <c r="M751" s="238">
        <f>IF(ISBLANK(INDEX('Policy Characteristics'!G:G,MATCH($C751,'Policy Characteristics'!$C:$C,0))),"",INDEX('Policy Characteristics'!G:G,MATCH($C751,'Policy Characteristics'!$C:$C,0)))</f>
        <v>1</v>
      </c>
      <c r="N751" s="238">
        <f>IF(ISBLANK(INDEX('Policy Characteristics'!H:H,MATCH($C751,'Policy Characteristics'!$C:$C,0))),"",INDEX('Policy Characteristics'!H:H,MATCH($C751,'Policy Characteristics'!$C:$C,0)))</f>
        <v>0.01</v>
      </c>
      <c r="O751" s="237" t="str">
        <f>IF(ISBLANK(INDEX('Policy Characteristics'!I:I,MATCH($C751,'Policy Characteristics'!$C:$C,0))),"",INDEX('Policy Characteristics'!I:I,MATCH($C751,'Policy Characteristics'!$C:$C,0)))</f>
        <v>% of fuel shifted</v>
      </c>
      <c r="P751" s="237"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7" t="str">
        <f>IF(ISBLANK(INDEX('Policy Characteristics'!K:K,MATCH($C751,'Policy Characteristics'!$C:$C,0))),"",INDEX('Policy Characteristics'!K:K,MATCH($C751,'Policy Characteristics'!$C:$C,0)))</f>
        <v>industry-ag-main.html#fuel-switching</v>
      </c>
      <c r="R751" s="237" t="str">
        <f>IF(ISBLANK(INDEX('Policy Characteristics'!L:L,MATCH($C751,'Policy Characteristics'!$C:$C,0))),"",INDEX('Policy Characteristics'!L:L,MATCH($C751,'Policy Characteristics'!$C:$C,0)))</f>
        <v>industry-elec-and-hydrogen.html</v>
      </c>
      <c r="S751" s="291" t="s">
        <v>187</v>
      </c>
    </row>
    <row r="752" spans="1:19">
      <c r="A752" s="237" t="str">
        <f>IF(ISBLANK(INDEX('Policy Characteristics'!A:A,MATCH($C752,'Policy Characteristics'!$C:$C,0))),"",INDEX('Policy Characteristics'!A:A,MATCH($C752,'Policy Characteristics'!$C:$C,0)))</f>
        <v>Industry</v>
      </c>
      <c r="B752" s="386" t="str">
        <f>IF(ISBLANK(INDEX('Policy Characteristics'!B:B,MATCH($C752,'Policy Characteristics'!$C:$C,0))),"",INDEX('Policy Characteristics'!B:B,MATCH($C752,'Policy Characteristics'!$C:$C,0)))</f>
        <v>Electrification</v>
      </c>
      <c r="C752" s="237" t="str">
        <f t="shared" si="39"/>
        <v>Fraction of Eligible Industrial Energy Use Shifted to Electricity</v>
      </c>
      <c r="D752" s="290" t="s">
        <v>3053</v>
      </c>
      <c r="E752" t="s">
        <v>3491</v>
      </c>
      <c r="F752" t="s">
        <v>3017</v>
      </c>
      <c r="G752" s="335" t="s">
        <v>3498</v>
      </c>
      <c r="H752" s="17">
        <v>1902</v>
      </c>
      <c r="I752" s="387" t="s">
        <v>43</v>
      </c>
      <c r="J752" s="388" t="str">
        <f>IF(ISBLANK(INDEX('Policy Characteristics'!D:D,MATCH($C752,'Policy Characteristics'!$C:$C,0))),"",INDEX('Policy Characteristics'!D:D,MATCH($C752,'Policy Characteristics'!$C:$C,0)))</f>
        <v>Electrification</v>
      </c>
      <c r="K752" s="237" t="str">
        <f>IF(ISBLANK(INDEX('Policy Characteristics'!E:E,MATCH($C752,'Policy Characteristics'!$C:$C,0))),"",INDEX('Policy Characteristics'!E:E,MATCH($C752,'Policy Characteristics'!$C:$C,0)))</f>
        <v>indst shift to electricity</v>
      </c>
      <c r="L752" s="238">
        <f>IF(ISBLANK(INDEX('Policy Characteristics'!F:F,MATCH($C752,'Policy Characteristics'!$C:$C,0))),"",INDEX('Policy Characteristics'!F:F,MATCH($C752,'Policy Characteristics'!$C:$C,0)))</f>
        <v>0</v>
      </c>
      <c r="M752" s="238">
        <f>IF(ISBLANK(INDEX('Policy Characteristics'!G:G,MATCH($C752,'Policy Characteristics'!$C:$C,0))),"",INDEX('Policy Characteristics'!G:G,MATCH($C752,'Policy Characteristics'!$C:$C,0)))</f>
        <v>1</v>
      </c>
      <c r="N752" s="238">
        <f>IF(ISBLANK(INDEX('Policy Characteristics'!H:H,MATCH($C752,'Policy Characteristics'!$C:$C,0))),"",INDEX('Policy Characteristics'!H:H,MATCH($C752,'Policy Characteristics'!$C:$C,0)))</f>
        <v>0.01</v>
      </c>
      <c r="O752" s="237" t="str">
        <f>IF(ISBLANK(INDEX('Policy Characteristics'!I:I,MATCH($C752,'Policy Characteristics'!$C:$C,0))),"",INDEX('Policy Characteristics'!I:I,MATCH($C752,'Policy Characteristics'!$C:$C,0)))</f>
        <v>% of fuel shifted</v>
      </c>
      <c r="P752" s="237"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7" t="str">
        <f>IF(ISBLANK(INDEX('Policy Characteristics'!K:K,MATCH($C752,'Policy Characteristics'!$C:$C,0))),"",INDEX('Policy Characteristics'!K:K,MATCH($C752,'Policy Characteristics'!$C:$C,0)))</f>
        <v>industry-ag-main.html#fuel-switching</v>
      </c>
      <c r="R752" s="237" t="str">
        <f>IF(ISBLANK(INDEX('Policy Characteristics'!L:L,MATCH($C752,'Policy Characteristics'!$C:$C,0))),"",INDEX('Policy Characteristics'!L:L,MATCH($C752,'Policy Characteristics'!$C:$C,0)))</f>
        <v>industry-elec-and-hydrogen.html</v>
      </c>
      <c r="S752" s="291" t="s">
        <v>187</v>
      </c>
    </row>
    <row r="753" spans="1:19">
      <c r="A753" s="237" t="str">
        <f>IF(ISBLANK(INDEX('Policy Characteristics'!A:A,MATCH($C753,'Policy Characteristics'!$C:$C,0))),"",INDEX('Policy Characteristics'!A:A,MATCH($C753,'Policy Characteristics'!$C:$C,0)))</f>
        <v>Industry</v>
      </c>
      <c r="B753" s="386" t="str">
        <f>IF(ISBLANK(INDEX('Policy Characteristics'!B:B,MATCH($C753,'Policy Characteristics'!$C:$C,0))),"",INDEX('Policy Characteristics'!B:B,MATCH($C753,'Policy Characteristics'!$C:$C,0)))</f>
        <v>Electrification</v>
      </c>
      <c r="C753" s="237" t="str">
        <f t="shared" si="39"/>
        <v>Fraction of Eligible Industrial Energy Use Shifted to Electricity</v>
      </c>
      <c r="D753" s="290" t="s">
        <v>3053</v>
      </c>
      <c r="E753" t="s">
        <v>3492</v>
      </c>
      <c r="F753" t="s">
        <v>3017</v>
      </c>
      <c r="G753" s="335" t="s">
        <v>3499</v>
      </c>
      <c r="H753" s="17">
        <v>1903</v>
      </c>
      <c r="I753" s="387" t="s">
        <v>43</v>
      </c>
      <c r="J753" s="388" t="str">
        <f>IF(ISBLANK(INDEX('Policy Characteristics'!D:D,MATCH($C753,'Policy Characteristics'!$C:$C,0))),"",INDEX('Policy Characteristics'!D:D,MATCH($C753,'Policy Characteristics'!$C:$C,0)))</f>
        <v>Electrification</v>
      </c>
      <c r="K753" s="237" t="str">
        <f>IF(ISBLANK(INDEX('Policy Characteristics'!E:E,MATCH($C753,'Policy Characteristics'!$C:$C,0))),"",INDEX('Policy Characteristics'!E:E,MATCH($C753,'Policy Characteristics'!$C:$C,0)))</f>
        <v>indst shift to electricity</v>
      </c>
      <c r="L753" s="238">
        <f>IF(ISBLANK(INDEX('Policy Characteristics'!F:F,MATCH($C753,'Policy Characteristics'!$C:$C,0))),"",INDEX('Policy Characteristics'!F:F,MATCH($C753,'Policy Characteristics'!$C:$C,0)))</f>
        <v>0</v>
      </c>
      <c r="M753" s="238">
        <f>IF(ISBLANK(INDEX('Policy Characteristics'!G:G,MATCH($C753,'Policy Characteristics'!$C:$C,0))),"",INDEX('Policy Characteristics'!G:G,MATCH($C753,'Policy Characteristics'!$C:$C,0)))</f>
        <v>1</v>
      </c>
      <c r="N753" s="238">
        <f>IF(ISBLANK(INDEX('Policy Characteristics'!H:H,MATCH($C753,'Policy Characteristics'!$C:$C,0))),"",INDEX('Policy Characteristics'!H:H,MATCH($C753,'Policy Characteristics'!$C:$C,0)))</f>
        <v>0.01</v>
      </c>
      <c r="O753" s="237" t="str">
        <f>IF(ISBLANK(INDEX('Policy Characteristics'!I:I,MATCH($C753,'Policy Characteristics'!$C:$C,0))),"",INDEX('Policy Characteristics'!I:I,MATCH($C753,'Policy Characteristics'!$C:$C,0)))</f>
        <v>% of fuel shifted</v>
      </c>
      <c r="P753" s="237"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7" t="str">
        <f>IF(ISBLANK(INDEX('Policy Characteristics'!K:K,MATCH($C753,'Policy Characteristics'!$C:$C,0))),"",INDEX('Policy Characteristics'!K:K,MATCH($C753,'Policy Characteristics'!$C:$C,0)))</f>
        <v>industry-ag-main.html#fuel-switching</v>
      </c>
      <c r="R753" s="237" t="str">
        <f>IF(ISBLANK(INDEX('Policy Characteristics'!L:L,MATCH($C753,'Policy Characteristics'!$C:$C,0))),"",INDEX('Policy Characteristics'!L:L,MATCH($C753,'Policy Characteristics'!$C:$C,0)))</f>
        <v>industry-elec-and-hydrogen.html</v>
      </c>
      <c r="S753" s="291" t="s">
        <v>187</v>
      </c>
    </row>
    <row r="754" spans="1:19">
      <c r="A754" s="237" t="str">
        <f>IF(ISBLANK(INDEX('Policy Characteristics'!A:A,MATCH($C754,'Policy Characteristics'!$C:$C,0))),"",INDEX('Policy Characteristics'!A:A,MATCH($C754,'Policy Characteristics'!$C:$C,0)))</f>
        <v>Industry</v>
      </c>
      <c r="B754" s="386" t="str">
        <f>IF(ISBLANK(INDEX('Policy Characteristics'!B:B,MATCH($C754,'Policy Characteristics'!$C:$C,0))),"",INDEX('Policy Characteristics'!B:B,MATCH($C754,'Policy Characteristics'!$C:$C,0)))</f>
        <v>Electrification</v>
      </c>
      <c r="C754" s="237" t="str">
        <f t="shared" si="39"/>
        <v>Fraction of Eligible Industrial Energy Use Shifted to Electricity</v>
      </c>
      <c r="D754" s="290" t="s">
        <v>3053</v>
      </c>
      <c r="E754" t="s">
        <v>3493</v>
      </c>
      <c r="F754" t="s">
        <v>3017</v>
      </c>
      <c r="G754" s="335" t="s">
        <v>3500</v>
      </c>
      <c r="H754" s="17">
        <v>1904</v>
      </c>
      <c r="I754" s="387" t="s">
        <v>43</v>
      </c>
      <c r="J754" s="388" t="str">
        <f>IF(ISBLANK(INDEX('Policy Characteristics'!D:D,MATCH($C754,'Policy Characteristics'!$C:$C,0))),"",INDEX('Policy Characteristics'!D:D,MATCH($C754,'Policy Characteristics'!$C:$C,0)))</f>
        <v>Electrification</v>
      </c>
      <c r="K754" s="237" t="str">
        <f>IF(ISBLANK(INDEX('Policy Characteristics'!E:E,MATCH($C754,'Policy Characteristics'!$C:$C,0))),"",INDEX('Policy Characteristics'!E:E,MATCH($C754,'Policy Characteristics'!$C:$C,0)))</f>
        <v>indst shift to electricity</v>
      </c>
      <c r="L754" s="238">
        <f>IF(ISBLANK(INDEX('Policy Characteristics'!F:F,MATCH($C754,'Policy Characteristics'!$C:$C,0))),"",INDEX('Policy Characteristics'!F:F,MATCH($C754,'Policy Characteristics'!$C:$C,0)))</f>
        <v>0</v>
      </c>
      <c r="M754" s="238">
        <f>IF(ISBLANK(INDEX('Policy Characteristics'!G:G,MATCH($C754,'Policy Characteristics'!$C:$C,0))),"",INDEX('Policy Characteristics'!G:G,MATCH($C754,'Policy Characteristics'!$C:$C,0)))</f>
        <v>1</v>
      </c>
      <c r="N754" s="238">
        <f>IF(ISBLANK(INDEX('Policy Characteristics'!H:H,MATCH($C754,'Policy Characteristics'!$C:$C,0))),"",INDEX('Policy Characteristics'!H:H,MATCH($C754,'Policy Characteristics'!$C:$C,0)))</f>
        <v>0.01</v>
      </c>
      <c r="O754" s="237" t="str">
        <f>IF(ISBLANK(INDEX('Policy Characteristics'!I:I,MATCH($C754,'Policy Characteristics'!$C:$C,0))),"",INDEX('Policy Characteristics'!I:I,MATCH($C754,'Policy Characteristics'!$C:$C,0)))</f>
        <v>% of fuel shifted</v>
      </c>
      <c r="P754" s="237"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7" t="str">
        <f>IF(ISBLANK(INDEX('Policy Characteristics'!K:K,MATCH($C754,'Policy Characteristics'!$C:$C,0))),"",INDEX('Policy Characteristics'!K:K,MATCH($C754,'Policy Characteristics'!$C:$C,0)))</f>
        <v>industry-ag-main.html#fuel-switching</v>
      </c>
      <c r="R754" s="237" t="str">
        <f>IF(ISBLANK(INDEX('Policy Characteristics'!L:L,MATCH($C754,'Policy Characteristics'!$C:$C,0))),"",INDEX('Policy Characteristics'!L:L,MATCH($C754,'Policy Characteristics'!$C:$C,0)))</f>
        <v>industry-elec-and-hydrogen.html</v>
      </c>
      <c r="S754" s="291" t="s">
        <v>187</v>
      </c>
    </row>
    <row r="755" spans="1:19">
      <c r="A755" s="237" t="str">
        <f>IF(ISBLANK(INDEX('Policy Characteristics'!A:A,MATCH($C755,'Policy Characteristics'!$C:$C,0))),"",INDEX('Policy Characteristics'!A:A,MATCH($C755,'Policy Characteristics'!$C:$C,0)))</f>
        <v>Industry</v>
      </c>
      <c r="B755" s="386" t="str">
        <f>IF(ISBLANK(INDEX('Policy Characteristics'!B:B,MATCH($C755,'Policy Characteristics'!$C:$C,0))),"",INDEX('Policy Characteristics'!B:B,MATCH($C755,'Policy Characteristics'!$C:$C,0)))</f>
        <v>Electrification</v>
      </c>
      <c r="C755" s="237" t="str">
        <f t="shared" si="39"/>
        <v>Fraction of Eligible Industrial Energy Use Shifted to Electricity</v>
      </c>
      <c r="D755" s="290" t="s">
        <v>3053</v>
      </c>
      <c r="E755" t="s">
        <v>3610</v>
      </c>
      <c r="F755" t="s">
        <v>3017</v>
      </c>
      <c r="G755" s="335" t="s">
        <v>3610</v>
      </c>
      <c r="H755" s="17">
        <v>1905</v>
      </c>
      <c r="I755" s="387" t="s">
        <v>43</v>
      </c>
      <c r="J755" s="388" t="str">
        <f>IF(ISBLANK(INDEX('Policy Characteristics'!D:D,MATCH($C755,'Policy Characteristics'!$C:$C,0))),"",INDEX('Policy Characteristics'!D:D,MATCH($C755,'Policy Characteristics'!$C:$C,0)))</f>
        <v>Electrification</v>
      </c>
      <c r="K755" s="237" t="str">
        <f>IF(ISBLANK(INDEX('Policy Characteristics'!E:E,MATCH($C755,'Policy Characteristics'!$C:$C,0))),"",INDEX('Policy Characteristics'!E:E,MATCH($C755,'Policy Characteristics'!$C:$C,0)))</f>
        <v>indst shift to electricity</v>
      </c>
      <c r="L755" s="238">
        <f>IF(ISBLANK(INDEX('Policy Characteristics'!F:F,MATCH($C755,'Policy Characteristics'!$C:$C,0))),"",INDEX('Policy Characteristics'!F:F,MATCH($C755,'Policy Characteristics'!$C:$C,0)))</f>
        <v>0</v>
      </c>
      <c r="M755" s="238">
        <f>IF(ISBLANK(INDEX('Policy Characteristics'!G:G,MATCH($C755,'Policy Characteristics'!$C:$C,0))),"",INDEX('Policy Characteristics'!G:G,MATCH($C755,'Policy Characteristics'!$C:$C,0)))</f>
        <v>1</v>
      </c>
      <c r="N755" s="238">
        <f>IF(ISBLANK(INDEX('Policy Characteristics'!H:H,MATCH($C755,'Policy Characteristics'!$C:$C,0))),"",INDEX('Policy Characteristics'!H:H,MATCH($C755,'Policy Characteristics'!$C:$C,0)))</f>
        <v>0.01</v>
      </c>
      <c r="O755" s="237" t="str">
        <f>IF(ISBLANK(INDEX('Policy Characteristics'!I:I,MATCH($C755,'Policy Characteristics'!$C:$C,0))),"",INDEX('Policy Characteristics'!I:I,MATCH($C755,'Policy Characteristics'!$C:$C,0)))</f>
        <v>% of fuel shifted</v>
      </c>
      <c r="P755" s="237"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7" t="str">
        <f>IF(ISBLANK(INDEX('Policy Characteristics'!K:K,MATCH($C755,'Policy Characteristics'!$C:$C,0))),"",INDEX('Policy Characteristics'!K:K,MATCH($C755,'Policy Characteristics'!$C:$C,0)))</f>
        <v>industry-ag-main.html#fuel-switching</v>
      </c>
      <c r="R755" s="237" t="str">
        <f>IF(ISBLANK(INDEX('Policy Characteristics'!L:L,MATCH($C755,'Policy Characteristics'!$C:$C,0))),"",INDEX('Policy Characteristics'!L:L,MATCH($C755,'Policy Characteristics'!$C:$C,0)))</f>
        <v>industry-elec-and-hydrogen.html</v>
      </c>
      <c r="S755" s="291" t="s">
        <v>187</v>
      </c>
    </row>
    <row r="756" spans="1:19">
      <c r="A756" s="237" t="str">
        <f>IF(ISBLANK(INDEX('Policy Characteristics'!A:A,MATCH($C756,'Policy Characteristics'!$C:$C,0))),"",INDEX('Policy Characteristics'!A:A,MATCH($C756,'Policy Characteristics'!$C:$C,0)))</f>
        <v>Industry</v>
      </c>
      <c r="B756" s="386" t="str">
        <f>IF(ISBLANK(INDEX('Policy Characteristics'!B:B,MATCH($C756,'Policy Characteristics'!$C:$C,0))),"",INDEX('Policy Characteristics'!B:B,MATCH($C756,'Policy Characteristics'!$C:$C,0)))</f>
        <v>Electrification</v>
      </c>
      <c r="C756" s="237" t="str">
        <f t="shared" si="39"/>
        <v>Fraction of Eligible Industrial Energy Use Shifted to Electricity</v>
      </c>
      <c r="D756" s="290" t="s">
        <v>3054</v>
      </c>
      <c r="E756" t="s">
        <v>3487</v>
      </c>
      <c r="F756" t="s">
        <v>2572</v>
      </c>
      <c r="G756" s="335" t="s">
        <v>3494</v>
      </c>
      <c r="H756" s="17">
        <v>1906</v>
      </c>
      <c r="I756" s="387" t="s">
        <v>43</v>
      </c>
      <c r="J756" s="388" t="str">
        <f>IF(ISBLANK(INDEX('Policy Characteristics'!D:D,MATCH($C756,'Policy Characteristics'!$C:$C,0))),"",INDEX('Policy Characteristics'!D:D,MATCH($C756,'Policy Characteristics'!$C:$C,0)))</f>
        <v>Electrification</v>
      </c>
      <c r="K756" s="237" t="str">
        <f>IF(ISBLANK(INDEX('Policy Characteristics'!E:E,MATCH($C756,'Policy Characteristics'!$C:$C,0))),"",INDEX('Policy Characteristics'!E:E,MATCH($C756,'Policy Characteristics'!$C:$C,0)))</f>
        <v>indst shift to electricity</v>
      </c>
      <c r="L756" s="238">
        <f>IF(ISBLANK(INDEX('Policy Characteristics'!F:F,MATCH($C756,'Policy Characteristics'!$C:$C,0))),"",INDEX('Policy Characteristics'!F:F,MATCH($C756,'Policy Characteristics'!$C:$C,0)))</f>
        <v>0</v>
      </c>
      <c r="M756" s="238">
        <f>IF(ISBLANK(INDEX('Policy Characteristics'!G:G,MATCH($C756,'Policy Characteristics'!$C:$C,0))),"",INDEX('Policy Characteristics'!G:G,MATCH($C756,'Policy Characteristics'!$C:$C,0)))</f>
        <v>1</v>
      </c>
      <c r="N756" s="238">
        <f>IF(ISBLANK(INDEX('Policy Characteristics'!H:H,MATCH($C756,'Policy Characteristics'!$C:$C,0))),"",INDEX('Policy Characteristics'!H:H,MATCH($C756,'Policy Characteristics'!$C:$C,0)))</f>
        <v>0.01</v>
      </c>
      <c r="O756" s="237" t="str">
        <f>IF(ISBLANK(INDEX('Policy Characteristics'!I:I,MATCH($C756,'Policy Characteristics'!$C:$C,0))),"",INDEX('Policy Characteristics'!I:I,MATCH($C756,'Policy Characteristics'!$C:$C,0)))</f>
        <v>% of fuel shifted</v>
      </c>
      <c r="P756" s="237"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7" t="str">
        <f>IF(ISBLANK(INDEX('Policy Characteristics'!K:K,MATCH($C756,'Policy Characteristics'!$C:$C,0))),"",INDEX('Policy Characteristics'!K:K,MATCH($C756,'Policy Characteristics'!$C:$C,0)))</f>
        <v>industry-ag-main.html#fuel-switching</v>
      </c>
      <c r="R756" s="237" t="str">
        <f>IF(ISBLANK(INDEX('Policy Characteristics'!L:L,MATCH($C756,'Policy Characteristics'!$C:$C,0))),"",INDEX('Policy Characteristics'!L:L,MATCH($C756,'Policy Characteristics'!$C:$C,0)))</f>
        <v>industry-elec-and-hydrogen.html</v>
      </c>
      <c r="S756" s="291" t="s">
        <v>187</v>
      </c>
    </row>
    <row r="757" spans="1:19">
      <c r="A757" s="237" t="str">
        <f>IF(ISBLANK(INDEX('Policy Characteristics'!A:A,MATCH($C757,'Policy Characteristics'!$C:$C,0))),"",INDEX('Policy Characteristics'!A:A,MATCH($C757,'Policy Characteristics'!$C:$C,0)))</f>
        <v>Industry</v>
      </c>
      <c r="B757" s="386" t="str">
        <f>IF(ISBLANK(INDEX('Policy Characteristics'!B:B,MATCH($C757,'Policy Characteristics'!$C:$C,0))),"",INDEX('Policy Characteristics'!B:B,MATCH($C757,'Policy Characteristics'!$C:$C,0)))</f>
        <v>Electrification</v>
      </c>
      <c r="C757" s="237" t="str">
        <f t="shared" si="39"/>
        <v>Fraction of Eligible Industrial Energy Use Shifted to Electricity</v>
      </c>
      <c r="D757" s="290" t="s">
        <v>3054</v>
      </c>
      <c r="E757" t="s">
        <v>3488</v>
      </c>
      <c r="F757" t="s">
        <v>2572</v>
      </c>
      <c r="G757" s="335" t="s">
        <v>3495</v>
      </c>
      <c r="H757" s="17">
        <v>1907</v>
      </c>
      <c r="I757" s="387" t="s">
        <v>43</v>
      </c>
      <c r="J757" s="388" t="str">
        <f>IF(ISBLANK(INDEX('Policy Characteristics'!D:D,MATCH($C757,'Policy Characteristics'!$C:$C,0))),"",INDEX('Policy Characteristics'!D:D,MATCH($C757,'Policy Characteristics'!$C:$C,0)))</f>
        <v>Electrification</v>
      </c>
      <c r="K757" s="237" t="str">
        <f>IF(ISBLANK(INDEX('Policy Characteristics'!E:E,MATCH($C757,'Policy Characteristics'!$C:$C,0))),"",INDEX('Policy Characteristics'!E:E,MATCH($C757,'Policy Characteristics'!$C:$C,0)))</f>
        <v>indst shift to electricity</v>
      </c>
      <c r="L757" s="238">
        <f>IF(ISBLANK(INDEX('Policy Characteristics'!F:F,MATCH($C757,'Policy Characteristics'!$C:$C,0))),"",INDEX('Policy Characteristics'!F:F,MATCH($C757,'Policy Characteristics'!$C:$C,0)))</f>
        <v>0</v>
      </c>
      <c r="M757" s="238">
        <f>IF(ISBLANK(INDEX('Policy Characteristics'!G:G,MATCH($C757,'Policy Characteristics'!$C:$C,0))),"",INDEX('Policy Characteristics'!G:G,MATCH($C757,'Policy Characteristics'!$C:$C,0)))</f>
        <v>1</v>
      </c>
      <c r="N757" s="238">
        <f>IF(ISBLANK(INDEX('Policy Characteristics'!H:H,MATCH($C757,'Policy Characteristics'!$C:$C,0))),"",INDEX('Policy Characteristics'!H:H,MATCH($C757,'Policy Characteristics'!$C:$C,0)))</f>
        <v>0.01</v>
      </c>
      <c r="O757" s="237" t="str">
        <f>IF(ISBLANK(INDEX('Policy Characteristics'!I:I,MATCH($C757,'Policy Characteristics'!$C:$C,0))),"",INDEX('Policy Characteristics'!I:I,MATCH($C757,'Policy Characteristics'!$C:$C,0)))</f>
        <v>% of fuel shifted</v>
      </c>
      <c r="P757" s="237"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7" t="str">
        <f>IF(ISBLANK(INDEX('Policy Characteristics'!K:K,MATCH($C757,'Policy Characteristics'!$C:$C,0))),"",INDEX('Policy Characteristics'!K:K,MATCH($C757,'Policy Characteristics'!$C:$C,0)))</f>
        <v>industry-ag-main.html#fuel-switching</v>
      </c>
      <c r="R757" s="237" t="str">
        <f>IF(ISBLANK(INDEX('Policy Characteristics'!L:L,MATCH($C757,'Policy Characteristics'!$C:$C,0))),"",INDEX('Policy Characteristics'!L:L,MATCH($C757,'Policy Characteristics'!$C:$C,0)))</f>
        <v>industry-elec-and-hydrogen.html</v>
      </c>
      <c r="S757" s="291" t="s">
        <v>187</v>
      </c>
    </row>
    <row r="758" spans="1:19">
      <c r="A758" s="237" t="str">
        <f>IF(ISBLANK(INDEX('Policy Characteristics'!A:A,MATCH($C758,'Policy Characteristics'!$C:$C,0))),"",INDEX('Policy Characteristics'!A:A,MATCH($C758,'Policy Characteristics'!$C:$C,0)))</f>
        <v>Industry</v>
      </c>
      <c r="B758" s="386" t="str">
        <f>IF(ISBLANK(INDEX('Policy Characteristics'!B:B,MATCH($C758,'Policy Characteristics'!$C:$C,0))),"",INDEX('Policy Characteristics'!B:B,MATCH($C758,'Policy Characteristics'!$C:$C,0)))</f>
        <v>Electrification</v>
      </c>
      <c r="C758" s="237" t="str">
        <f t="shared" si="39"/>
        <v>Fraction of Eligible Industrial Energy Use Shifted to Electricity</v>
      </c>
      <c r="D758" s="290" t="s">
        <v>3054</v>
      </c>
      <c r="E758" t="s">
        <v>3489</v>
      </c>
      <c r="F758" t="s">
        <v>2572</v>
      </c>
      <c r="G758" s="335" t="s">
        <v>3496</v>
      </c>
      <c r="H758" s="17">
        <v>1908</v>
      </c>
      <c r="I758" s="387" t="s">
        <v>43</v>
      </c>
      <c r="J758" s="388" t="str">
        <f>IF(ISBLANK(INDEX('Policy Characteristics'!D:D,MATCH($C758,'Policy Characteristics'!$C:$C,0))),"",INDEX('Policy Characteristics'!D:D,MATCH($C758,'Policy Characteristics'!$C:$C,0)))</f>
        <v>Electrification</v>
      </c>
      <c r="K758" s="237" t="str">
        <f>IF(ISBLANK(INDEX('Policy Characteristics'!E:E,MATCH($C758,'Policy Characteristics'!$C:$C,0))),"",INDEX('Policy Characteristics'!E:E,MATCH($C758,'Policy Characteristics'!$C:$C,0)))</f>
        <v>indst shift to electricity</v>
      </c>
      <c r="L758" s="238">
        <f>IF(ISBLANK(INDEX('Policy Characteristics'!F:F,MATCH($C758,'Policy Characteristics'!$C:$C,0))),"",INDEX('Policy Characteristics'!F:F,MATCH($C758,'Policy Characteristics'!$C:$C,0)))</f>
        <v>0</v>
      </c>
      <c r="M758" s="238">
        <f>IF(ISBLANK(INDEX('Policy Characteristics'!G:G,MATCH($C758,'Policy Characteristics'!$C:$C,0))),"",INDEX('Policy Characteristics'!G:G,MATCH($C758,'Policy Characteristics'!$C:$C,0)))</f>
        <v>1</v>
      </c>
      <c r="N758" s="238">
        <f>IF(ISBLANK(INDEX('Policy Characteristics'!H:H,MATCH($C758,'Policy Characteristics'!$C:$C,0))),"",INDEX('Policy Characteristics'!H:H,MATCH($C758,'Policy Characteristics'!$C:$C,0)))</f>
        <v>0.01</v>
      </c>
      <c r="O758" s="237" t="str">
        <f>IF(ISBLANK(INDEX('Policy Characteristics'!I:I,MATCH($C758,'Policy Characteristics'!$C:$C,0))),"",INDEX('Policy Characteristics'!I:I,MATCH($C758,'Policy Characteristics'!$C:$C,0)))</f>
        <v>% of fuel shifted</v>
      </c>
      <c r="P758" s="237"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7" t="str">
        <f>IF(ISBLANK(INDEX('Policy Characteristics'!K:K,MATCH($C758,'Policy Characteristics'!$C:$C,0))),"",INDEX('Policy Characteristics'!K:K,MATCH($C758,'Policy Characteristics'!$C:$C,0)))</f>
        <v>industry-ag-main.html#fuel-switching</v>
      </c>
      <c r="R758" s="237" t="str">
        <f>IF(ISBLANK(INDEX('Policy Characteristics'!L:L,MATCH($C758,'Policy Characteristics'!$C:$C,0))),"",INDEX('Policy Characteristics'!L:L,MATCH($C758,'Policy Characteristics'!$C:$C,0)))</f>
        <v>industry-elec-and-hydrogen.html</v>
      </c>
      <c r="S758" s="291" t="s">
        <v>187</v>
      </c>
    </row>
    <row r="759" spans="1:19">
      <c r="A759" s="237" t="str">
        <f>IF(ISBLANK(INDEX('Policy Characteristics'!A:A,MATCH($C759,'Policy Characteristics'!$C:$C,0))),"",INDEX('Policy Characteristics'!A:A,MATCH($C759,'Policy Characteristics'!$C:$C,0)))</f>
        <v>Industry</v>
      </c>
      <c r="B759" s="386" t="str">
        <f>IF(ISBLANK(INDEX('Policy Characteristics'!B:B,MATCH($C759,'Policy Characteristics'!$C:$C,0))),"",INDEX('Policy Characteristics'!B:B,MATCH($C759,'Policy Characteristics'!$C:$C,0)))</f>
        <v>Electrification</v>
      </c>
      <c r="C759" s="237" t="str">
        <f t="shared" si="39"/>
        <v>Fraction of Eligible Industrial Energy Use Shifted to Electricity</v>
      </c>
      <c r="D759" s="290" t="s">
        <v>3054</v>
      </c>
      <c r="E759" t="s">
        <v>3490</v>
      </c>
      <c r="F759" t="s">
        <v>2572</v>
      </c>
      <c r="G759" s="335" t="s">
        <v>3497</v>
      </c>
      <c r="H759" s="17">
        <v>1909</v>
      </c>
      <c r="I759" s="387" t="s">
        <v>43</v>
      </c>
      <c r="J759" s="388" t="str">
        <f>IF(ISBLANK(INDEX('Policy Characteristics'!D:D,MATCH($C759,'Policy Characteristics'!$C:$C,0))),"",INDEX('Policy Characteristics'!D:D,MATCH($C759,'Policy Characteristics'!$C:$C,0)))</f>
        <v>Electrification</v>
      </c>
      <c r="K759" s="237" t="str">
        <f>IF(ISBLANK(INDEX('Policy Characteristics'!E:E,MATCH($C759,'Policy Characteristics'!$C:$C,0))),"",INDEX('Policy Characteristics'!E:E,MATCH($C759,'Policy Characteristics'!$C:$C,0)))</f>
        <v>indst shift to electricity</v>
      </c>
      <c r="L759" s="238">
        <f>IF(ISBLANK(INDEX('Policy Characteristics'!F:F,MATCH($C759,'Policy Characteristics'!$C:$C,0))),"",INDEX('Policy Characteristics'!F:F,MATCH($C759,'Policy Characteristics'!$C:$C,0)))</f>
        <v>0</v>
      </c>
      <c r="M759" s="238">
        <f>IF(ISBLANK(INDEX('Policy Characteristics'!G:G,MATCH($C759,'Policy Characteristics'!$C:$C,0))),"",INDEX('Policy Characteristics'!G:G,MATCH($C759,'Policy Characteristics'!$C:$C,0)))</f>
        <v>1</v>
      </c>
      <c r="N759" s="238">
        <f>IF(ISBLANK(INDEX('Policy Characteristics'!H:H,MATCH($C759,'Policy Characteristics'!$C:$C,0))),"",INDEX('Policy Characteristics'!H:H,MATCH($C759,'Policy Characteristics'!$C:$C,0)))</f>
        <v>0.01</v>
      </c>
      <c r="O759" s="237" t="str">
        <f>IF(ISBLANK(INDEX('Policy Characteristics'!I:I,MATCH($C759,'Policy Characteristics'!$C:$C,0))),"",INDEX('Policy Characteristics'!I:I,MATCH($C759,'Policy Characteristics'!$C:$C,0)))</f>
        <v>% of fuel shifted</v>
      </c>
      <c r="P759" s="237"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7" t="str">
        <f>IF(ISBLANK(INDEX('Policy Characteristics'!K:K,MATCH($C759,'Policy Characteristics'!$C:$C,0))),"",INDEX('Policy Characteristics'!K:K,MATCH($C759,'Policy Characteristics'!$C:$C,0)))</f>
        <v>industry-ag-main.html#fuel-switching</v>
      </c>
      <c r="R759" s="237" t="str">
        <f>IF(ISBLANK(INDEX('Policy Characteristics'!L:L,MATCH($C759,'Policy Characteristics'!$C:$C,0))),"",INDEX('Policy Characteristics'!L:L,MATCH($C759,'Policy Characteristics'!$C:$C,0)))</f>
        <v>industry-elec-and-hydrogen.html</v>
      </c>
      <c r="S759" s="291" t="s">
        <v>187</v>
      </c>
    </row>
    <row r="760" spans="1:19">
      <c r="A760" s="237" t="str">
        <f>IF(ISBLANK(INDEX('Policy Characteristics'!A:A,MATCH($C760,'Policy Characteristics'!$C:$C,0))),"",INDEX('Policy Characteristics'!A:A,MATCH($C760,'Policy Characteristics'!$C:$C,0)))</f>
        <v>Industry</v>
      </c>
      <c r="B760" s="386" t="str">
        <f>IF(ISBLANK(INDEX('Policy Characteristics'!B:B,MATCH($C760,'Policy Characteristics'!$C:$C,0))),"",INDEX('Policy Characteristics'!B:B,MATCH($C760,'Policy Characteristics'!$C:$C,0)))</f>
        <v>Electrification</v>
      </c>
      <c r="C760" s="237" t="str">
        <f t="shared" si="39"/>
        <v>Fraction of Eligible Industrial Energy Use Shifted to Electricity</v>
      </c>
      <c r="D760" s="290" t="s">
        <v>3054</v>
      </c>
      <c r="E760" t="s">
        <v>3491</v>
      </c>
      <c r="F760" t="s">
        <v>2572</v>
      </c>
      <c r="G760" s="335" t="s">
        <v>3498</v>
      </c>
      <c r="H760" s="17">
        <v>1910</v>
      </c>
      <c r="I760" s="387" t="s">
        <v>43</v>
      </c>
      <c r="J760" s="388" t="str">
        <f>IF(ISBLANK(INDEX('Policy Characteristics'!D:D,MATCH($C760,'Policy Characteristics'!$C:$C,0))),"",INDEX('Policy Characteristics'!D:D,MATCH($C760,'Policy Characteristics'!$C:$C,0)))</f>
        <v>Electrification</v>
      </c>
      <c r="K760" s="237" t="str">
        <f>IF(ISBLANK(INDEX('Policy Characteristics'!E:E,MATCH($C760,'Policy Characteristics'!$C:$C,0))),"",INDEX('Policy Characteristics'!E:E,MATCH($C760,'Policy Characteristics'!$C:$C,0)))</f>
        <v>indst shift to electricity</v>
      </c>
      <c r="L760" s="238">
        <f>IF(ISBLANK(INDEX('Policy Characteristics'!F:F,MATCH($C760,'Policy Characteristics'!$C:$C,0))),"",INDEX('Policy Characteristics'!F:F,MATCH($C760,'Policy Characteristics'!$C:$C,0)))</f>
        <v>0</v>
      </c>
      <c r="M760" s="238">
        <f>IF(ISBLANK(INDEX('Policy Characteristics'!G:G,MATCH($C760,'Policy Characteristics'!$C:$C,0))),"",INDEX('Policy Characteristics'!G:G,MATCH($C760,'Policy Characteristics'!$C:$C,0)))</f>
        <v>1</v>
      </c>
      <c r="N760" s="238">
        <f>IF(ISBLANK(INDEX('Policy Characteristics'!H:H,MATCH($C760,'Policy Characteristics'!$C:$C,0))),"",INDEX('Policy Characteristics'!H:H,MATCH($C760,'Policy Characteristics'!$C:$C,0)))</f>
        <v>0.01</v>
      </c>
      <c r="O760" s="237" t="str">
        <f>IF(ISBLANK(INDEX('Policy Characteristics'!I:I,MATCH($C760,'Policy Characteristics'!$C:$C,0))),"",INDEX('Policy Characteristics'!I:I,MATCH($C760,'Policy Characteristics'!$C:$C,0)))</f>
        <v>% of fuel shifted</v>
      </c>
      <c r="P760" s="237"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7" t="str">
        <f>IF(ISBLANK(INDEX('Policy Characteristics'!K:K,MATCH($C760,'Policy Characteristics'!$C:$C,0))),"",INDEX('Policy Characteristics'!K:K,MATCH($C760,'Policy Characteristics'!$C:$C,0)))</f>
        <v>industry-ag-main.html#fuel-switching</v>
      </c>
      <c r="R760" s="237" t="str">
        <f>IF(ISBLANK(INDEX('Policy Characteristics'!L:L,MATCH($C760,'Policy Characteristics'!$C:$C,0))),"",INDEX('Policy Characteristics'!L:L,MATCH($C760,'Policy Characteristics'!$C:$C,0)))</f>
        <v>industry-elec-and-hydrogen.html</v>
      </c>
      <c r="S760" s="291" t="s">
        <v>187</v>
      </c>
    </row>
    <row r="761" spans="1:19">
      <c r="A761" s="237" t="str">
        <f>IF(ISBLANK(INDEX('Policy Characteristics'!A:A,MATCH($C761,'Policy Characteristics'!$C:$C,0))),"",INDEX('Policy Characteristics'!A:A,MATCH($C761,'Policy Characteristics'!$C:$C,0)))</f>
        <v>Industry</v>
      </c>
      <c r="B761" s="386" t="str">
        <f>IF(ISBLANK(INDEX('Policy Characteristics'!B:B,MATCH($C761,'Policy Characteristics'!$C:$C,0))),"",INDEX('Policy Characteristics'!B:B,MATCH($C761,'Policy Characteristics'!$C:$C,0)))</f>
        <v>Electrification</v>
      </c>
      <c r="C761" s="237" t="str">
        <f t="shared" si="39"/>
        <v>Fraction of Eligible Industrial Energy Use Shifted to Electricity</v>
      </c>
      <c r="D761" s="290" t="s">
        <v>3054</v>
      </c>
      <c r="E761" t="s">
        <v>3492</v>
      </c>
      <c r="F761" t="s">
        <v>2572</v>
      </c>
      <c r="G761" s="335" t="s">
        <v>3499</v>
      </c>
      <c r="H761" s="17">
        <v>1911</v>
      </c>
      <c r="I761" s="387" t="s">
        <v>43</v>
      </c>
      <c r="J761" s="388" t="str">
        <f>IF(ISBLANK(INDEX('Policy Characteristics'!D:D,MATCH($C761,'Policy Characteristics'!$C:$C,0))),"",INDEX('Policy Characteristics'!D:D,MATCH($C761,'Policy Characteristics'!$C:$C,0)))</f>
        <v>Electrification</v>
      </c>
      <c r="K761" s="237" t="str">
        <f>IF(ISBLANK(INDEX('Policy Characteristics'!E:E,MATCH($C761,'Policy Characteristics'!$C:$C,0))),"",INDEX('Policy Characteristics'!E:E,MATCH($C761,'Policy Characteristics'!$C:$C,0)))</f>
        <v>indst shift to electricity</v>
      </c>
      <c r="L761" s="238">
        <f>IF(ISBLANK(INDEX('Policy Characteristics'!F:F,MATCH($C761,'Policy Characteristics'!$C:$C,0))),"",INDEX('Policy Characteristics'!F:F,MATCH($C761,'Policy Characteristics'!$C:$C,0)))</f>
        <v>0</v>
      </c>
      <c r="M761" s="238">
        <f>IF(ISBLANK(INDEX('Policy Characteristics'!G:G,MATCH($C761,'Policy Characteristics'!$C:$C,0))),"",INDEX('Policy Characteristics'!G:G,MATCH($C761,'Policy Characteristics'!$C:$C,0)))</f>
        <v>1</v>
      </c>
      <c r="N761" s="238">
        <f>IF(ISBLANK(INDEX('Policy Characteristics'!H:H,MATCH($C761,'Policy Characteristics'!$C:$C,0))),"",INDEX('Policy Characteristics'!H:H,MATCH($C761,'Policy Characteristics'!$C:$C,0)))</f>
        <v>0.01</v>
      </c>
      <c r="O761" s="237" t="str">
        <f>IF(ISBLANK(INDEX('Policy Characteristics'!I:I,MATCH($C761,'Policy Characteristics'!$C:$C,0))),"",INDEX('Policy Characteristics'!I:I,MATCH($C761,'Policy Characteristics'!$C:$C,0)))</f>
        <v>% of fuel shifted</v>
      </c>
      <c r="P761" s="237"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7" t="str">
        <f>IF(ISBLANK(INDEX('Policy Characteristics'!K:K,MATCH($C761,'Policy Characteristics'!$C:$C,0))),"",INDEX('Policy Characteristics'!K:K,MATCH($C761,'Policy Characteristics'!$C:$C,0)))</f>
        <v>industry-ag-main.html#fuel-switching</v>
      </c>
      <c r="R761" s="237" t="str">
        <f>IF(ISBLANK(INDEX('Policy Characteristics'!L:L,MATCH($C761,'Policy Characteristics'!$C:$C,0))),"",INDEX('Policy Characteristics'!L:L,MATCH($C761,'Policy Characteristics'!$C:$C,0)))</f>
        <v>industry-elec-and-hydrogen.html</v>
      </c>
      <c r="S761" s="291" t="s">
        <v>187</v>
      </c>
    </row>
    <row r="762" spans="1:19">
      <c r="A762" s="237" t="str">
        <f>IF(ISBLANK(INDEX('Policy Characteristics'!A:A,MATCH($C762,'Policy Characteristics'!$C:$C,0))),"",INDEX('Policy Characteristics'!A:A,MATCH($C762,'Policy Characteristics'!$C:$C,0)))</f>
        <v>Industry</v>
      </c>
      <c r="B762" s="386" t="str">
        <f>IF(ISBLANK(INDEX('Policy Characteristics'!B:B,MATCH($C762,'Policy Characteristics'!$C:$C,0))),"",INDEX('Policy Characteristics'!B:B,MATCH($C762,'Policy Characteristics'!$C:$C,0)))</f>
        <v>Electrification</v>
      </c>
      <c r="C762" s="237" t="str">
        <f t="shared" si="39"/>
        <v>Fraction of Eligible Industrial Energy Use Shifted to Electricity</v>
      </c>
      <c r="D762" s="290" t="s">
        <v>3054</v>
      </c>
      <c r="E762" t="s">
        <v>3493</v>
      </c>
      <c r="F762" t="s">
        <v>2572</v>
      </c>
      <c r="G762" s="335" t="s">
        <v>3500</v>
      </c>
      <c r="H762" s="17">
        <v>1912</v>
      </c>
      <c r="I762" s="387" t="s">
        <v>43</v>
      </c>
      <c r="J762" s="388" t="str">
        <f>IF(ISBLANK(INDEX('Policy Characteristics'!D:D,MATCH($C762,'Policy Characteristics'!$C:$C,0))),"",INDEX('Policy Characteristics'!D:D,MATCH($C762,'Policy Characteristics'!$C:$C,0)))</f>
        <v>Electrification</v>
      </c>
      <c r="K762" s="237" t="str">
        <f>IF(ISBLANK(INDEX('Policy Characteristics'!E:E,MATCH($C762,'Policy Characteristics'!$C:$C,0))),"",INDEX('Policy Characteristics'!E:E,MATCH($C762,'Policy Characteristics'!$C:$C,0)))</f>
        <v>indst shift to electricity</v>
      </c>
      <c r="L762" s="238">
        <f>IF(ISBLANK(INDEX('Policy Characteristics'!F:F,MATCH($C762,'Policy Characteristics'!$C:$C,0))),"",INDEX('Policy Characteristics'!F:F,MATCH($C762,'Policy Characteristics'!$C:$C,0)))</f>
        <v>0</v>
      </c>
      <c r="M762" s="238">
        <f>IF(ISBLANK(INDEX('Policy Characteristics'!G:G,MATCH($C762,'Policy Characteristics'!$C:$C,0))),"",INDEX('Policy Characteristics'!G:G,MATCH($C762,'Policy Characteristics'!$C:$C,0)))</f>
        <v>1</v>
      </c>
      <c r="N762" s="238">
        <f>IF(ISBLANK(INDEX('Policy Characteristics'!H:H,MATCH($C762,'Policy Characteristics'!$C:$C,0))),"",INDEX('Policy Characteristics'!H:H,MATCH($C762,'Policy Characteristics'!$C:$C,0)))</f>
        <v>0.01</v>
      </c>
      <c r="O762" s="237" t="str">
        <f>IF(ISBLANK(INDEX('Policy Characteristics'!I:I,MATCH($C762,'Policy Characteristics'!$C:$C,0))),"",INDEX('Policy Characteristics'!I:I,MATCH($C762,'Policy Characteristics'!$C:$C,0)))</f>
        <v>% of fuel shifted</v>
      </c>
      <c r="P762" s="237"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7" t="str">
        <f>IF(ISBLANK(INDEX('Policy Characteristics'!K:K,MATCH($C762,'Policy Characteristics'!$C:$C,0))),"",INDEX('Policy Characteristics'!K:K,MATCH($C762,'Policy Characteristics'!$C:$C,0)))</f>
        <v>industry-ag-main.html#fuel-switching</v>
      </c>
      <c r="R762" s="237" t="str">
        <f>IF(ISBLANK(INDEX('Policy Characteristics'!L:L,MATCH($C762,'Policy Characteristics'!$C:$C,0))),"",INDEX('Policy Characteristics'!L:L,MATCH($C762,'Policy Characteristics'!$C:$C,0)))</f>
        <v>industry-elec-and-hydrogen.html</v>
      </c>
      <c r="S762" s="291" t="s">
        <v>187</v>
      </c>
    </row>
    <row r="763" spans="1:19">
      <c r="A763" s="237" t="str">
        <f>IF(ISBLANK(INDEX('Policy Characteristics'!A:A,MATCH($C763,'Policy Characteristics'!$C:$C,0))),"",INDEX('Policy Characteristics'!A:A,MATCH($C763,'Policy Characteristics'!$C:$C,0)))</f>
        <v>Industry</v>
      </c>
      <c r="B763" s="386" t="str">
        <f>IF(ISBLANK(INDEX('Policy Characteristics'!B:B,MATCH($C763,'Policy Characteristics'!$C:$C,0))),"",INDEX('Policy Characteristics'!B:B,MATCH($C763,'Policy Characteristics'!$C:$C,0)))</f>
        <v>Electrification</v>
      </c>
      <c r="C763" s="237" t="str">
        <f t="shared" si="39"/>
        <v>Fraction of Eligible Industrial Energy Use Shifted to Electricity</v>
      </c>
      <c r="D763" s="290" t="s">
        <v>3054</v>
      </c>
      <c r="E763" t="s">
        <v>3610</v>
      </c>
      <c r="F763" t="s">
        <v>2572</v>
      </c>
      <c r="G763" s="335" t="s">
        <v>3610</v>
      </c>
      <c r="H763" s="17">
        <v>1913</v>
      </c>
      <c r="I763" s="387" t="s">
        <v>43</v>
      </c>
      <c r="J763" s="388" t="str">
        <f>IF(ISBLANK(INDEX('Policy Characteristics'!D:D,MATCH($C763,'Policy Characteristics'!$C:$C,0))),"",INDEX('Policy Characteristics'!D:D,MATCH($C763,'Policy Characteristics'!$C:$C,0)))</f>
        <v>Electrification</v>
      </c>
      <c r="K763" s="237" t="str">
        <f>IF(ISBLANK(INDEX('Policy Characteristics'!E:E,MATCH($C763,'Policy Characteristics'!$C:$C,0))),"",INDEX('Policy Characteristics'!E:E,MATCH($C763,'Policy Characteristics'!$C:$C,0)))</f>
        <v>indst shift to electricity</v>
      </c>
      <c r="L763" s="238">
        <f>IF(ISBLANK(INDEX('Policy Characteristics'!F:F,MATCH($C763,'Policy Characteristics'!$C:$C,0))),"",INDEX('Policy Characteristics'!F:F,MATCH($C763,'Policy Characteristics'!$C:$C,0)))</f>
        <v>0</v>
      </c>
      <c r="M763" s="238">
        <f>IF(ISBLANK(INDEX('Policy Characteristics'!G:G,MATCH($C763,'Policy Characteristics'!$C:$C,0))),"",INDEX('Policy Characteristics'!G:G,MATCH($C763,'Policy Characteristics'!$C:$C,0)))</f>
        <v>1</v>
      </c>
      <c r="N763" s="238">
        <f>IF(ISBLANK(INDEX('Policy Characteristics'!H:H,MATCH($C763,'Policy Characteristics'!$C:$C,0))),"",INDEX('Policy Characteristics'!H:H,MATCH($C763,'Policy Characteristics'!$C:$C,0)))</f>
        <v>0.01</v>
      </c>
      <c r="O763" s="237" t="str">
        <f>IF(ISBLANK(INDEX('Policy Characteristics'!I:I,MATCH($C763,'Policy Characteristics'!$C:$C,0))),"",INDEX('Policy Characteristics'!I:I,MATCH($C763,'Policy Characteristics'!$C:$C,0)))</f>
        <v>% of fuel shifted</v>
      </c>
      <c r="P763" s="237"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7" t="str">
        <f>IF(ISBLANK(INDEX('Policy Characteristics'!K:K,MATCH($C763,'Policy Characteristics'!$C:$C,0))),"",INDEX('Policy Characteristics'!K:K,MATCH($C763,'Policy Characteristics'!$C:$C,0)))</f>
        <v>industry-ag-main.html#fuel-switching</v>
      </c>
      <c r="R763" s="237" t="str">
        <f>IF(ISBLANK(INDEX('Policy Characteristics'!L:L,MATCH($C763,'Policy Characteristics'!$C:$C,0))),"",INDEX('Policy Characteristics'!L:L,MATCH($C763,'Policy Characteristics'!$C:$C,0)))</f>
        <v>industry-elec-and-hydrogen.html</v>
      </c>
      <c r="S763" s="291" t="s">
        <v>187</v>
      </c>
    </row>
    <row r="764" spans="1:19">
      <c r="A764" s="237" t="str">
        <f>IF(ISBLANK(INDEX('Policy Characteristics'!A:A,MATCH($C764,'Policy Characteristics'!$C:$C,0))),"",INDEX('Policy Characteristics'!A:A,MATCH($C764,'Policy Characteristics'!$C:$C,0)))</f>
        <v>Industry</v>
      </c>
      <c r="B764" s="386" t="str">
        <f>IF(ISBLANK(INDEX('Policy Characteristics'!B:B,MATCH($C764,'Policy Characteristics'!$C:$C,0))),"",INDEX('Policy Characteristics'!B:B,MATCH($C764,'Policy Characteristics'!$C:$C,0)))</f>
        <v>Electrification</v>
      </c>
      <c r="C764" s="237" t="str">
        <f t="shared" si="39"/>
        <v>Fraction of Eligible Industrial Energy Use Shifted to Electricity</v>
      </c>
      <c r="D764" s="290" t="s">
        <v>3055</v>
      </c>
      <c r="E764" t="s">
        <v>3487</v>
      </c>
      <c r="F764" t="s">
        <v>3018</v>
      </c>
      <c r="G764" s="335" t="s">
        <v>3494</v>
      </c>
      <c r="H764" s="17">
        <v>1914</v>
      </c>
      <c r="I764" s="387" t="s">
        <v>43</v>
      </c>
      <c r="J764" s="388" t="str">
        <f>IF(ISBLANK(INDEX('Policy Characteristics'!D:D,MATCH($C764,'Policy Characteristics'!$C:$C,0))),"",INDEX('Policy Characteristics'!D:D,MATCH($C764,'Policy Characteristics'!$C:$C,0)))</f>
        <v>Electrification</v>
      </c>
      <c r="K764" s="237" t="str">
        <f>IF(ISBLANK(INDEX('Policy Characteristics'!E:E,MATCH($C764,'Policy Characteristics'!$C:$C,0))),"",INDEX('Policy Characteristics'!E:E,MATCH($C764,'Policy Characteristics'!$C:$C,0)))</f>
        <v>indst shift to electricity</v>
      </c>
      <c r="L764" s="238">
        <f>IF(ISBLANK(INDEX('Policy Characteristics'!F:F,MATCH($C764,'Policy Characteristics'!$C:$C,0))),"",INDEX('Policy Characteristics'!F:F,MATCH($C764,'Policy Characteristics'!$C:$C,0)))</f>
        <v>0</v>
      </c>
      <c r="M764" s="238">
        <f>IF(ISBLANK(INDEX('Policy Characteristics'!G:G,MATCH($C764,'Policy Characteristics'!$C:$C,0))),"",INDEX('Policy Characteristics'!G:G,MATCH($C764,'Policy Characteristics'!$C:$C,0)))</f>
        <v>1</v>
      </c>
      <c r="N764" s="238">
        <f>IF(ISBLANK(INDEX('Policy Characteristics'!H:H,MATCH($C764,'Policy Characteristics'!$C:$C,0))),"",INDEX('Policy Characteristics'!H:H,MATCH($C764,'Policy Characteristics'!$C:$C,0)))</f>
        <v>0.01</v>
      </c>
      <c r="O764" s="237" t="str">
        <f>IF(ISBLANK(INDEX('Policy Characteristics'!I:I,MATCH($C764,'Policy Characteristics'!$C:$C,0))),"",INDEX('Policy Characteristics'!I:I,MATCH($C764,'Policy Characteristics'!$C:$C,0)))</f>
        <v>% of fuel shifted</v>
      </c>
      <c r="P764" s="237"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7" t="str">
        <f>IF(ISBLANK(INDEX('Policy Characteristics'!K:K,MATCH($C764,'Policy Characteristics'!$C:$C,0))),"",INDEX('Policy Characteristics'!K:K,MATCH($C764,'Policy Characteristics'!$C:$C,0)))</f>
        <v>industry-ag-main.html#fuel-switching</v>
      </c>
      <c r="R764" s="237" t="str">
        <f>IF(ISBLANK(INDEX('Policy Characteristics'!L:L,MATCH($C764,'Policy Characteristics'!$C:$C,0))),"",INDEX('Policy Characteristics'!L:L,MATCH($C764,'Policy Characteristics'!$C:$C,0)))</f>
        <v>industry-elec-and-hydrogen.html</v>
      </c>
      <c r="S764" s="291" t="s">
        <v>187</v>
      </c>
    </row>
    <row r="765" spans="1:19">
      <c r="A765" s="237" t="str">
        <f>IF(ISBLANK(INDEX('Policy Characteristics'!A:A,MATCH($C765,'Policy Characteristics'!$C:$C,0))),"",INDEX('Policy Characteristics'!A:A,MATCH($C765,'Policy Characteristics'!$C:$C,0)))</f>
        <v>Industry</v>
      </c>
      <c r="B765" s="386" t="str">
        <f>IF(ISBLANK(INDEX('Policy Characteristics'!B:B,MATCH($C765,'Policy Characteristics'!$C:$C,0))),"",INDEX('Policy Characteristics'!B:B,MATCH($C765,'Policy Characteristics'!$C:$C,0)))</f>
        <v>Electrification</v>
      </c>
      <c r="C765" s="237" t="str">
        <f t="shared" si="39"/>
        <v>Fraction of Eligible Industrial Energy Use Shifted to Electricity</v>
      </c>
      <c r="D765" s="290" t="s">
        <v>3055</v>
      </c>
      <c r="E765" t="s">
        <v>3488</v>
      </c>
      <c r="F765" t="s">
        <v>3018</v>
      </c>
      <c r="G765" s="335" t="s">
        <v>3495</v>
      </c>
      <c r="H765" s="17">
        <v>1915</v>
      </c>
      <c r="I765" s="387" t="s">
        <v>43</v>
      </c>
      <c r="J765" s="388" t="str">
        <f>IF(ISBLANK(INDEX('Policy Characteristics'!D:D,MATCH($C765,'Policy Characteristics'!$C:$C,0))),"",INDEX('Policy Characteristics'!D:D,MATCH($C765,'Policy Characteristics'!$C:$C,0)))</f>
        <v>Electrification</v>
      </c>
      <c r="K765" s="237" t="str">
        <f>IF(ISBLANK(INDEX('Policy Characteristics'!E:E,MATCH($C765,'Policy Characteristics'!$C:$C,0))),"",INDEX('Policy Characteristics'!E:E,MATCH($C765,'Policy Characteristics'!$C:$C,0)))</f>
        <v>indst shift to electricity</v>
      </c>
      <c r="L765" s="238">
        <f>IF(ISBLANK(INDEX('Policy Characteristics'!F:F,MATCH($C765,'Policy Characteristics'!$C:$C,0))),"",INDEX('Policy Characteristics'!F:F,MATCH($C765,'Policy Characteristics'!$C:$C,0)))</f>
        <v>0</v>
      </c>
      <c r="M765" s="238">
        <f>IF(ISBLANK(INDEX('Policy Characteristics'!G:G,MATCH($C765,'Policy Characteristics'!$C:$C,0))),"",INDEX('Policy Characteristics'!G:G,MATCH($C765,'Policy Characteristics'!$C:$C,0)))</f>
        <v>1</v>
      </c>
      <c r="N765" s="238">
        <f>IF(ISBLANK(INDEX('Policy Characteristics'!H:H,MATCH($C765,'Policy Characteristics'!$C:$C,0))),"",INDEX('Policy Characteristics'!H:H,MATCH($C765,'Policy Characteristics'!$C:$C,0)))</f>
        <v>0.01</v>
      </c>
      <c r="O765" s="237" t="str">
        <f>IF(ISBLANK(INDEX('Policy Characteristics'!I:I,MATCH($C765,'Policy Characteristics'!$C:$C,0))),"",INDEX('Policy Characteristics'!I:I,MATCH($C765,'Policy Characteristics'!$C:$C,0)))</f>
        <v>% of fuel shifted</v>
      </c>
      <c r="P765" s="237"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7" t="str">
        <f>IF(ISBLANK(INDEX('Policy Characteristics'!K:K,MATCH($C765,'Policy Characteristics'!$C:$C,0))),"",INDEX('Policy Characteristics'!K:K,MATCH($C765,'Policy Characteristics'!$C:$C,0)))</f>
        <v>industry-ag-main.html#fuel-switching</v>
      </c>
      <c r="R765" s="237" t="str">
        <f>IF(ISBLANK(INDEX('Policy Characteristics'!L:L,MATCH($C765,'Policy Characteristics'!$C:$C,0))),"",INDEX('Policy Characteristics'!L:L,MATCH($C765,'Policy Characteristics'!$C:$C,0)))</f>
        <v>industry-elec-and-hydrogen.html</v>
      </c>
      <c r="S765" s="291" t="s">
        <v>187</v>
      </c>
    </row>
    <row r="766" spans="1:19">
      <c r="A766" s="237" t="str">
        <f>IF(ISBLANK(INDEX('Policy Characteristics'!A:A,MATCH($C766,'Policy Characteristics'!$C:$C,0))),"",INDEX('Policy Characteristics'!A:A,MATCH($C766,'Policy Characteristics'!$C:$C,0)))</f>
        <v>Industry</v>
      </c>
      <c r="B766" s="386" t="str">
        <f>IF(ISBLANK(INDEX('Policy Characteristics'!B:B,MATCH($C766,'Policy Characteristics'!$C:$C,0))),"",INDEX('Policy Characteristics'!B:B,MATCH($C766,'Policy Characteristics'!$C:$C,0)))</f>
        <v>Electrification</v>
      </c>
      <c r="C766" s="237" t="str">
        <f t="shared" si="39"/>
        <v>Fraction of Eligible Industrial Energy Use Shifted to Electricity</v>
      </c>
      <c r="D766" s="290" t="s">
        <v>3055</v>
      </c>
      <c r="E766" t="s">
        <v>3489</v>
      </c>
      <c r="F766" t="s">
        <v>3018</v>
      </c>
      <c r="G766" s="335" t="s">
        <v>3496</v>
      </c>
      <c r="H766" s="17">
        <v>1916</v>
      </c>
      <c r="I766" s="387" t="s">
        <v>43</v>
      </c>
      <c r="J766" s="388" t="str">
        <f>IF(ISBLANK(INDEX('Policy Characteristics'!D:D,MATCH($C766,'Policy Characteristics'!$C:$C,0))),"",INDEX('Policy Characteristics'!D:D,MATCH($C766,'Policy Characteristics'!$C:$C,0)))</f>
        <v>Electrification</v>
      </c>
      <c r="K766" s="237" t="str">
        <f>IF(ISBLANK(INDEX('Policy Characteristics'!E:E,MATCH($C766,'Policy Characteristics'!$C:$C,0))),"",INDEX('Policy Characteristics'!E:E,MATCH($C766,'Policy Characteristics'!$C:$C,0)))</f>
        <v>indst shift to electricity</v>
      </c>
      <c r="L766" s="238">
        <f>IF(ISBLANK(INDEX('Policy Characteristics'!F:F,MATCH($C766,'Policy Characteristics'!$C:$C,0))),"",INDEX('Policy Characteristics'!F:F,MATCH($C766,'Policy Characteristics'!$C:$C,0)))</f>
        <v>0</v>
      </c>
      <c r="M766" s="238">
        <f>IF(ISBLANK(INDEX('Policy Characteristics'!G:G,MATCH($C766,'Policy Characteristics'!$C:$C,0))),"",INDEX('Policy Characteristics'!G:G,MATCH($C766,'Policy Characteristics'!$C:$C,0)))</f>
        <v>1</v>
      </c>
      <c r="N766" s="238">
        <f>IF(ISBLANK(INDEX('Policy Characteristics'!H:H,MATCH($C766,'Policy Characteristics'!$C:$C,0))),"",INDEX('Policy Characteristics'!H:H,MATCH($C766,'Policy Characteristics'!$C:$C,0)))</f>
        <v>0.01</v>
      </c>
      <c r="O766" s="237" t="str">
        <f>IF(ISBLANK(INDEX('Policy Characteristics'!I:I,MATCH($C766,'Policy Characteristics'!$C:$C,0))),"",INDEX('Policy Characteristics'!I:I,MATCH($C766,'Policy Characteristics'!$C:$C,0)))</f>
        <v>% of fuel shifted</v>
      </c>
      <c r="P766" s="237"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7" t="str">
        <f>IF(ISBLANK(INDEX('Policy Characteristics'!K:K,MATCH($C766,'Policy Characteristics'!$C:$C,0))),"",INDEX('Policy Characteristics'!K:K,MATCH($C766,'Policy Characteristics'!$C:$C,0)))</f>
        <v>industry-ag-main.html#fuel-switching</v>
      </c>
      <c r="R766" s="237" t="str">
        <f>IF(ISBLANK(INDEX('Policy Characteristics'!L:L,MATCH($C766,'Policy Characteristics'!$C:$C,0))),"",INDEX('Policy Characteristics'!L:L,MATCH($C766,'Policy Characteristics'!$C:$C,0)))</f>
        <v>industry-elec-and-hydrogen.html</v>
      </c>
      <c r="S766" s="291" t="s">
        <v>187</v>
      </c>
    </row>
    <row r="767" spans="1:19">
      <c r="A767" s="237" t="str">
        <f>IF(ISBLANK(INDEX('Policy Characteristics'!A:A,MATCH($C767,'Policy Characteristics'!$C:$C,0))),"",INDEX('Policy Characteristics'!A:A,MATCH($C767,'Policy Characteristics'!$C:$C,0)))</f>
        <v>Industry</v>
      </c>
      <c r="B767" s="386" t="str">
        <f>IF(ISBLANK(INDEX('Policy Characteristics'!B:B,MATCH($C767,'Policy Characteristics'!$C:$C,0))),"",INDEX('Policy Characteristics'!B:B,MATCH($C767,'Policy Characteristics'!$C:$C,0)))</f>
        <v>Electrification</v>
      </c>
      <c r="C767" s="237" t="str">
        <f t="shared" si="39"/>
        <v>Fraction of Eligible Industrial Energy Use Shifted to Electricity</v>
      </c>
      <c r="D767" s="290" t="s">
        <v>3055</v>
      </c>
      <c r="E767" t="s">
        <v>3490</v>
      </c>
      <c r="F767" t="s">
        <v>3018</v>
      </c>
      <c r="G767" s="335" t="s">
        <v>3497</v>
      </c>
      <c r="H767" s="17">
        <v>1917</v>
      </c>
      <c r="I767" s="387" t="s">
        <v>43</v>
      </c>
      <c r="J767" s="388" t="str">
        <f>IF(ISBLANK(INDEX('Policy Characteristics'!D:D,MATCH($C767,'Policy Characteristics'!$C:$C,0))),"",INDEX('Policy Characteristics'!D:D,MATCH($C767,'Policy Characteristics'!$C:$C,0)))</f>
        <v>Electrification</v>
      </c>
      <c r="K767" s="237" t="str">
        <f>IF(ISBLANK(INDEX('Policy Characteristics'!E:E,MATCH($C767,'Policy Characteristics'!$C:$C,0))),"",INDEX('Policy Characteristics'!E:E,MATCH($C767,'Policy Characteristics'!$C:$C,0)))</f>
        <v>indst shift to electricity</v>
      </c>
      <c r="L767" s="238">
        <f>IF(ISBLANK(INDEX('Policy Characteristics'!F:F,MATCH($C767,'Policy Characteristics'!$C:$C,0))),"",INDEX('Policy Characteristics'!F:F,MATCH($C767,'Policy Characteristics'!$C:$C,0)))</f>
        <v>0</v>
      </c>
      <c r="M767" s="238">
        <f>IF(ISBLANK(INDEX('Policy Characteristics'!G:G,MATCH($C767,'Policy Characteristics'!$C:$C,0))),"",INDEX('Policy Characteristics'!G:G,MATCH($C767,'Policy Characteristics'!$C:$C,0)))</f>
        <v>1</v>
      </c>
      <c r="N767" s="238">
        <f>IF(ISBLANK(INDEX('Policy Characteristics'!H:H,MATCH($C767,'Policy Characteristics'!$C:$C,0))),"",INDEX('Policy Characteristics'!H:H,MATCH($C767,'Policy Characteristics'!$C:$C,0)))</f>
        <v>0.01</v>
      </c>
      <c r="O767" s="237" t="str">
        <f>IF(ISBLANK(INDEX('Policy Characteristics'!I:I,MATCH($C767,'Policy Characteristics'!$C:$C,0))),"",INDEX('Policy Characteristics'!I:I,MATCH($C767,'Policy Characteristics'!$C:$C,0)))</f>
        <v>% of fuel shifted</v>
      </c>
      <c r="P767" s="237"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7" t="str">
        <f>IF(ISBLANK(INDEX('Policy Characteristics'!K:K,MATCH($C767,'Policy Characteristics'!$C:$C,0))),"",INDEX('Policy Characteristics'!K:K,MATCH($C767,'Policy Characteristics'!$C:$C,0)))</f>
        <v>industry-ag-main.html#fuel-switching</v>
      </c>
      <c r="R767" s="237" t="str">
        <f>IF(ISBLANK(INDEX('Policy Characteristics'!L:L,MATCH($C767,'Policy Characteristics'!$C:$C,0))),"",INDEX('Policy Characteristics'!L:L,MATCH($C767,'Policy Characteristics'!$C:$C,0)))</f>
        <v>industry-elec-and-hydrogen.html</v>
      </c>
      <c r="S767" s="291" t="s">
        <v>187</v>
      </c>
    </row>
    <row r="768" spans="1:19">
      <c r="A768" s="237" t="str">
        <f>IF(ISBLANK(INDEX('Policy Characteristics'!A:A,MATCH($C768,'Policy Characteristics'!$C:$C,0))),"",INDEX('Policy Characteristics'!A:A,MATCH($C768,'Policy Characteristics'!$C:$C,0)))</f>
        <v>Industry</v>
      </c>
      <c r="B768" s="386" t="str">
        <f>IF(ISBLANK(INDEX('Policy Characteristics'!B:B,MATCH($C768,'Policy Characteristics'!$C:$C,0))),"",INDEX('Policy Characteristics'!B:B,MATCH($C768,'Policy Characteristics'!$C:$C,0)))</f>
        <v>Electrification</v>
      </c>
      <c r="C768" s="237" t="str">
        <f t="shared" si="39"/>
        <v>Fraction of Eligible Industrial Energy Use Shifted to Electricity</v>
      </c>
      <c r="D768" s="290" t="s">
        <v>3055</v>
      </c>
      <c r="E768" t="s">
        <v>3491</v>
      </c>
      <c r="F768" t="s">
        <v>3018</v>
      </c>
      <c r="G768" s="335" t="s">
        <v>3498</v>
      </c>
      <c r="H768" s="17">
        <v>1918</v>
      </c>
      <c r="I768" s="387" t="s">
        <v>43</v>
      </c>
      <c r="J768" s="388" t="str">
        <f>IF(ISBLANK(INDEX('Policy Characteristics'!D:D,MATCH($C768,'Policy Characteristics'!$C:$C,0))),"",INDEX('Policy Characteristics'!D:D,MATCH($C768,'Policy Characteristics'!$C:$C,0)))</f>
        <v>Electrification</v>
      </c>
      <c r="K768" s="237" t="str">
        <f>IF(ISBLANK(INDEX('Policy Characteristics'!E:E,MATCH($C768,'Policy Characteristics'!$C:$C,0))),"",INDEX('Policy Characteristics'!E:E,MATCH($C768,'Policy Characteristics'!$C:$C,0)))</f>
        <v>indst shift to electricity</v>
      </c>
      <c r="L768" s="238">
        <f>IF(ISBLANK(INDEX('Policy Characteristics'!F:F,MATCH($C768,'Policy Characteristics'!$C:$C,0))),"",INDEX('Policy Characteristics'!F:F,MATCH($C768,'Policy Characteristics'!$C:$C,0)))</f>
        <v>0</v>
      </c>
      <c r="M768" s="238">
        <f>IF(ISBLANK(INDEX('Policy Characteristics'!G:G,MATCH($C768,'Policy Characteristics'!$C:$C,0))),"",INDEX('Policy Characteristics'!G:G,MATCH($C768,'Policy Characteristics'!$C:$C,0)))</f>
        <v>1</v>
      </c>
      <c r="N768" s="238">
        <f>IF(ISBLANK(INDEX('Policy Characteristics'!H:H,MATCH($C768,'Policy Characteristics'!$C:$C,0))),"",INDEX('Policy Characteristics'!H:H,MATCH($C768,'Policy Characteristics'!$C:$C,0)))</f>
        <v>0.01</v>
      </c>
      <c r="O768" s="237" t="str">
        <f>IF(ISBLANK(INDEX('Policy Characteristics'!I:I,MATCH($C768,'Policy Characteristics'!$C:$C,0))),"",INDEX('Policy Characteristics'!I:I,MATCH($C768,'Policy Characteristics'!$C:$C,0)))</f>
        <v>% of fuel shifted</v>
      </c>
      <c r="P768" s="237"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7" t="str">
        <f>IF(ISBLANK(INDEX('Policy Characteristics'!K:K,MATCH($C768,'Policy Characteristics'!$C:$C,0))),"",INDEX('Policy Characteristics'!K:K,MATCH($C768,'Policy Characteristics'!$C:$C,0)))</f>
        <v>industry-ag-main.html#fuel-switching</v>
      </c>
      <c r="R768" s="237" t="str">
        <f>IF(ISBLANK(INDEX('Policy Characteristics'!L:L,MATCH($C768,'Policy Characteristics'!$C:$C,0))),"",INDEX('Policy Characteristics'!L:L,MATCH($C768,'Policy Characteristics'!$C:$C,0)))</f>
        <v>industry-elec-and-hydrogen.html</v>
      </c>
      <c r="S768" s="291" t="s">
        <v>187</v>
      </c>
    </row>
    <row r="769" spans="1:19">
      <c r="A769" s="237" t="str">
        <f>IF(ISBLANK(INDEX('Policy Characteristics'!A:A,MATCH($C769,'Policy Characteristics'!$C:$C,0))),"",INDEX('Policy Characteristics'!A:A,MATCH($C769,'Policy Characteristics'!$C:$C,0)))</f>
        <v>Industry</v>
      </c>
      <c r="B769" s="386" t="str">
        <f>IF(ISBLANK(INDEX('Policy Characteristics'!B:B,MATCH($C769,'Policy Characteristics'!$C:$C,0))),"",INDEX('Policy Characteristics'!B:B,MATCH($C769,'Policy Characteristics'!$C:$C,0)))</f>
        <v>Electrification</v>
      </c>
      <c r="C769" s="237" t="str">
        <f t="shared" si="39"/>
        <v>Fraction of Eligible Industrial Energy Use Shifted to Electricity</v>
      </c>
      <c r="D769" s="290" t="s">
        <v>3055</v>
      </c>
      <c r="E769" t="s">
        <v>3492</v>
      </c>
      <c r="F769" t="s">
        <v>3018</v>
      </c>
      <c r="G769" s="335" t="s">
        <v>3499</v>
      </c>
      <c r="H769" s="17">
        <v>1919</v>
      </c>
      <c r="I769" s="387" t="s">
        <v>43</v>
      </c>
      <c r="J769" s="388" t="str">
        <f>IF(ISBLANK(INDEX('Policy Characteristics'!D:D,MATCH($C769,'Policy Characteristics'!$C:$C,0))),"",INDEX('Policy Characteristics'!D:D,MATCH($C769,'Policy Characteristics'!$C:$C,0)))</f>
        <v>Electrification</v>
      </c>
      <c r="K769" s="237" t="str">
        <f>IF(ISBLANK(INDEX('Policy Characteristics'!E:E,MATCH($C769,'Policy Characteristics'!$C:$C,0))),"",INDEX('Policy Characteristics'!E:E,MATCH($C769,'Policy Characteristics'!$C:$C,0)))</f>
        <v>indst shift to electricity</v>
      </c>
      <c r="L769" s="238">
        <f>IF(ISBLANK(INDEX('Policy Characteristics'!F:F,MATCH($C769,'Policy Characteristics'!$C:$C,0))),"",INDEX('Policy Characteristics'!F:F,MATCH($C769,'Policy Characteristics'!$C:$C,0)))</f>
        <v>0</v>
      </c>
      <c r="M769" s="238">
        <f>IF(ISBLANK(INDEX('Policy Characteristics'!G:G,MATCH($C769,'Policy Characteristics'!$C:$C,0))),"",INDEX('Policy Characteristics'!G:G,MATCH($C769,'Policy Characteristics'!$C:$C,0)))</f>
        <v>1</v>
      </c>
      <c r="N769" s="238">
        <f>IF(ISBLANK(INDEX('Policy Characteristics'!H:H,MATCH($C769,'Policy Characteristics'!$C:$C,0))),"",INDEX('Policy Characteristics'!H:H,MATCH($C769,'Policy Characteristics'!$C:$C,0)))</f>
        <v>0.01</v>
      </c>
      <c r="O769" s="237" t="str">
        <f>IF(ISBLANK(INDEX('Policy Characteristics'!I:I,MATCH($C769,'Policy Characteristics'!$C:$C,0))),"",INDEX('Policy Characteristics'!I:I,MATCH($C769,'Policy Characteristics'!$C:$C,0)))</f>
        <v>% of fuel shifted</v>
      </c>
      <c r="P769" s="237"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7" t="str">
        <f>IF(ISBLANK(INDEX('Policy Characteristics'!K:K,MATCH($C769,'Policy Characteristics'!$C:$C,0))),"",INDEX('Policy Characteristics'!K:K,MATCH($C769,'Policy Characteristics'!$C:$C,0)))</f>
        <v>industry-ag-main.html#fuel-switching</v>
      </c>
      <c r="R769" s="237" t="str">
        <f>IF(ISBLANK(INDEX('Policy Characteristics'!L:L,MATCH($C769,'Policy Characteristics'!$C:$C,0))),"",INDEX('Policy Characteristics'!L:L,MATCH($C769,'Policy Characteristics'!$C:$C,0)))</f>
        <v>industry-elec-and-hydrogen.html</v>
      </c>
      <c r="S769" s="291" t="s">
        <v>187</v>
      </c>
    </row>
    <row r="770" spans="1:19">
      <c r="A770" s="237" t="str">
        <f>IF(ISBLANK(INDEX('Policy Characteristics'!A:A,MATCH($C770,'Policy Characteristics'!$C:$C,0))),"",INDEX('Policy Characteristics'!A:A,MATCH($C770,'Policy Characteristics'!$C:$C,0)))</f>
        <v>Industry</v>
      </c>
      <c r="B770" s="386" t="str">
        <f>IF(ISBLANK(INDEX('Policy Characteristics'!B:B,MATCH($C770,'Policy Characteristics'!$C:$C,0))),"",INDEX('Policy Characteristics'!B:B,MATCH($C770,'Policy Characteristics'!$C:$C,0)))</f>
        <v>Electrification</v>
      </c>
      <c r="C770" s="237" t="str">
        <f t="shared" si="39"/>
        <v>Fraction of Eligible Industrial Energy Use Shifted to Electricity</v>
      </c>
      <c r="D770" s="290" t="s">
        <v>3055</v>
      </c>
      <c r="E770" t="s">
        <v>3493</v>
      </c>
      <c r="F770" t="s">
        <v>3018</v>
      </c>
      <c r="G770" s="335" t="s">
        <v>3500</v>
      </c>
      <c r="H770" s="17">
        <v>1920</v>
      </c>
      <c r="I770" s="387" t="s">
        <v>43</v>
      </c>
      <c r="J770" s="388" t="str">
        <f>IF(ISBLANK(INDEX('Policy Characteristics'!D:D,MATCH($C770,'Policy Characteristics'!$C:$C,0))),"",INDEX('Policy Characteristics'!D:D,MATCH($C770,'Policy Characteristics'!$C:$C,0)))</f>
        <v>Electrification</v>
      </c>
      <c r="K770" s="237" t="str">
        <f>IF(ISBLANK(INDEX('Policy Characteristics'!E:E,MATCH($C770,'Policy Characteristics'!$C:$C,0))),"",INDEX('Policy Characteristics'!E:E,MATCH($C770,'Policy Characteristics'!$C:$C,0)))</f>
        <v>indst shift to electricity</v>
      </c>
      <c r="L770" s="238">
        <f>IF(ISBLANK(INDEX('Policy Characteristics'!F:F,MATCH($C770,'Policy Characteristics'!$C:$C,0))),"",INDEX('Policy Characteristics'!F:F,MATCH($C770,'Policy Characteristics'!$C:$C,0)))</f>
        <v>0</v>
      </c>
      <c r="M770" s="238">
        <f>IF(ISBLANK(INDEX('Policy Characteristics'!G:G,MATCH($C770,'Policy Characteristics'!$C:$C,0))),"",INDEX('Policy Characteristics'!G:G,MATCH($C770,'Policy Characteristics'!$C:$C,0)))</f>
        <v>1</v>
      </c>
      <c r="N770" s="238">
        <f>IF(ISBLANK(INDEX('Policy Characteristics'!H:H,MATCH($C770,'Policy Characteristics'!$C:$C,0))),"",INDEX('Policy Characteristics'!H:H,MATCH($C770,'Policy Characteristics'!$C:$C,0)))</f>
        <v>0.01</v>
      </c>
      <c r="O770" s="237" t="str">
        <f>IF(ISBLANK(INDEX('Policy Characteristics'!I:I,MATCH($C770,'Policy Characteristics'!$C:$C,0))),"",INDEX('Policy Characteristics'!I:I,MATCH($C770,'Policy Characteristics'!$C:$C,0)))</f>
        <v>% of fuel shifted</v>
      </c>
      <c r="P770" s="237"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7" t="str">
        <f>IF(ISBLANK(INDEX('Policy Characteristics'!K:K,MATCH($C770,'Policy Characteristics'!$C:$C,0))),"",INDEX('Policy Characteristics'!K:K,MATCH($C770,'Policy Characteristics'!$C:$C,0)))</f>
        <v>industry-ag-main.html#fuel-switching</v>
      </c>
      <c r="R770" s="237" t="str">
        <f>IF(ISBLANK(INDEX('Policy Characteristics'!L:L,MATCH($C770,'Policy Characteristics'!$C:$C,0))),"",INDEX('Policy Characteristics'!L:L,MATCH($C770,'Policy Characteristics'!$C:$C,0)))</f>
        <v>industry-elec-and-hydrogen.html</v>
      </c>
      <c r="S770" s="291" t="s">
        <v>187</v>
      </c>
    </row>
    <row r="771" spans="1:19">
      <c r="A771" s="237" t="str">
        <f>IF(ISBLANK(INDEX('Policy Characteristics'!A:A,MATCH($C771,'Policy Characteristics'!$C:$C,0))),"",INDEX('Policy Characteristics'!A:A,MATCH($C771,'Policy Characteristics'!$C:$C,0)))</f>
        <v>Industry</v>
      </c>
      <c r="B771" s="386" t="str">
        <f>IF(ISBLANK(INDEX('Policy Characteristics'!B:B,MATCH($C771,'Policy Characteristics'!$C:$C,0))),"",INDEX('Policy Characteristics'!B:B,MATCH($C771,'Policy Characteristics'!$C:$C,0)))</f>
        <v>Electrification</v>
      </c>
      <c r="C771" s="237" t="str">
        <f t="shared" si="39"/>
        <v>Fraction of Eligible Industrial Energy Use Shifted to Electricity</v>
      </c>
      <c r="D771" s="290" t="s">
        <v>3055</v>
      </c>
      <c r="E771" t="s">
        <v>3610</v>
      </c>
      <c r="F771" t="s">
        <v>3018</v>
      </c>
      <c r="G771" s="335" t="s">
        <v>3610</v>
      </c>
      <c r="H771" s="17">
        <v>1921</v>
      </c>
      <c r="I771" s="387" t="s">
        <v>43</v>
      </c>
      <c r="J771" s="388" t="str">
        <f>IF(ISBLANK(INDEX('Policy Characteristics'!D:D,MATCH($C771,'Policy Characteristics'!$C:$C,0))),"",INDEX('Policy Characteristics'!D:D,MATCH($C771,'Policy Characteristics'!$C:$C,0)))</f>
        <v>Electrification</v>
      </c>
      <c r="K771" s="237" t="str">
        <f>IF(ISBLANK(INDEX('Policy Characteristics'!E:E,MATCH($C771,'Policy Characteristics'!$C:$C,0))),"",INDEX('Policy Characteristics'!E:E,MATCH($C771,'Policy Characteristics'!$C:$C,0)))</f>
        <v>indst shift to electricity</v>
      </c>
      <c r="L771" s="238">
        <f>IF(ISBLANK(INDEX('Policy Characteristics'!F:F,MATCH($C771,'Policy Characteristics'!$C:$C,0))),"",INDEX('Policy Characteristics'!F:F,MATCH($C771,'Policy Characteristics'!$C:$C,0)))</f>
        <v>0</v>
      </c>
      <c r="M771" s="238">
        <f>IF(ISBLANK(INDEX('Policy Characteristics'!G:G,MATCH($C771,'Policy Characteristics'!$C:$C,0))),"",INDEX('Policy Characteristics'!G:G,MATCH($C771,'Policy Characteristics'!$C:$C,0)))</f>
        <v>1</v>
      </c>
      <c r="N771" s="238">
        <f>IF(ISBLANK(INDEX('Policy Characteristics'!H:H,MATCH($C771,'Policy Characteristics'!$C:$C,0))),"",INDEX('Policy Characteristics'!H:H,MATCH($C771,'Policy Characteristics'!$C:$C,0)))</f>
        <v>0.01</v>
      </c>
      <c r="O771" s="237" t="str">
        <f>IF(ISBLANK(INDEX('Policy Characteristics'!I:I,MATCH($C771,'Policy Characteristics'!$C:$C,0))),"",INDEX('Policy Characteristics'!I:I,MATCH($C771,'Policy Characteristics'!$C:$C,0)))</f>
        <v>% of fuel shifted</v>
      </c>
      <c r="P771" s="237"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7" t="str">
        <f>IF(ISBLANK(INDEX('Policy Characteristics'!K:K,MATCH($C771,'Policy Characteristics'!$C:$C,0))),"",INDEX('Policy Characteristics'!K:K,MATCH($C771,'Policy Characteristics'!$C:$C,0)))</f>
        <v>industry-ag-main.html#fuel-switching</v>
      </c>
      <c r="R771" s="237" t="str">
        <f>IF(ISBLANK(INDEX('Policy Characteristics'!L:L,MATCH($C771,'Policy Characteristics'!$C:$C,0))),"",INDEX('Policy Characteristics'!L:L,MATCH($C771,'Policy Characteristics'!$C:$C,0)))</f>
        <v>industry-elec-and-hydrogen.html</v>
      </c>
      <c r="S771" s="291" t="s">
        <v>187</v>
      </c>
    </row>
    <row r="772" spans="1:19">
      <c r="A772" s="237" t="str">
        <f>IF(ISBLANK(INDEX('Policy Characteristics'!A:A,MATCH($C772,'Policy Characteristics'!$C:$C,0))),"",INDEX('Policy Characteristics'!A:A,MATCH($C772,'Policy Characteristics'!$C:$C,0)))</f>
        <v>Industry</v>
      </c>
      <c r="B772" s="386" t="str">
        <f>IF(ISBLANK(INDEX('Policy Characteristics'!B:B,MATCH($C772,'Policy Characteristics'!$C:$C,0))),"",INDEX('Policy Characteristics'!B:B,MATCH($C772,'Policy Characteristics'!$C:$C,0)))</f>
        <v>Electrification</v>
      </c>
      <c r="C772" s="237" t="str">
        <f t="shared" si="39"/>
        <v>Fraction of Eligible Industrial Energy Use Shifted to Electricity</v>
      </c>
      <c r="D772" s="290" t="s">
        <v>3056</v>
      </c>
      <c r="E772" t="s">
        <v>3487</v>
      </c>
      <c r="F772" t="s">
        <v>3019</v>
      </c>
      <c r="G772" s="335" t="s">
        <v>3494</v>
      </c>
      <c r="H772" s="17">
        <v>1922</v>
      </c>
      <c r="I772" s="387" t="s">
        <v>43</v>
      </c>
      <c r="J772" s="388" t="str">
        <f>IF(ISBLANK(INDEX('Policy Characteristics'!D:D,MATCH($C772,'Policy Characteristics'!$C:$C,0))),"",INDEX('Policy Characteristics'!D:D,MATCH($C772,'Policy Characteristics'!$C:$C,0)))</f>
        <v>Electrification</v>
      </c>
      <c r="K772" s="237" t="str">
        <f>IF(ISBLANK(INDEX('Policy Characteristics'!E:E,MATCH($C772,'Policy Characteristics'!$C:$C,0))),"",INDEX('Policy Characteristics'!E:E,MATCH($C772,'Policy Characteristics'!$C:$C,0)))</f>
        <v>indst shift to electricity</v>
      </c>
      <c r="L772" s="238">
        <f>IF(ISBLANK(INDEX('Policy Characteristics'!F:F,MATCH($C772,'Policy Characteristics'!$C:$C,0))),"",INDEX('Policy Characteristics'!F:F,MATCH($C772,'Policy Characteristics'!$C:$C,0)))</f>
        <v>0</v>
      </c>
      <c r="M772" s="238">
        <f>IF(ISBLANK(INDEX('Policy Characteristics'!G:G,MATCH($C772,'Policy Characteristics'!$C:$C,0))),"",INDEX('Policy Characteristics'!G:G,MATCH($C772,'Policy Characteristics'!$C:$C,0)))</f>
        <v>1</v>
      </c>
      <c r="N772" s="238">
        <f>IF(ISBLANK(INDEX('Policy Characteristics'!H:H,MATCH($C772,'Policy Characteristics'!$C:$C,0))),"",INDEX('Policy Characteristics'!H:H,MATCH($C772,'Policy Characteristics'!$C:$C,0)))</f>
        <v>0.01</v>
      </c>
      <c r="O772" s="237" t="str">
        <f>IF(ISBLANK(INDEX('Policy Characteristics'!I:I,MATCH($C772,'Policy Characteristics'!$C:$C,0))),"",INDEX('Policy Characteristics'!I:I,MATCH($C772,'Policy Characteristics'!$C:$C,0)))</f>
        <v>% of fuel shifted</v>
      </c>
      <c r="P772" s="237"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7" t="str">
        <f>IF(ISBLANK(INDEX('Policy Characteristics'!K:K,MATCH($C772,'Policy Characteristics'!$C:$C,0))),"",INDEX('Policy Characteristics'!K:K,MATCH($C772,'Policy Characteristics'!$C:$C,0)))</f>
        <v>industry-ag-main.html#fuel-switching</v>
      </c>
      <c r="R772" s="237" t="str">
        <f>IF(ISBLANK(INDEX('Policy Characteristics'!L:L,MATCH($C772,'Policy Characteristics'!$C:$C,0))),"",INDEX('Policy Characteristics'!L:L,MATCH($C772,'Policy Characteristics'!$C:$C,0)))</f>
        <v>industry-elec-and-hydrogen.html</v>
      </c>
      <c r="S772" s="291" t="s">
        <v>187</v>
      </c>
    </row>
    <row r="773" spans="1:19">
      <c r="A773" s="237" t="str">
        <f>IF(ISBLANK(INDEX('Policy Characteristics'!A:A,MATCH($C773,'Policy Characteristics'!$C:$C,0))),"",INDEX('Policy Characteristics'!A:A,MATCH($C773,'Policy Characteristics'!$C:$C,0)))</f>
        <v>Industry</v>
      </c>
      <c r="B773" s="386" t="str">
        <f>IF(ISBLANK(INDEX('Policy Characteristics'!B:B,MATCH($C773,'Policy Characteristics'!$C:$C,0))),"",INDEX('Policy Characteristics'!B:B,MATCH($C773,'Policy Characteristics'!$C:$C,0)))</f>
        <v>Electrification</v>
      </c>
      <c r="C773" s="237" t="str">
        <f t="shared" si="39"/>
        <v>Fraction of Eligible Industrial Energy Use Shifted to Electricity</v>
      </c>
      <c r="D773" s="290" t="s">
        <v>3056</v>
      </c>
      <c r="E773" t="s">
        <v>3488</v>
      </c>
      <c r="F773" t="s">
        <v>3019</v>
      </c>
      <c r="G773" s="335" t="s">
        <v>3495</v>
      </c>
      <c r="H773" s="17">
        <v>1923</v>
      </c>
      <c r="I773" s="387" t="s">
        <v>43</v>
      </c>
      <c r="J773" s="388" t="str">
        <f>IF(ISBLANK(INDEX('Policy Characteristics'!D:D,MATCH($C773,'Policy Characteristics'!$C:$C,0))),"",INDEX('Policy Characteristics'!D:D,MATCH($C773,'Policy Characteristics'!$C:$C,0)))</f>
        <v>Electrification</v>
      </c>
      <c r="K773" s="237" t="str">
        <f>IF(ISBLANK(INDEX('Policy Characteristics'!E:E,MATCH($C773,'Policy Characteristics'!$C:$C,0))),"",INDEX('Policy Characteristics'!E:E,MATCH($C773,'Policy Characteristics'!$C:$C,0)))</f>
        <v>indst shift to electricity</v>
      </c>
      <c r="L773" s="238">
        <f>IF(ISBLANK(INDEX('Policy Characteristics'!F:F,MATCH($C773,'Policy Characteristics'!$C:$C,0))),"",INDEX('Policy Characteristics'!F:F,MATCH($C773,'Policy Characteristics'!$C:$C,0)))</f>
        <v>0</v>
      </c>
      <c r="M773" s="238">
        <f>IF(ISBLANK(INDEX('Policy Characteristics'!G:G,MATCH($C773,'Policy Characteristics'!$C:$C,0))),"",INDEX('Policy Characteristics'!G:G,MATCH($C773,'Policy Characteristics'!$C:$C,0)))</f>
        <v>1</v>
      </c>
      <c r="N773" s="238">
        <f>IF(ISBLANK(INDEX('Policy Characteristics'!H:H,MATCH($C773,'Policy Characteristics'!$C:$C,0))),"",INDEX('Policy Characteristics'!H:H,MATCH($C773,'Policy Characteristics'!$C:$C,0)))</f>
        <v>0.01</v>
      </c>
      <c r="O773" s="237" t="str">
        <f>IF(ISBLANK(INDEX('Policy Characteristics'!I:I,MATCH($C773,'Policy Characteristics'!$C:$C,0))),"",INDEX('Policy Characteristics'!I:I,MATCH($C773,'Policy Characteristics'!$C:$C,0)))</f>
        <v>% of fuel shifted</v>
      </c>
      <c r="P773" s="237"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7" t="str">
        <f>IF(ISBLANK(INDEX('Policy Characteristics'!K:K,MATCH($C773,'Policy Characteristics'!$C:$C,0))),"",INDEX('Policy Characteristics'!K:K,MATCH($C773,'Policy Characteristics'!$C:$C,0)))</f>
        <v>industry-ag-main.html#fuel-switching</v>
      </c>
      <c r="R773" s="237" t="str">
        <f>IF(ISBLANK(INDEX('Policy Characteristics'!L:L,MATCH($C773,'Policy Characteristics'!$C:$C,0))),"",INDEX('Policy Characteristics'!L:L,MATCH($C773,'Policy Characteristics'!$C:$C,0)))</f>
        <v>industry-elec-and-hydrogen.html</v>
      </c>
      <c r="S773" s="291" t="s">
        <v>187</v>
      </c>
    </row>
    <row r="774" spans="1:19">
      <c r="A774" s="237" t="str">
        <f>IF(ISBLANK(INDEX('Policy Characteristics'!A:A,MATCH($C774,'Policy Characteristics'!$C:$C,0))),"",INDEX('Policy Characteristics'!A:A,MATCH($C774,'Policy Characteristics'!$C:$C,0)))</f>
        <v>Industry</v>
      </c>
      <c r="B774" s="386" t="str">
        <f>IF(ISBLANK(INDEX('Policy Characteristics'!B:B,MATCH($C774,'Policy Characteristics'!$C:$C,0))),"",INDEX('Policy Characteristics'!B:B,MATCH($C774,'Policy Characteristics'!$C:$C,0)))</f>
        <v>Electrification</v>
      </c>
      <c r="C774" s="237" t="str">
        <f t="shared" si="39"/>
        <v>Fraction of Eligible Industrial Energy Use Shifted to Electricity</v>
      </c>
      <c r="D774" s="290" t="s">
        <v>3056</v>
      </c>
      <c r="E774" t="s">
        <v>3489</v>
      </c>
      <c r="F774" t="s">
        <v>3019</v>
      </c>
      <c r="G774" s="335" t="s">
        <v>3496</v>
      </c>
      <c r="H774" s="17">
        <v>1924</v>
      </c>
      <c r="I774" s="387" t="s">
        <v>43</v>
      </c>
      <c r="J774" s="388" t="str">
        <f>IF(ISBLANK(INDEX('Policy Characteristics'!D:D,MATCH($C774,'Policy Characteristics'!$C:$C,0))),"",INDEX('Policy Characteristics'!D:D,MATCH($C774,'Policy Characteristics'!$C:$C,0)))</f>
        <v>Electrification</v>
      </c>
      <c r="K774" s="237" t="str">
        <f>IF(ISBLANK(INDEX('Policy Characteristics'!E:E,MATCH($C774,'Policy Characteristics'!$C:$C,0))),"",INDEX('Policy Characteristics'!E:E,MATCH($C774,'Policy Characteristics'!$C:$C,0)))</f>
        <v>indst shift to electricity</v>
      </c>
      <c r="L774" s="238">
        <f>IF(ISBLANK(INDEX('Policy Characteristics'!F:F,MATCH($C774,'Policy Characteristics'!$C:$C,0))),"",INDEX('Policy Characteristics'!F:F,MATCH($C774,'Policy Characteristics'!$C:$C,0)))</f>
        <v>0</v>
      </c>
      <c r="M774" s="238">
        <f>IF(ISBLANK(INDEX('Policy Characteristics'!G:G,MATCH($C774,'Policy Characteristics'!$C:$C,0))),"",INDEX('Policy Characteristics'!G:G,MATCH($C774,'Policy Characteristics'!$C:$C,0)))</f>
        <v>1</v>
      </c>
      <c r="N774" s="238">
        <f>IF(ISBLANK(INDEX('Policy Characteristics'!H:H,MATCH($C774,'Policy Characteristics'!$C:$C,0))),"",INDEX('Policy Characteristics'!H:H,MATCH($C774,'Policy Characteristics'!$C:$C,0)))</f>
        <v>0.01</v>
      </c>
      <c r="O774" s="237" t="str">
        <f>IF(ISBLANK(INDEX('Policy Characteristics'!I:I,MATCH($C774,'Policy Characteristics'!$C:$C,0))),"",INDEX('Policy Characteristics'!I:I,MATCH($C774,'Policy Characteristics'!$C:$C,0)))</f>
        <v>% of fuel shifted</v>
      </c>
      <c r="P774" s="237"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7" t="str">
        <f>IF(ISBLANK(INDEX('Policy Characteristics'!K:K,MATCH($C774,'Policy Characteristics'!$C:$C,0))),"",INDEX('Policy Characteristics'!K:K,MATCH($C774,'Policy Characteristics'!$C:$C,0)))</f>
        <v>industry-ag-main.html#fuel-switching</v>
      </c>
      <c r="R774" s="237" t="str">
        <f>IF(ISBLANK(INDEX('Policy Characteristics'!L:L,MATCH($C774,'Policy Characteristics'!$C:$C,0))),"",INDEX('Policy Characteristics'!L:L,MATCH($C774,'Policy Characteristics'!$C:$C,0)))</f>
        <v>industry-elec-and-hydrogen.html</v>
      </c>
      <c r="S774" s="291" t="s">
        <v>187</v>
      </c>
    </row>
    <row r="775" spans="1:19">
      <c r="A775" s="237" t="str">
        <f>IF(ISBLANK(INDEX('Policy Characteristics'!A:A,MATCH($C775,'Policy Characteristics'!$C:$C,0))),"",INDEX('Policy Characteristics'!A:A,MATCH($C775,'Policy Characteristics'!$C:$C,0)))</f>
        <v>Industry</v>
      </c>
      <c r="B775" s="386" t="str">
        <f>IF(ISBLANK(INDEX('Policy Characteristics'!B:B,MATCH($C775,'Policy Characteristics'!$C:$C,0))),"",INDEX('Policy Characteristics'!B:B,MATCH($C775,'Policy Characteristics'!$C:$C,0)))</f>
        <v>Electrification</v>
      </c>
      <c r="C775" s="237" t="str">
        <f t="shared" si="39"/>
        <v>Fraction of Eligible Industrial Energy Use Shifted to Electricity</v>
      </c>
      <c r="D775" s="290" t="s">
        <v>3056</v>
      </c>
      <c r="E775" t="s">
        <v>3490</v>
      </c>
      <c r="F775" t="s">
        <v>3019</v>
      </c>
      <c r="G775" s="335" t="s">
        <v>3497</v>
      </c>
      <c r="H775" s="17">
        <v>1925</v>
      </c>
      <c r="I775" s="387" t="s">
        <v>43</v>
      </c>
      <c r="J775" s="388" t="str">
        <f>IF(ISBLANK(INDEX('Policy Characteristics'!D:D,MATCH($C775,'Policy Characteristics'!$C:$C,0))),"",INDEX('Policy Characteristics'!D:D,MATCH($C775,'Policy Characteristics'!$C:$C,0)))</f>
        <v>Electrification</v>
      </c>
      <c r="K775" s="237" t="str">
        <f>IF(ISBLANK(INDEX('Policy Characteristics'!E:E,MATCH($C775,'Policy Characteristics'!$C:$C,0))),"",INDEX('Policy Characteristics'!E:E,MATCH($C775,'Policy Characteristics'!$C:$C,0)))</f>
        <v>indst shift to electricity</v>
      </c>
      <c r="L775" s="238">
        <f>IF(ISBLANK(INDEX('Policy Characteristics'!F:F,MATCH($C775,'Policy Characteristics'!$C:$C,0))),"",INDEX('Policy Characteristics'!F:F,MATCH($C775,'Policy Characteristics'!$C:$C,0)))</f>
        <v>0</v>
      </c>
      <c r="M775" s="238">
        <f>IF(ISBLANK(INDEX('Policy Characteristics'!G:G,MATCH($C775,'Policy Characteristics'!$C:$C,0))),"",INDEX('Policy Characteristics'!G:G,MATCH($C775,'Policy Characteristics'!$C:$C,0)))</f>
        <v>1</v>
      </c>
      <c r="N775" s="238">
        <f>IF(ISBLANK(INDEX('Policy Characteristics'!H:H,MATCH($C775,'Policy Characteristics'!$C:$C,0))),"",INDEX('Policy Characteristics'!H:H,MATCH($C775,'Policy Characteristics'!$C:$C,0)))</f>
        <v>0.01</v>
      </c>
      <c r="O775" s="237" t="str">
        <f>IF(ISBLANK(INDEX('Policy Characteristics'!I:I,MATCH($C775,'Policy Characteristics'!$C:$C,0))),"",INDEX('Policy Characteristics'!I:I,MATCH($C775,'Policy Characteristics'!$C:$C,0)))</f>
        <v>% of fuel shifted</v>
      </c>
      <c r="P775" s="237"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7" t="str">
        <f>IF(ISBLANK(INDEX('Policy Characteristics'!K:K,MATCH($C775,'Policy Characteristics'!$C:$C,0))),"",INDEX('Policy Characteristics'!K:K,MATCH($C775,'Policy Characteristics'!$C:$C,0)))</f>
        <v>industry-ag-main.html#fuel-switching</v>
      </c>
      <c r="R775" s="237" t="str">
        <f>IF(ISBLANK(INDEX('Policy Characteristics'!L:L,MATCH($C775,'Policy Characteristics'!$C:$C,0))),"",INDEX('Policy Characteristics'!L:L,MATCH($C775,'Policy Characteristics'!$C:$C,0)))</f>
        <v>industry-elec-and-hydrogen.html</v>
      </c>
      <c r="S775" s="291" t="s">
        <v>187</v>
      </c>
    </row>
    <row r="776" spans="1:19">
      <c r="A776" s="237" t="str">
        <f>IF(ISBLANK(INDEX('Policy Characteristics'!A:A,MATCH($C776,'Policy Characteristics'!$C:$C,0))),"",INDEX('Policy Characteristics'!A:A,MATCH($C776,'Policy Characteristics'!$C:$C,0)))</f>
        <v>Industry</v>
      </c>
      <c r="B776" s="386" t="str">
        <f>IF(ISBLANK(INDEX('Policy Characteristics'!B:B,MATCH($C776,'Policy Characteristics'!$C:$C,0))),"",INDEX('Policy Characteristics'!B:B,MATCH($C776,'Policy Characteristics'!$C:$C,0)))</f>
        <v>Electrification</v>
      </c>
      <c r="C776" s="237" t="str">
        <f t="shared" si="39"/>
        <v>Fraction of Eligible Industrial Energy Use Shifted to Electricity</v>
      </c>
      <c r="D776" s="290" t="s">
        <v>3056</v>
      </c>
      <c r="E776" t="s">
        <v>3491</v>
      </c>
      <c r="F776" t="s">
        <v>3019</v>
      </c>
      <c r="G776" s="335" t="s">
        <v>3498</v>
      </c>
      <c r="H776" s="17">
        <v>1926</v>
      </c>
      <c r="I776" s="387" t="s">
        <v>43</v>
      </c>
      <c r="J776" s="388" t="str">
        <f>IF(ISBLANK(INDEX('Policy Characteristics'!D:D,MATCH($C776,'Policy Characteristics'!$C:$C,0))),"",INDEX('Policy Characteristics'!D:D,MATCH($C776,'Policy Characteristics'!$C:$C,0)))</f>
        <v>Electrification</v>
      </c>
      <c r="K776" s="237" t="str">
        <f>IF(ISBLANK(INDEX('Policy Characteristics'!E:E,MATCH($C776,'Policy Characteristics'!$C:$C,0))),"",INDEX('Policy Characteristics'!E:E,MATCH($C776,'Policy Characteristics'!$C:$C,0)))</f>
        <v>indst shift to electricity</v>
      </c>
      <c r="L776" s="238">
        <f>IF(ISBLANK(INDEX('Policy Characteristics'!F:F,MATCH($C776,'Policy Characteristics'!$C:$C,0))),"",INDEX('Policy Characteristics'!F:F,MATCH($C776,'Policy Characteristics'!$C:$C,0)))</f>
        <v>0</v>
      </c>
      <c r="M776" s="238">
        <f>IF(ISBLANK(INDEX('Policy Characteristics'!G:G,MATCH($C776,'Policy Characteristics'!$C:$C,0))),"",INDEX('Policy Characteristics'!G:G,MATCH($C776,'Policy Characteristics'!$C:$C,0)))</f>
        <v>1</v>
      </c>
      <c r="N776" s="238">
        <f>IF(ISBLANK(INDEX('Policy Characteristics'!H:H,MATCH($C776,'Policy Characteristics'!$C:$C,0))),"",INDEX('Policy Characteristics'!H:H,MATCH($C776,'Policy Characteristics'!$C:$C,0)))</f>
        <v>0.01</v>
      </c>
      <c r="O776" s="237" t="str">
        <f>IF(ISBLANK(INDEX('Policy Characteristics'!I:I,MATCH($C776,'Policy Characteristics'!$C:$C,0))),"",INDEX('Policy Characteristics'!I:I,MATCH($C776,'Policy Characteristics'!$C:$C,0)))</f>
        <v>% of fuel shifted</v>
      </c>
      <c r="P776" s="237"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7" t="str">
        <f>IF(ISBLANK(INDEX('Policy Characteristics'!K:K,MATCH($C776,'Policy Characteristics'!$C:$C,0))),"",INDEX('Policy Characteristics'!K:K,MATCH($C776,'Policy Characteristics'!$C:$C,0)))</f>
        <v>industry-ag-main.html#fuel-switching</v>
      </c>
      <c r="R776" s="237" t="str">
        <f>IF(ISBLANK(INDEX('Policy Characteristics'!L:L,MATCH($C776,'Policy Characteristics'!$C:$C,0))),"",INDEX('Policy Characteristics'!L:L,MATCH($C776,'Policy Characteristics'!$C:$C,0)))</f>
        <v>industry-elec-and-hydrogen.html</v>
      </c>
      <c r="S776" s="291" t="s">
        <v>187</v>
      </c>
    </row>
    <row r="777" spans="1:19">
      <c r="A777" s="237" t="str">
        <f>IF(ISBLANK(INDEX('Policy Characteristics'!A:A,MATCH($C777,'Policy Characteristics'!$C:$C,0))),"",INDEX('Policy Characteristics'!A:A,MATCH($C777,'Policy Characteristics'!$C:$C,0)))</f>
        <v>Industry</v>
      </c>
      <c r="B777" s="386" t="str">
        <f>IF(ISBLANK(INDEX('Policy Characteristics'!B:B,MATCH($C777,'Policy Characteristics'!$C:$C,0))),"",INDEX('Policy Characteristics'!B:B,MATCH($C777,'Policy Characteristics'!$C:$C,0)))</f>
        <v>Electrification</v>
      </c>
      <c r="C777" s="237" t="str">
        <f t="shared" si="39"/>
        <v>Fraction of Eligible Industrial Energy Use Shifted to Electricity</v>
      </c>
      <c r="D777" s="290" t="s">
        <v>3056</v>
      </c>
      <c r="E777" t="s">
        <v>3492</v>
      </c>
      <c r="F777" t="s">
        <v>3019</v>
      </c>
      <c r="G777" s="335" t="s">
        <v>3499</v>
      </c>
      <c r="H777" s="17">
        <v>1927</v>
      </c>
      <c r="I777" s="387" t="s">
        <v>43</v>
      </c>
      <c r="J777" s="388" t="str">
        <f>IF(ISBLANK(INDEX('Policy Characteristics'!D:D,MATCH($C777,'Policy Characteristics'!$C:$C,0))),"",INDEX('Policy Characteristics'!D:D,MATCH($C777,'Policy Characteristics'!$C:$C,0)))</f>
        <v>Electrification</v>
      </c>
      <c r="K777" s="237" t="str">
        <f>IF(ISBLANK(INDEX('Policy Characteristics'!E:E,MATCH($C777,'Policy Characteristics'!$C:$C,0))),"",INDEX('Policy Characteristics'!E:E,MATCH($C777,'Policy Characteristics'!$C:$C,0)))</f>
        <v>indst shift to electricity</v>
      </c>
      <c r="L777" s="238">
        <f>IF(ISBLANK(INDEX('Policy Characteristics'!F:F,MATCH($C777,'Policy Characteristics'!$C:$C,0))),"",INDEX('Policy Characteristics'!F:F,MATCH($C777,'Policy Characteristics'!$C:$C,0)))</f>
        <v>0</v>
      </c>
      <c r="M777" s="238">
        <f>IF(ISBLANK(INDEX('Policy Characteristics'!G:G,MATCH($C777,'Policy Characteristics'!$C:$C,0))),"",INDEX('Policy Characteristics'!G:G,MATCH($C777,'Policy Characteristics'!$C:$C,0)))</f>
        <v>1</v>
      </c>
      <c r="N777" s="238">
        <f>IF(ISBLANK(INDEX('Policy Characteristics'!H:H,MATCH($C777,'Policy Characteristics'!$C:$C,0))),"",INDEX('Policy Characteristics'!H:H,MATCH($C777,'Policy Characteristics'!$C:$C,0)))</f>
        <v>0.01</v>
      </c>
      <c r="O777" s="237" t="str">
        <f>IF(ISBLANK(INDEX('Policy Characteristics'!I:I,MATCH($C777,'Policy Characteristics'!$C:$C,0))),"",INDEX('Policy Characteristics'!I:I,MATCH($C777,'Policy Characteristics'!$C:$C,0)))</f>
        <v>% of fuel shifted</v>
      </c>
      <c r="P777" s="237"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7" t="str">
        <f>IF(ISBLANK(INDEX('Policy Characteristics'!K:K,MATCH($C777,'Policy Characteristics'!$C:$C,0))),"",INDEX('Policy Characteristics'!K:K,MATCH($C777,'Policy Characteristics'!$C:$C,0)))</f>
        <v>industry-ag-main.html#fuel-switching</v>
      </c>
      <c r="R777" s="237" t="str">
        <f>IF(ISBLANK(INDEX('Policy Characteristics'!L:L,MATCH($C777,'Policy Characteristics'!$C:$C,0))),"",INDEX('Policy Characteristics'!L:L,MATCH($C777,'Policy Characteristics'!$C:$C,0)))</f>
        <v>industry-elec-and-hydrogen.html</v>
      </c>
      <c r="S777" s="291" t="s">
        <v>187</v>
      </c>
    </row>
    <row r="778" spans="1:19">
      <c r="A778" s="237" t="str">
        <f>IF(ISBLANK(INDEX('Policy Characteristics'!A:A,MATCH($C778,'Policy Characteristics'!$C:$C,0))),"",INDEX('Policy Characteristics'!A:A,MATCH($C778,'Policy Characteristics'!$C:$C,0)))</f>
        <v>Industry</v>
      </c>
      <c r="B778" s="386" t="str">
        <f>IF(ISBLANK(INDEX('Policy Characteristics'!B:B,MATCH($C778,'Policy Characteristics'!$C:$C,0))),"",INDEX('Policy Characteristics'!B:B,MATCH($C778,'Policy Characteristics'!$C:$C,0)))</f>
        <v>Electrification</v>
      </c>
      <c r="C778" s="237" t="str">
        <f t="shared" si="39"/>
        <v>Fraction of Eligible Industrial Energy Use Shifted to Electricity</v>
      </c>
      <c r="D778" s="290" t="s">
        <v>3056</v>
      </c>
      <c r="E778" t="s">
        <v>3493</v>
      </c>
      <c r="F778" t="s">
        <v>3019</v>
      </c>
      <c r="G778" s="335" t="s">
        <v>3500</v>
      </c>
      <c r="H778" s="17">
        <v>1928</v>
      </c>
      <c r="I778" s="387" t="s">
        <v>43</v>
      </c>
      <c r="J778" s="388" t="str">
        <f>IF(ISBLANK(INDEX('Policy Characteristics'!D:D,MATCH($C778,'Policy Characteristics'!$C:$C,0))),"",INDEX('Policy Characteristics'!D:D,MATCH($C778,'Policy Characteristics'!$C:$C,0)))</f>
        <v>Electrification</v>
      </c>
      <c r="K778" s="237" t="str">
        <f>IF(ISBLANK(INDEX('Policy Characteristics'!E:E,MATCH($C778,'Policy Characteristics'!$C:$C,0))),"",INDEX('Policy Characteristics'!E:E,MATCH($C778,'Policy Characteristics'!$C:$C,0)))</f>
        <v>indst shift to electricity</v>
      </c>
      <c r="L778" s="238">
        <f>IF(ISBLANK(INDEX('Policy Characteristics'!F:F,MATCH($C778,'Policy Characteristics'!$C:$C,0))),"",INDEX('Policy Characteristics'!F:F,MATCH($C778,'Policy Characteristics'!$C:$C,0)))</f>
        <v>0</v>
      </c>
      <c r="M778" s="238">
        <f>IF(ISBLANK(INDEX('Policy Characteristics'!G:G,MATCH($C778,'Policy Characteristics'!$C:$C,0))),"",INDEX('Policy Characteristics'!G:G,MATCH($C778,'Policy Characteristics'!$C:$C,0)))</f>
        <v>1</v>
      </c>
      <c r="N778" s="238">
        <f>IF(ISBLANK(INDEX('Policy Characteristics'!H:H,MATCH($C778,'Policy Characteristics'!$C:$C,0))),"",INDEX('Policy Characteristics'!H:H,MATCH($C778,'Policy Characteristics'!$C:$C,0)))</f>
        <v>0.01</v>
      </c>
      <c r="O778" s="237" t="str">
        <f>IF(ISBLANK(INDEX('Policy Characteristics'!I:I,MATCH($C778,'Policy Characteristics'!$C:$C,0))),"",INDEX('Policy Characteristics'!I:I,MATCH($C778,'Policy Characteristics'!$C:$C,0)))</f>
        <v>% of fuel shifted</v>
      </c>
      <c r="P778" s="237"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7" t="str">
        <f>IF(ISBLANK(INDEX('Policy Characteristics'!K:K,MATCH($C778,'Policy Characteristics'!$C:$C,0))),"",INDEX('Policy Characteristics'!K:K,MATCH($C778,'Policy Characteristics'!$C:$C,0)))</f>
        <v>industry-ag-main.html#fuel-switching</v>
      </c>
      <c r="R778" s="237" t="str">
        <f>IF(ISBLANK(INDEX('Policy Characteristics'!L:L,MATCH($C778,'Policy Characteristics'!$C:$C,0))),"",INDEX('Policy Characteristics'!L:L,MATCH($C778,'Policy Characteristics'!$C:$C,0)))</f>
        <v>industry-elec-and-hydrogen.html</v>
      </c>
      <c r="S778" s="291" t="s">
        <v>187</v>
      </c>
    </row>
    <row r="779" spans="1:19">
      <c r="A779" s="237" t="str">
        <f>IF(ISBLANK(INDEX('Policy Characteristics'!A:A,MATCH($C779,'Policy Characteristics'!$C:$C,0))),"",INDEX('Policy Characteristics'!A:A,MATCH($C779,'Policy Characteristics'!$C:$C,0)))</f>
        <v>Industry</v>
      </c>
      <c r="B779" s="386" t="str">
        <f>IF(ISBLANK(INDEX('Policy Characteristics'!B:B,MATCH($C779,'Policy Characteristics'!$C:$C,0))),"",INDEX('Policy Characteristics'!B:B,MATCH($C779,'Policy Characteristics'!$C:$C,0)))</f>
        <v>Electrification</v>
      </c>
      <c r="C779" s="237" t="str">
        <f t="shared" si="39"/>
        <v>Fraction of Eligible Industrial Energy Use Shifted to Electricity</v>
      </c>
      <c r="D779" s="290" t="s">
        <v>3056</v>
      </c>
      <c r="E779" t="s">
        <v>3610</v>
      </c>
      <c r="F779" t="s">
        <v>3019</v>
      </c>
      <c r="G779" s="335" t="s">
        <v>3610</v>
      </c>
      <c r="H779" s="17">
        <v>1929</v>
      </c>
      <c r="I779" s="387" t="s">
        <v>43</v>
      </c>
      <c r="J779" s="388" t="str">
        <f>IF(ISBLANK(INDEX('Policy Characteristics'!D:D,MATCH($C779,'Policy Characteristics'!$C:$C,0))),"",INDEX('Policy Characteristics'!D:D,MATCH($C779,'Policy Characteristics'!$C:$C,0)))</f>
        <v>Electrification</v>
      </c>
      <c r="K779" s="237" t="str">
        <f>IF(ISBLANK(INDEX('Policy Characteristics'!E:E,MATCH($C779,'Policy Characteristics'!$C:$C,0))),"",INDEX('Policy Characteristics'!E:E,MATCH($C779,'Policy Characteristics'!$C:$C,0)))</f>
        <v>indst shift to electricity</v>
      </c>
      <c r="L779" s="238">
        <f>IF(ISBLANK(INDEX('Policy Characteristics'!F:F,MATCH($C779,'Policy Characteristics'!$C:$C,0))),"",INDEX('Policy Characteristics'!F:F,MATCH($C779,'Policy Characteristics'!$C:$C,0)))</f>
        <v>0</v>
      </c>
      <c r="M779" s="238">
        <f>IF(ISBLANK(INDEX('Policy Characteristics'!G:G,MATCH($C779,'Policy Characteristics'!$C:$C,0))),"",INDEX('Policy Characteristics'!G:G,MATCH($C779,'Policy Characteristics'!$C:$C,0)))</f>
        <v>1</v>
      </c>
      <c r="N779" s="238">
        <f>IF(ISBLANK(INDEX('Policy Characteristics'!H:H,MATCH($C779,'Policy Characteristics'!$C:$C,0))),"",INDEX('Policy Characteristics'!H:H,MATCH($C779,'Policy Characteristics'!$C:$C,0)))</f>
        <v>0.01</v>
      </c>
      <c r="O779" s="237" t="str">
        <f>IF(ISBLANK(INDEX('Policy Characteristics'!I:I,MATCH($C779,'Policy Characteristics'!$C:$C,0))),"",INDEX('Policy Characteristics'!I:I,MATCH($C779,'Policy Characteristics'!$C:$C,0)))</f>
        <v>% of fuel shifted</v>
      </c>
      <c r="P779" s="237"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7" t="str">
        <f>IF(ISBLANK(INDEX('Policy Characteristics'!K:K,MATCH($C779,'Policy Characteristics'!$C:$C,0))),"",INDEX('Policy Characteristics'!K:K,MATCH($C779,'Policy Characteristics'!$C:$C,0)))</f>
        <v>industry-ag-main.html#fuel-switching</v>
      </c>
      <c r="R779" s="237" t="str">
        <f>IF(ISBLANK(INDEX('Policy Characteristics'!L:L,MATCH($C779,'Policy Characteristics'!$C:$C,0))),"",INDEX('Policy Characteristics'!L:L,MATCH($C779,'Policy Characteristics'!$C:$C,0)))</f>
        <v>industry-elec-and-hydrogen.html</v>
      </c>
      <c r="S779" s="291" t="s">
        <v>187</v>
      </c>
    </row>
    <row r="780" spans="1:19">
      <c r="A780" s="237" t="str">
        <f>IF(ISBLANK(INDEX('Policy Characteristics'!A:A,MATCH($C780,'Policy Characteristics'!$C:$C,0))),"",INDEX('Policy Characteristics'!A:A,MATCH($C780,'Policy Characteristics'!$C:$C,0)))</f>
        <v>Industry</v>
      </c>
      <c r="B780" s="386" t="str">
        <f>IF(ISBLANK(INDEX('Policy Characteristics'!B:B,MATCH($C780,'Policy Characteristics'!$C:$C,0))),"",INDEX('Policy Characteristics'!B:B,MATCH($C780,'Policy Characteristics'!$C:$C,0)))</f>
        <v>Electrification</v>
      </c>
      <c r="C780" s="237" t="str">
        <f t="shared" si="39"/>
        <v>Fraction of Eligible Industrial Energy Use Shifted to Electricity</v>
      </c>
      <c r="D780" s="290" t="s">
        <v>3057</v>
      </c>
      <c r="E780" t="s">
        <v>3487</v>
      </c>
      <c r="F780" t="s">
        <v>3020</v>
      </c>
      <c r="G780" s="335" t="s">
        <v>3494</v>
      </c>
      <c r="H780" s="17">
        <v>1930</v>
      </c>
      <c r="I780" s="387" t="s">
        <v>43</v>
      </c>
      <c r="J780" s="388" t="str">
        <f>IF(ISBLANK(INDEX('Policy Characteristics'!D:D,MATCH($C780,'Policy Characteristics'!$C:$C,0))),"",INDEX('Policy Characteristics'!D:D,MATCH($C780,'Policy Characteristics'!$C:$C,0)))</f>
        <v>Electrification</v>
      </c>
      <c r="K780" s="237" t="str">
        <f>IF(ISBLANK(INDEX('Policy Characteristics'!E:E,MATCH($C780,'Policy Characteristics'!$C:$C,0))),"",INDEX('Policy Characteristics'!E:E,MATCH($C780,'Policy Characteristics'!$C:$C,0)))</f>
        <v>indst shift to electricity</v>
      </c>
      <c r="L780" s="238">
        <f>IF(ISBLANK(INDEX('Policy Characteristics'!F:F,MATCH($C780,'Policy Characteristics'!$C:$C,0))),"",INDEX('Policy Characteristics'!F:F,MATCH($C780,'Policy Characteristics'!$C:$C,0)))</f>
        <v>0</v>
      </c>
      <c r="M780" s="238">
        <f>IF(ISBLANK(INDEX('Policy Characteristics'!G:G,MATCH($C780,'Policy Characteristics'!$C:$C,0))),"",INDEX('Policy Characteristics'!G:G,MATCH($C780,'Policy Characteristics'!$C:$C,0)))</f>
        <v>1</v>
      </c>
      <c r="N780" s="238">
        <f>IF(ISBLANK(INDEX('Policy Characteristics'!H:H,MATCH($C780,'Policy Characteristics'!$C:$C,0))),"",INDEX('Policy Characteristics'!H:H,MATCH($C780,'Policy Characteristics'!$C:$C,0)))</f>
        <v>0.01</v>
      </c>
      <c r="O780" s="237" t="str">
        <f>IF(ISBLANK(INDEX('Policy Characteristics'!I:I,MATCH($C780,'Policy Characteristics'!$C:$C,0))),"",INDEX('Policy Characteristics'!I:I,MATCH($C780,'Policy Characteristics'!$C:$C,0)))</f>
        <v>% of fuel shifted</v>
      </c>
      <c r="P780" s="237"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7" t="str">
        <f>IF(ISBLANK(INDEX('Policy Characteristics'!K:K,MATCH($C780,'Policy Characteristics'!$C:$C,0))),"",INDEX('Policy Characteristics'!K:K,MATCH($C780,'Policy Characteristics'!$C:$C,0)))</f>
        <v>industry-ag-main.html#fuel-switching</v>
      </c>
      <c r="R780" s="237" t="str">
        <f>IF(ISBLANK(INDEX('Policy Characteristics'!L:L,MATCH($C780,'Policy Characteristics'!$C:$C,0))),"",INDEX('Policy Characteristics'!L:L,MATCH($C780,'Policy Characteristics'!$C:$C,0)))</f>
        <v>industry-elec-and-hydrogen.html</v>
      </c>
      <c r="S780" s="291" t="s">
        <v>187</v>
      </c>
    </row>
    <row r="781" spans="1:19">
      <c r="A781" s="237" t="str">
        <f>IF(ISBLANK(INDEX('Policy Characteristics'!A:A,MATCH($C781,'Policy Characteristics'!$C:$C,0))),"",INDEX('Policy Characteristics'!A:A,MATCH($C781,'Policy Characteristics'!$C:$C,0)))</f>
        <v>Industry</v>
      </c>
      <c r="B781" s="386" t="str">
        <f>IF(ISBLANK(INDEX('Policy Characteristics'!B:B,MATCH($C781,'Policy Characteristics'!$C:$C,0))),"",INDEX('Policy Characteristics'!B:B,MATCH($C781,'Policy Characteristics'!$C:$C,0)))</f>
        <v>Electrification</v>
      </c>
      <c r="C781" s="237" t="str">
        <f t="shared" si="39"/>
        <v>Fraction of Eligible Industrial Energy Use Shifted to Electricity</v>
      </c>
      <c r="D781" s="290" t="s">
        <v>3057</v>
      </c>
      <c r="E781" t="s">
        <v>3488</v>
      </c>
      <c r="F781" t="s">
        <v>3020</v>
      </c>
      <c r="G781" s="335" t="s">
        <v>3495</v>
      </c>
      <c r="H781" s="17">
        <v>1931</v>
      </c>
      <c r="I781" s="387" t="s">
        <v>43</v>
      </c>
      <c r="J781" s="388" t="str">
        <f>IF(ISBLANK(INDEX('Policy Characteristics'!D:D,MATCH($C781,'Policy Characteristics'!$C:$C,0))),"",INDEX('Policy Characteristics'!D:D,MATCH($C781,'Policy Characteristics'!$C:$C,0)))</f>
        <v>Electrification</v>
      </c>
      <c r="K781" s="237" t="str">
        <f>IF(ISBLANK(INDEX('Policy Characteristics'!E:E,MATCH($C781,'Policy Characteristics'!$C:$C,0))),"",INDEX('Policy Characteristics'!E:E,MATCH($C781,'Policy Characteristics'!$C:$C,0)))</f>
        <v>indst shift to electricity</v>
      </c>
      <c r="L781" s="238">
        <f>IF(ISBLANK(INDEX('Policy Characteristics'!F:F,MATCH($C781,'Policy Characteristics'!$C:$C,0))),"",INDEX('Policy Characteristics'!F:F,MATCH($C781,'Policy Characteristics'!$C:$C,0)))</f>
        <v>0</v>
      </c>
      <c r="M781" s="238">
        <f>IF(ISBLANK(INDEX('Policy Characteristics'!G:G,MATCH($C781,'Policy Characteristics'!$C:$C,0))),"",INDEX('Policy Characteristics'!G:G,MATCH($C781,'Policy Characteristics'!$C:$C,0)))</f>
        <v>1</v>
      </c>
      <c r="N781" s="238">
        <f>IF(ISBLANK(INDEX('Policy Characteristics'!H:H,MATCH($C781,'Policy Characteristics'!$C:$C,0))),"",INDEX('Policy Characteristics'!H:H,MATCH($C781,'Policy Characteristics'!$C:$C,0)))</f>
        <v>0.01</v>
      </c>
      <c r="O781" s="237" t="str">
        <f>IF(ISBLANK(INDEX('Policy Characteristics'!I:I,MATCH($C781,'Policy Characteristics'!$C:$C,0))),"",INDEX('Policy Characteristics'!I:I,MATCH($C781,'Policy Characteristics'!$C:$C,0)))</f>
        <v>% of fuel shifted</v>
      </c>
      <c r="P781" s="237"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7" t="str">
        <f>IF(ISBLANK(INDEX('Policy Characteristics'!K:K,MATCH($C781,'Policy Characteristics'!$C:$C,0))),"",INDEX('Policy Characteristics'!K:K,MATCH($C781,'Policy Characteristics'!$C:$C,0)))</f>
        <v>industry-ag-main.html#fuel-switching</v>
      </c>
      <c r="R781" s="237" t="str">
        <f>IF(ISBLANK(INDEX('Policy Characteristics'!L:L,MATCH($C781,'Policy Characteristics'!$C:$C,0))),"",INDEX('Policy Characteristics'!L:L,MATCH($C781,'Policy Characteristics'!$C:$C,0)))</f>
        <v>industry-elec-and-hydrogen.html</v>
      </c>
      <c r="S781" s="291" t="s">
        <v>187</v>
      </c>
    </row>
    <row r="782" spans="1:19">
      <c r="A782" s="237" t="str">
        <f>IF(ISBLANK(INDEX('Policy Characteristics'!A:A,MATCH($C782,'Policy Characteristics'!$C:$C,0))),"",INDEX('Policy Characteristics'!A:A,MATCH($C782,'Policy Characteristics'!$C:$C,0)))</f>
        <v>Industry</v>
      </c>
      <c r="B782" s="386" t="str">
        <f>IF(ISBLANK(INDEX('Policy Characteristics'!B:B,MATCH($C782,'Policy Characteristics'!$C:$C,0))),"",INDEX('Policy Characteristics'!B:B,MATCH($C782,'Policy Characteristics'!$C:$C,0)))</f>
        <v>Electrification</v>
      </c>
      <c r="C782" s="237" t="str">
        <f t="shared" si="39"/>
        <v>Fraction of Eligible Industrial Energy Use Shifted to Electricity</v>
      </c>
      <c r="D782" s="290" t="s">
        <v>3057</v>
      </c>
      <c r="E782" t="s">
        <v>3489</v>
      </c>
      <c r="F782" t="s">
        <v>3020</v>
      </c>
      <c r="G782" s="335" t="s">
        <v>3496</v>
      </c>
      <c r="H782" s="17">
        <v>1932</v>
      </c>
      <c r="I782" s="387" t="s">
        <v>43</v>
      </c>
      <c r="J782" s="388" t="str">
        <f>IF(ISBLANK(INDEX('Policy Characteristics'!D:D,MATCH($C782,'Policy Characteristics'!$C:$C,0))),"",INDEX('Policy Characteristics'!D:D,MATCH($C782,'Policy Characteristics'!$C:$C,0)))</f>
        <v>Electrification</v>
      </c>
      <c r="K782" s="237" t="str">
        <f>IF(ISBLANK(INDEX('Policy Characteristics'!E:E,MATCH($C782,'Policy Characteristics'!$C:$C,0))),"",INDEX('Policy Characteristics'!E:E,MATCH($C782,'Policy Characteristics'!$C:$C,0)))</f>
        <v>indst shift to electricity</v>
      </c>
      <c r="L782" s="238">
        <f>IF(ISBLANK(INDEX('Policy Characteristics'!F:F,MATCH($C782,'Policy Characteristics'!$C:$C,0))),"",INDEX('Policy Characteristics'!F:F,MATCH($C782,'Policy Characteristics'!$C:$C,0)))</f>
        <v>0</v>
      </c>
      <c r="M782" s="238">
        <f>IF(ISBLANK(INDEX('Policy Characteristics'!G:G,MATCH($C782,'Policy Characteristics'!$C:$C,0))),"",INDEX('Policy Characteristics'!G:G,MATCH($C782,'Policy Characteristics'!$C:$C,0)))</f>
        <v>1</v>
      </c>
      <c r="N782" s="238">
        <f>IF(ISBLANK(INDEX('Policy Characteristics'!H:H,MATCH($C782,'Policy Characteristics'!$C:$C,0))),"",INDEX('Policy Characteristics'!H:H,MATCH($C782,'Policy Characteristics'!$C:$C,0)))</f>
        <v>0.01</v>
      </c>
      <c r="O782" s="237" t="str">
        <f>IF(ISBLANK(INDEX('Policy Characteristics'!I:I,MATCH($C782,'Policy Characteristics'!$C:$C,0))),"",INDEX('Policy Characteristics'!I:I,MATCH($C782,'Policy Characteristics'!$C:$C,0)))</f>
        <v>% of fuel shifted</v>
      </c>
      <c r="P782" s="237"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7" t="str">
        <f>IF(ISBLANK(INDEX('Policy Characteristics'!K:K,MATCH($C782,'Policy Characteristics'!$C:$C,0))),"",INDEX('Policy Characteristics'!K:K,MATCH($C782,'Policy Characteristics'!$C:$C,0)))</f>
        <v>industry-ag-main.html#fuel-switching</v>
      </c>
      <c r="R782" s="237" t="str">
        <f>IF(ISBLANK(INDEX('Policy Characteristics'!L:L,MATCH($C782,'Policy Characteristics'!$C:$C,0))),"",INDEX('Policy Characteristics'!L:L,MATCH($C782,'Policy Characteristics'!$C:$C,0)))</f>
        <v>industry-elec-and-hydrogen.html</v>
      </c>
      <c r="S782" s="291" t="s">
        <v>187</v>
      </c>
    </row>
    <row r="783" spans="1:19">
      <c r="A783" s="237" t="str">
        <f>IF(ISBLANK(INDEX('Policy Characteristics'!A:A,MATCH($C783,'Policy Characteristics'!$C:$C,0))),"",INDEX('Policy Characteristics'!A:A,MATCH($C783,'Policy Characteristics'!$C:$C,0)))</f>
        <v>Industry</v>
      </c>
      <c r="B783" s="386" t="str">
        <f>IF(ISBLANK(INDEX('Policy Characteristics'!B:B,MATCH($C783,'Policy Characteristics'!$C:$C,0))),"",INDEX('Policy Characteristics'!B:B,MATCH($C783,'Policy Characteristics'!$C:$C,0)))</f>
        <v>Electrification</v>
      </c>
      <c r="C783" s="237" t="str">
        <f t="shared" si="39"/>
        <v>Fraction of Eligible Industrial Energy Use Shifted to Electricity</v>
      </c>
      <c r="D783" s="290" t="s">
        <v>3057</v>
      </c>
      <c r="E783" t="s">
        <v>3490</v>
      </c>
      <c r="F783" t="s">
        <v>3020</v>
      </c>
      <c r="G783" s="335" t="s">
        <v>3497</v>
      </c>
      <c r="H783" s="17">
        <v>1933</v>
      </c>
      <c r="I783" s="387" t="s">
        <v>43</v>
      </c>
      <c r="J783" s="388" t="str">
        <f>IF(ISBLANK(INDEX('Policy Characteristics'!D:D,MATCH($C783,'Policy Characteristics'!$C:$C,0))),"",INDEX('Policy Characteristics'!D:D,MATCH($C783,'Policy Characteristics'!$C:$C,0)))</f>
        <v>Electrification</v>
      </c>
      <c r="K783" s="237" t="str">
        <f>IF(ISBLANK(INDEX('Policy Characteristics'!E:E,MATCH($C783,'Policy Characteristics'!$C:$C,0))),"",INDEX('Policy Characteristics'!E:E,MATCH($C783,'Policy Characteristics'!$C:$C,0)))</f>
        <v>indst shift to electricity</v>
      </c>
      <c r="L783" s="238">
        <f>IF(ISBLANK(INDEX('Policy Characteristics'!F:F,MATCH($C783,'Policy Characteristics'!$C:$C,0))),"",INDEX('Policy Characteristics'!F:F,MATCH($C783,'Policy Characteristics'!$C:$C,0)))</f>
        <v>0</v>
      </c>
      <c r="M783" s="238">
        <f>IF(ISBLANK(INDEX('Policy Characteristics'!G:G,MATCH($C783,'Policy Characteristics'!$C:$C,0))),"",INDEX('Policy Characteristics'!G:G,MATCH($C783,'Policy Characteristics'!$C:$C,0)))</f>
        <v>1</v>
      </c>
      <c r="N783" s="238">
        <f>IF(ISBLANK(INDEX('Policy Characteristics'!H:H,MATCH($C783,'Policy Characteristics'!$C:$C,0))),"",INDEX('Policy Characteristics'!H:H,MATCH($C783,'Policy Characteristics'!$C:$C,0)))</f>
        <v>0.01</v>
      </c>
      <c r="O783" s="237" t="str">
        <f>IF(ISBLANK(INDEX('Policy Characteristics'!I:I,MATCH($C783,'Policy Characteristics'!$C:$C,0))),"",INDEX('Policy Characteristics'!I:I,MATCH($C783,'Policy Characteristics'!$C:$C,0)))</f>
        <v>% of fuel shifted</v>
      </c>
      <c r="P783" s="237"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7" t="str">
        <f>IF(ISBLANK(INDEX('Policy Characteristics'!K:K,MATCH($C783,'Policy Characteristics'!$C:$C,0))),"",INDEX('Policy Characteristics'!K:K,MATCH($C783,'Policy Characteristics'!$C:$C,0)))</f>
        <v>industry-ag-main.html#fuel-switching</v>
      </c>
      <c r="R783" s="237" t="str">
        <f>IF(ISBLANK(INDEX('Policy Characteristics'!L:L,MATCH($C783,'Policy Characteristics'!$C:$C,0))),"",INDEX('Policy Characteristics'!L:L,MATCH($C783,'Policy Characteristics'!$C:$C,0)))</f>
        <v>industry-elec-and-hydrogen.html</v>
      </c>
      <c r="S783" s="291" t="s">
        <v>187</v>
      </c>
    </row>
    <row r="784" spans="1:19">
      <c r="A784" s="237" t="str">
        <f>IF(ISBLANK(INDEX('Policy Characteristics'!A:A,MATCH($C784,'Policy Characteristics'!$C:$C,0))),"",INDEX('Policy Characteristics'!A:A,MATCH($C784,'Policy Characteristics'!$C:$C,0)))</f>
        <v>Industry</v>
      </c>
      <c r="B784" s="386" t="str">
        <f>IF(ISBLANK(INDEX('Policy Characteristics'!B:B,MATCH($C784,'Policy Characteristics'!$C:$C,0))),"",INDEX('Policy Characteristics'!B:B,MATCH($C784,'Policy Characteristics'!$C:$C,0)))</f>
        <v>Electrification</v>
      </c>
      <c r="C784" s="237" t="str">
        <f t="shared" si="39"/>
        <v>Fraction of Eligible Industrial Energy Use Shifted to Electricity</v>
      </c>
      <c r="D784" s="290" t="s">
        <v>3057</v>
      </c>
      <c r="E784" t="s">
        <v>3491</v>
      </c>
      <c r="F784" t="s">
        <v>3020</v>
      </c>
      <c r="G784" s="335" t="s">
        <v>3498</v>
      </c>
      <c r="H784" s="17">
        <v>1934</v>
      </c>
      <c r="I784" s="387" t="s">
        <v>43</v>
      </c>
      <c r="J784" s="388" t="str">
        <f>IF(ISBLANK(INDEX('Policy Characteristics'!D:D,MATCH($C784,'Policy Characteristics'!$C:$C,0))),"",INDEX('Policy Characteristics'!D:D,MATCH($C784,'Policy Characteristics'!$C:$C,0)))</f>
        <v>Electrification</v>
      </c>
      <c r="K784" s="237" t="str">
        <f>IF(ISBLANK(INDEX('Policy Characteristics'!E:E,MATCH($C784,'Policy Characteristics'!$C:$C,0))),"",INDEX('Policy Characteristics'!E:E,MATCH($C784,'Policy Characteristics'!$C:$C,0)))</f>
        <v>indst shift to electricity</v>
      </c>
      <c r="L784" s="238">
        <f>IF(ISBLANK(INDEX('Policy Characteristics'!F:F,MATCH($C784,'Policy Characteristics'!$C:$C,0))),"",INDEX('Policy Characteristics'!F:F,MATCH($C784,'Policy Characteristics'!$C:$C,0)))</f>
        <v>0</v>
      </c>
      <c r="M784" s="238">
        <f>IF(ISBLANK(INDEX('Policy Characteristics'!G:G,MATCH($C784,'Policy Characteristics'!$C:$C,0))),"",INDEX('Policy Characteristics'!G:G,MATCH($C784,'Policy Characteristics'!$C:$C,0)))</f>
        <v>1</v>
      </c>
      <c r="N784" s="238">
        <f>IF(ISBLANK(INDEX('Policy Characteristics'!H:H,MATCH($C784,'Policy Characteristics'!$C:$C,0))),"",INDEX('Policy Characteristics'!H:H,MATCH($C784,'Policy Characteristics'!$C:$C,0)))</f>
        <v>0.01</v>
      </c>
      <c r="O784" s="237" t="str">
        <f>IF(ISBLANK(INDEX('Policy Characteristics'!I:I,MATCH($C784,'Policy Characteristics'!$C:$C,0))),"",INDEX('Policy Characteristics'!I:I,MATCH($C784,'Policy Characteristics'!$C:$C,0)))</f>
        <v>% of fuel shifted</v>
      </c>
      <c r="P784" s="237"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7" t="str">
        <f>IF(ISBLANK(INDEX('Policy Characteristics'!K:K,MATCH($C784,'Policy Characteristics'!$C:$C,0))),"",INDEX('Policy Characteristics'!K:K,MATCH($C784,'Policy Characteristics'!$C:$C,0)))</f>
        <v>industry-ag-main.html#fuel-switching</v>
      </c>
      <c r="R784" s="237" t="str">
        <f>IF(ISBLANK(INDEX('Policy Characteristics'!L:L,MATCH($C784,'Policy Characteristics'!$C:$C,0))),"",INDEX('Policy Characteristics'!L:L,MATCH($C784,'Policy Characteristics'!$C:$C,0)))</f>
        <v>industry-elec-and-hydrogen.html</v>
      </c>
      <c r="S784" s="291" t="s">
        <v>187</v>
      </c>
    </row>
    <row r="785" spans="1:19">
      <c r="A785" s="237" t="str">
        <f>IF(ISBLANK(INDEX('Policy Characteristics'!A:A,MATCH($C785,'Policy Characteristics'!$C:$C,0))),"",INDEX('Policy Characteristics'!A:A,MATCH($C785,'Policy Characteristics'!$C:$C,0)))</f>
        <v>Industry</v>
      </c>
      <c r="B785" s="386" t="str">
        <f>IF(ISBLANK(INDEX('Policy Characteristics'!B:B,MATCH($C785,'Policy Characteristics'!$C:$C,0))),"",INDEX('Policy Characteristics'!B:B,MATCH($C785,'Policy Characteristics'!$C:$C,0)))</f>
        <v>Electrification</v>
      </c>
      <c r="C785" s="237" t="str">
        <f t="shared" si="39"/>
        <v>Fraction of Eligible Industrial Energy Use Shifted to Electricity</v>
      </c>
      <c r="D785" s="290" t="s">
        <v>3057</v>
      </c>
      <c r="E785" t="s">
        <v>3492</v>
      </c>
      <c r="F785" t="s">
        <v>3020</v>
      </c>
      <c r="G785" s="335" t="s">
        <v>3499</v>
      </c>
      <c r="H785" s="17">
        <v>1935</v>
      </c>
      <c r="I785" s="387" t="s">
        <v>43</v>
      </c>
      <c r="J785" s="388" t="str">
        <f>IF(ISBLANK(INDEX('Policy Characteristics'!D:D,MATCH($C785,'Policy Characteristics'!$C:$C,0))),"",INDEX('Policy Characteristics'!D:D,MATCH($C785,'Policy Characteristics'!$C:$C,0)))</f>
        <v>Electrification</v>
      </c>
      <c r="K785" s="237" t="str">
        <f>IF(ISBLANK(INDEX('Policy Characteristics'!E:E,MATCH($C785,'Policy Characteristics'!$C:$C,0))),"",INDEX('Policy Characteristics'!E:E,MATCH($C785,'Policy Characteristics'!$C:$C,0)))</f>
        <v>indst shift to electricity</v>
      </c>
      <c r="L785" s="238">
        <f>IF(ISBLANK(INDEX('Policy Characteristics'!F:F,MATCH($C785,'Policy Characteristics'!$C:$C,0))),"",INDEX('Policy Characteristics'!F:F,MATCH($C785,'Policy Characteristics'!$C:$C,0)))</f>
        <v>0</v>
      </c>
      <c r="M785" s="238">
        <f>IF(ISBLANK(INDEX('Policy Characteristics'!G:G,MATCH($C785,'Policy Characteristics'!$C:$C,0))),"",INDEX('Policy Characteristics'!G:G,MATCH($C785,'Policy Characteristics'!$C:$C,0)))</f>
        <v>1</v>
      </c>
      <c r="N785" s="238">
        <f>IF(ISBLANK(INDEX('Policy Characteristics'!H:H,MATCH($C785,'Policy Characteristics'!$C:$C,0))),"",INDEX('Policy Characteristics'!H:H,MATCH($C785,'Policy Characteristics'!$C:$C,0)))</f>
        <v>0.01</v>
      </c>
      <c r="O785" s="237" t="str">
        <f>IF(ISBLANK(INDEX('Policy Characteristics'!I:I,MATCH($C785,'Policy Characteristics'!$C:$C,0))),"",INDEX('Policy Characteristics'!I:I,MATCH($C785,'Policy Characteristics'!$C:$C,0)))</f>
        <v>% of fuel shifted</v>
      </c>
      <c r="P785" s="237"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7" t="str">
        <f>IF(ISBLANK(INDEX('Policy Characteristics'!K:K,MATCH($C785,'Policy Characteristics'!$C:$C,0))),"",INDEX('Policy Characteristics'!K:K,MATCH($C785,'Policy Characteristics'!$C:$C,0)))</f>
        <v>industry-ag-main.html#fuel-switching</v>
      </c>
      <c r="R785" s="237" t="str">
        <f>IF(ISBLANK(INDEX('Policy Characteristics'!L:L,MATCH($C785,'Policy Characteristics'!$C:$C,0))),"",INDEX('Policy Characteristics'!L:L,MATCH($C785,'Policy Characteristics'!$C:$C,0)))</f>
        <v>industry-elec-and-hydrogen.html</v>
      </c>
      <c r="S785" s="291" t="s">
        <v>187</v>
      </c>
    </row>
    <row r="786" spans="1:19">
      <c r="A786" s="237" t="str">
        <f>IF(ISBLANK(INDEX('Policy Characteristics'!A:A,MATCH($C786,'Policy Characteristics'!$C:$C,0))),"",INDEX('Policy Characteristics'!A:A,MATCH($C786,'Policy Characteristics'!$C:$C,0)))</f>
        <v>Industry</v>
      </c>
      <c r="B786" s="386" t="str">
        <f>IF(ISBLANK(INDEX('Policy Characteristics'!B:B,MATCH($C786,'Policy Characteristics'!$C:$C,0))),"",INDEX('Policy Characteristics'!B:B,MATCH($C786,'Policy Characteristics'!$C:$C,0)))</f>
        <v>Electrification</v>
      </c>
      <c r="C786" s="237" t="str">
        <f t="shared" si="39"/>
        <v>Fraction of Eligible Industrial Energy Use Shifted to Electricity</v>
      </c>
      <c r="D786" s="290" t="s">
        <v>3057</v>
      </c>
      <c r="E786" t="s">
        <v>3493</v>
      </c>
      <c r="F786" t="s">
        <v>3020</v>
      </c>
      <c r="G786" s="335" t="s">
        <v>3500</v>
      </c>
      <c r="H786" s="17">
        <v>1936</v>
      </c>
      <c r="I786" s="387" t="s">
        <v>43</v>
      </c>
      <c r="J786" s="388" t="str">
        <f>IF(ISBLANK(INDEX('Policy Characteristics'!D:D,MATCH($C786,'Policy Characteristics'!$C:$C,0))),"",INDEX('Policy Characteristics'!D:D,MATCH($C786,'Policy Characteristics'!$C:$C,0)))</f>
        <v>Electrification</v>
      </c>
      <c r="K786" s="237" t="str">
        <f>IF(ISBLANK(INDEX('Policy Characteristics'!E:E,MATCH($C786,'Policy Characteristics'!$C:$C,0))),"",INDEX('Policy Characteristics'!E:E,MATCH($C786,'Policy Characteristics'!$C:$C,0)))</f>
        <v>indst shift to electricity</v>
      </c>
      <c r="L786" s="238">
        <f>IF(ISBLANK(INDEX('Policy Characteristics'!F:F,MATCH($C786,'Policy Characteristics'!$C:$C,0))),"",INDEX('Policy Characteristics'!F:F,MATCH($C786,'Policy Characteristics'!$C:$C,0)))</f>
        <v>0</v>
      </c>
      <c r="M786" s="238">
        <f>IF(ISBLANK(INDEX('Policy Characteristics'!G:G,MATCH($C786,'Policy Characteristics'!$C:$C,0))),"",INDEX('Policy Characteristics'!G:G,MATCH($C786,'Policy Characteristics'!$C:$C,0)))</f>
        <v>1</v>
      </c>
      <c r="N786" s="238">
        <f>IF(ISBLANK(INDEX('Policy Characteristics'!H:H,MATCH($C786,'Policy Characteristics'!$C:$C,0))),"",INDEX('Policy Characteristics'!H:H,MATCH($C786,'Policy Characteristics'!$C:$C,0)))</f>
        <v>0.01</v>
      </c>
      <c r="O786" s="237" t="str">
        <f>IF(ISBLANK(INDEX('Policy Characteristics'!I:I,MATCH($C786,'Policy Characteristics'!$C:$C,0))),"",INDEX('Policy Characteristics'!I:I,MATCH($C786,'Policy Characteristics'!$C:$C,0)))</f>
        <v>% of fuel shifted</v>
      </c>
      <c r="P786" s="237"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7" t="str">
        <f>IF(ISBLANK(INDEX('Policy Characteristics'!K:K,MATCH($C786,'Policy Characteristics'!$C:$C,0))),"",INDEX('Policy Characteristics'!K:K,MATCH($C786,'Policy Characteristics'!$C:$C,0)))</f>
        <v>industry-ag-main.html#fuel-switching</v>
      </c>
      <c r="R786" s="237" t="str">
        <f>IF(ISBLANK(INDEX('Policy Characteristics'!L:L,MATCH($C786,'Policy Characteristics'!$C:$C,0))),"",INDEX('Policy Characteristics'!L:L,MATCH($C786,'Policy Characteristics'!$C:$C,0)))</f>
        <v>industry-elec-and-hydrogen.html</v>
      </c>
      <c r="S786" s="291" t="s">
        <v>187</v>
      </c>
    </row>
    <row r="787" spans="1:19">
      <c r="A787" s="237" t="str">
        <f>IF(ISBLANK(INDEX('Policy Characteristics'!A:A,MATCH($C787,'Policy Characteristics'!$C:$C,0))),"",INDEX('Policy Characteristics'!A:A,MATCH($C787,'Policy Characteristics'!$C:$C,0)))</f>
        <v>Industry</v>
      </c>
      <c r="B787" s="386" t="str">
        <f>IF(ISBLANK(INDEX('Policy Characteristics'!B:B,MATCH($C787,'Policy Characteristics'!$C:$C,0))),"",INDEX('Policy Characteristics'!B:B,MATCH($C787,'Policy Characteristics'!$C:$C,0)))</f>
        <v>Electrification</v>
      </c>
      <c r="C787" s="237" t="str">
        <f t="shared" si="39"/>
        <v>Fraction of Eligible Industrial Energy Use Shifted to Electricity</v>
      </c>
      <c r="D787" s="290" t="s">
        <v>3057</v>
      </c>
      <c r="E787" t="s">
        <v>3610</v>
      </c>
      <c r="F787" t="s">
        <v>3020</v>
      </c>
      <c r="G787" s="335" t="s">
        <v>3610</v>
      </c>
      <c r="H787" s="17">
        <v>1937</v>
      </c>
      <c r="I787" s="387" t="s">
        <v>43</v>
      </c>
      <c r="J787" s="388" t="str">
        <f>IF(ISBLANK(INDEX('Policy Characteristics'!D:D,MATCH($C787,'Policy Characteristics'!$C:$C,0))),"",INDEX('Policy Characteristics'!D:D,MATCH($C787,'Policy Characteristics'!$C:$C,0)))</f>
        <v>Electrification</v>
      </c>
      <c r="K787" s="237" t="str">
        <f>IF(ISBLANK(INDEX('Policy Characteristics'!E:E,MATCH($C787,'Policy Characteristics'!$C:$C,0))),"",INDEX('Policy Characteristics'!E:E,MATCH($C787,'Policy Characteristics'!$C:$C,0)))</f>
        <v>indst shift to electricity</v>
      </c>
      <c r="L787" s="238">
        <f>IF(ISBLANK(INDEX('Policy Characteristics'!F:F,MATCH($C787,'Policy Characteristics'!$C:$C,0))),"",INDEX('Policy Characteristics'!F:F,MATCH($C787,'Policy Characteristics'!$C:$C,0)))</f>
        <v>0</v>
      </c>
      <c r="M787" s="238">
        <f>IF(ISBLANK(INDEX('Policy Characteristics'!G:G,MATCH($C787,'Policy Characteristics'!$C:$C,0))),"",INDEX('Policy Characteristics'!G:G,MATCH($C787,'Policy Characteristics'!$C:$C,0)))</f>
        <v>1</v>
      </c>
      <c r="N787" s="238">
        <f>IF(ISBLANK(INDEX('Policy Characteristics'!H:H,MATCH($C787,'Policy Characteristics'!$C:$C,0))),"",INDEX('Policy Characteristics'!H:H,MATCH($C787,'Policy Characteristics'!$C:$C,0)))</f>
        <v>0.01</v>
      </c>
      <c r="O787" s="237" t="str">
        <f>IF(ISBLANK(INDEX('Policy Characteristics'!I:I,MATCH($C787,'Policy Characteristics'!$C:$C,0))),"",INDEX('Policy Characteristics'!I:I,MATCH($C787,'Policy Characteristics'!$C:$C,0)))</f>
        <v>% of fuel shifted</v>
      </c>
      <c r="P787" s="237"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7" t="str">
        <f>IF(ISBLANK(INDEX('Policy Characteristics'!K:K,MATCH($C787,'Policy Characteristics'!$C:$C,0))),"",INDEX('Policy Characteristics'!K:K,MATCH($C787,'Policy Characteristics'!$C:$C,0)))</f>
        <v>industry-ag-main.html#fuel-switching</v>
      </c>
      <c r="R787" s="237" t="str">
        <f>IF(ISBLANK(INDEX('Policy Characteristics'!L:L,MATCH($C787,'Policy Characteristics'!$C:$C,0))),"",INDEX('Policy Characteristics'!L:L,MATCH($C787,'Policy Characteristics'!$C:$C,0)))</f>
        <v>industry-elec-and-hydrogen.html</v>
      </c>
      <c r="S787" s="291" t="s">
        <v>187</v>
      </c>
    </row>
    <row r="788" spans="1:19">
      <c r="A788" s="237" t="str">
        <f>IF(ISBLANK(INDEX('Policy Characteristics'!A:A,MATCH($C788,'Policy Characteristics'!$C:$C,0))),"",INDEX('Policy Characteristics'!A:A,MATCH($C788,'Policy Characteristics'!$C:$C,0)))</f>
        <v>Industry</v>
      </c>
      <c r="B788" s="386" t="str">
        <f>IF(ISBLANK(INDEX('Policy Characteristics'!B:B,MATCH($C788,'Policy Characteristics'!$C:$C,0))),"",INDEX('Policy Characteristics'!B:B,MATCH($C788,'Policy Characteristics'!$C:$C,0)))</f>
        <v>Electrification</v>
      </c>
      <c r="C788" s="237" t="str">
        <f t="shared" si="39"/>
        <v>Fraction of Eligible Industrial Energy Use Shifted to Electricity</v>
      </c>
      <c r="D788" s="290" t="s">
        <v>3058</v>
      </c>
      <c r="E788" t="s">
        <v>3487</v>
      </c>
      <c r="F788" t="s">
        <v>2573</v>
      </c>
      <c r="G788" s="335" t="s">
        <v>3494</v>
      </c>
      <c r="H788" s="17">
        <v>1938</v>
      </c>
      <c r="I788" s="387" t="s">
        <v>43</v>
      </c>
      <c r="J788" s="388" t="str">
        <f>IF(ISBLANK(INDEX('Policy Characteristics'!D:D,MATCH($C788,'Policy Characteristics'!$C:$C,0))),"",INDEX('Policy Characteristics'!D:D,MATCH($C788,'Policy Characteristics'!$C:$C,0)))</f>
        <v>Electrification</v>
      </c>
      <c r="K788" s="237" t="str">
        <f>IF(ISBLANK(INDEX('Policy Characteristics'!E:E,MATCH($C788,'Policy Characteristics'!$C:$C,0))),"",INDEX('Policy Characteristics'!E:E,MATCH($C788,'Policy Characteristics'!$C:$C,0)))</f>
        <v>indst shift to electricity</v>
      </c>
      <c r="L788" s="238">
        <f>IF(ISBLANK(INDEX('Policy Characteristics'!F:F,MATCH($C788,'Policy Characteristics'!$C:$C,0))),"",INDEX('Policy Characteristics'!F:F,MATCH($C788,'Policy Characteristics'!$C:$C,0)))</f>
        <v>0</v>
      </c>
      <c r="M788" s="238">
        <f>IF(ISBLANK(INDEX('Policy Characteristics'!G:G,MATCH($C788,'Policy Characteristics'!$C:$C,0))),"",INDEX('Policy Characteristics'!G:G,MATCH($C788,'Policy Characteristics'!$C:$C,0)))</f>
        <v>1</v>
      </c>
      <c r="N788" s="238">
        <f>IF(ISBLANK(INDEX('Policy Characteristics'!H:H,MATCH($C788,'Policy Characteristics'!$C:$C,0))),"",INDEX('Policy Characteristics'!H:H,MATCH($C788,'Policy Characteristics'!$C:$C,0)))</f>
        <v>0.01</v>
      </c>
      <c r="O788" s="237" t="str">
        <f>IF(ISBLANK(INDEX('Policy Characteristics'!I:I,MATCH($C788,'Policy Characteristics'!$C:$C,0))),"",INDEX('Policy Characteristics'!I:I,MATCH($C788,'Policy Characteristics'!$C:$C,0)))</f>
        <v>% of fuel shifted</v>
      </c>
      <c r="P788" s="237"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7" t="str">
        <f>IF(ISBLANK(INDEX('Policy Characteristics'!K:K,MATCH($C788,'Policy Characteristics'!$C:$C,0))),"",INDEX('Policy Characteristics'!K:K,MATCH($C788,'Policy Characteristics'!$C:$C,0)))</f>
        <v>industry-ag-main.html#fuel-switching</v>
      </c>
      <c r="R788" s="237" t="str">
        <f>IF(ISBLANK(INDEX('Policy Characteristics'!L:L,MATCH($C788,'Policy Characteristics'!$C:$C,0))),"",INDEX('Policy Characteristics'!L:L,MATCH($C788,'Policy Characteristics'!$C:$C,0)))</f>
        <v>industry-elec-and-hydrogen.html</v>
      </c>
      <c r="S788" s="291" t="s">
        <v>187</v>
      </c>
    </row>
    <row r="789" spans="1:19">
      <c r="A789" s="237" t="str">
        <f>IF(ISBLANK(INDEX('Policy Characteristics'!A:A,MATCH($C789,'Policy Characteristics'!$C:$C,0))),"",INDEX('Policy Characteristics'!A:A,MATCH($C789,'Policy Characteristics'!$C:$C,0)))</f>
        <v>Industry</v>
      </c>
      <c r="B789" s="386" t="str">
        <f>IF(ISBLANK(INDEX('Policy Characteristics'!B:B,MATCH($C789,'Policy Characteristics'!$C:$C,0))),"",INDEX('Policy Characteristics'!B:B,MATCH($C789,'Policy Characteristics'!$C:$C,0)))</f>
        <v>Electrification</v>
      </c>
      <c r="C789" s="237" t="str">
        <f t="shared" si="39"/>
        <v>Fraction of Eligible Industrial Energy Use Shifted to Electricity</v>
      </c>
      <c r="D789" s="290" t="s">
        <v>3058</v>
      </c>
      <c r="E789" t="s">
        <v>3488</v>
      </c>
      <c r="F789" t="s">
        <v>2573</v>
      </c>
      <c r="G789" s="335" t="s">
        <v>3495</v>
      </c>
      <c r="H789" s="17">
        <v>1939</v>
      </c>
      <c r="I789" s="387" t="s">
        <v>43</v>
      </c>
      <c r="J789" s="388" t="str">
        <f>IF(ISBLANK(INDEX('Policy Characteristics'!D:D,MATCH($C789,'Policy Characteristics'!$C:$C,0))),"",INDEX('Policy Characteristics'!D:D,MATCH($C789,'Policy Characteristics'!$C:$C,0)))</f>
        <v>Electrification</v>
      </c>
      <c r="K789" s="237" t="str">
        <f>IF(ISBLANK(INDEX('Policy Characteristics'!E:E,MATCH($C789,'Policy Characteristics'!$C:$C,0))),"",INDEX('Policy Characteristics'!E:E,MATCH($C789,'Policy Characteristics'!$C:$C,0)))</f>
        <v>indst shift to electricity</v>
      </c>
      <c r="L789" s="238">
        <f>IF(ISBLANK(INDEX('Policy Characteristics'!F:F,MATCH($C789,'Policy Characteristics'!$C:$C,0))),"",INDEX('Policy Characteristics'!F:F,MATCH($C789,'Policy Characteristics'!$C:$C,0)))</f>
        <v>0</v>
      </c>
      <c r="M789" s="238">
        <f>IF(ISBLANK(INDEX('Policy Characteristics'!G:G,MATCH($C789,'Policy Characteristics'!$C:$C,0))),"",INDEX('Policy Characteristics'!G:G,MATCH($C789,'Policy Characteristics'!$C:$C,0)))</f>
        <v>1</v>
      </c>
      <c r="N789" s="238">
        <f>IF(ISBLANK(INDEX('Policy Characteristics'!H:H,MATCH($C789,'Policy Characteristics'!$C:$C,0))),"",INDEX('Policy Characteristics'!H:H,MATCH($C789,'Policy Characteristics'!$C:$C,0)))</f>
        <v>0.01</v>
      </c>
      <c r="O789" s="237" t="str">
        <f>IF(ISBLANK(INDEX('Policy Characteristics'!I:I,MATCH($C789,'Policy Characteristics'!$C:$C,0))),"",INDEX('Policy Characteristics'!I:I,MATCH($C789,'Policy Characteristics'!$C:$C,0)))</f>
        <v>% of fuel shifted</v>
      </c>
      <c r="P789" s="237"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7" t="str">
        <f>IF(ISBLANK(INDEX('Policy Characteristics'!K:K,MATCH($C789,'Policy Characteristics'!$C:$C,0))),"",INDEX('Policy Characteristics'!K:K,MATCH($C789,'Policy Characteristics'!$C:$C,0)))</f>
        <v>industry-ag-main.html#fuel-switching</v>
      </c>
      <c r="R789" s="237" t="str">
        <f>IF(ISBLANK(INDEX('Policy Characteristics'!L:L,MATCH($C789,'Policy Characteristics'!$C:$C,0))),"",INDEX('Policy Characteristics'!L:L,MATCH($C789,'Policy Characteristics'!$C:$C,0)))</f>
        <v>industry-elec-and-hydrogen.html</v>
      </c>
      <c r="S789" s="291" t="s">
        <v>187</v>
      </c>
    </row>
    <row r="790" spans="1:19">
      <c r="A790" s="237" t="str">
        <f>IF(ISBLANK(INDEX('Policy Characteristics'!A:A,MATCH($C790,'Policy Characteristics'!$C:$C,0))),"",INDEX('Policy Characteristics'!A:A,MATCH($C790,'Policy Characteristics'!$C:$C,0)))</f>
        <v>Industry</v>
      </c>
      <c r="B790" s="386" t="str">
        <f>IF(ISBLANK(INDEX('Policy Characteristics'!B:B,MATCH($C790,'Policy Characteristics'!$C:$C,0))),"",INDEX('Policy Characteristics'!B:B,MATCH($C790,'Policy Characteristics'!$C:$C,0)))</f>
        <v>Electrification</v>
      </c>
      <c r="C790" s="237" t="str">
        <f t="shared" si="39"/>
        <v>Fraction of Eligible Industrial Energy Use Shifted to Electricity</v>
      </c>
      <c r="D790" s="290" t="s">
        <v>3058</v>
      </c>
      <c r="E790" t="s">
        <v>3489</v>
      </c>
      <c r="F790" t="s">
        <v>2573</v>
      </c>
      <c r="G790" s="335" t="s">
        <v>3496</v>
      </c>
      <c r="H790" s="17">
        <v>1940</v>
      </c>
      <c r="I790" s="387" t="s">
        <v>43</v>
      </c>
      <c r="J790" s="388" t="str">
        <f>IF(ISBLANK(INDEX('Policy Characteristics'!D:D,MATCH($C790,'Policy Characteristics'!$C:$C,0))),"",INDEX('Policy Characteristics'!D:D,MATCH($C790,'Policy Characteristics'!$C:$C,0)))</f>
        <v>Electrification</v>
      </c>
      <c r="K790" s="237" t="str">
        <f>IF(ISBLANK(INDEX('Policy Characteristics'!E:E,MATCH($C790,'Policy Characteristics'!$C:$C,0))),"",INDEX('Policy Characteristics'!E:E,MATCH($C790,'Policy Characteristics'!$C:$C,0)))</f>
        <v>indst shift to electricity</v>
      </c>
      <c r="L790" s="238">
        <f>IF(ISBLANK(INDEX('Policy Characteristics'!F:F,MATCH($C790,'Policy Characteristics'!$C:$C,0))),"",INDEX('Policy Characteristics'!F:F,MATCH($C790,'Policy Characteristics'!$C:$C,0)))</f>
        <v>0</v>
      </c>
      <c r="M790" s="238">
        <f>IF(ISBLANK(INDEX('Policy Characteristics'!G:G,MATCH($C790,'Policy Characteristics'!$C:$C,0))),"",INDEX('Policy Characteristics'!G:G,MATCH($C790,'Policy Characteristics'!$C:$C,0)))</f>
        <v>1</v>
      </c>
      <c r="N790" s="238">
        <f>IF(ISBLANK(INDEX('Policy Characteristics'!H:H,MATCH($C790,'Policy Characteristics'!$C:$C,0))),"",INDEX('Policy Characteristics'!H:H,MATCH($C790,'Policy Characteristics'!$C:$C,0)))</f>
        <v>0.01</v>
      </c>
      <c r="O790" s="237" t="str">
        <f>IF(ISBLANK(INDEX('Policy Characteristics'!I:I,MATCH($C790,'Policy Characteristics'!$C:$C,0))),"",INDEX('Policy Characteristics'!I:I,MATCH($C790,'Policy Characteristics'!$C:$C,0)))</f>
        <v>% of fuel shifted</v>
      </c>
      <c r="P790" s="237"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7" t="str">
        <f>IF(ISBLANK(INDEX('Policy Characteristics'!K:K,MATCH($C790,'Policy Characteristics'!$C:$C,0))),"",INDEX('Policy Characteristics'!K:K,MATCH($C790,'Policy Characteristics'!$C:$C,0)))</f>
        <v>industry-ag-main.html#fuel-switching</v>
      </c>
      <c r="R790" s="237" t="str">
        <f>IF(ISBLANK(INDEX('Policy Characteristics'!L:L,MATCH($C790,'Policy Characteristics'!$C:$C,0))),"",INDEX('Policy Characteristics'!L:L,MATCH($C790,'Policy Characteristics'!$C:$C,0)))</f>
        <v>industry-elec-and-hydrogen.html</v>
      </c>
      <c r="S790" s="291" t="s">
        <v>187</v>
      </c>
    </row>
    <row r="791" spans="1:19">
      <c r="A791" s="237" t="str">
        <f>IF(ISBLANK(INDEX('Policy Characteristics'!A:A,MATCH($C791,'Policy Characteristics'!$C:$C,0))),"",INDEX('Policy Characteristics'!A:A,MATCH($C791,'Policy Characteristics'!$C:$C,0)))</f>
        <v>Industry</v>
      </c>
      <c r="B791" s="386" t="str">
        <f>IF(ISBLANK(INDEX('Policy Characteristics'!B:B,MATCH($C791,'Policy Characteristics'!$C:$C,0))),"",INDEX('Policy Characteristics'!B:B,MATCH($C791,'Policy Characteristics'!$C:$C,0)))</f>
        <v>Electrification</v>
      </c>
      <c r="C791" s="237" t="str">
        <f t="shared" si="39"/>
        <v>Fraction of Eligible Industrial Energy Use Shifted to Electricity</v>
      </c>
      <c r="D791" s="290" t="s">
        <v>3058</v>
      </c>
      <c r="E791" t="s">
        <v>3490</v>
      </c>
      <c r="F791" t="s">
        <v>2573</v>
      </c>
      <c r="G791" s="335" t="s">
        <v>3497</v>
      </c>
      <c r="H791" s="17">
        <v>1941</v>
      </c>
      <c r="I791" s="387" t="s">
        <v>43</v>
      </c>
      <c r="J791" s="388" t="str">
        <f>IF(ISBLANK(INDEX('Policy Characteristics'!D:D,MATCH($C791,'Policy Characteristics'!$C:$C,0))),"",INDEX('Policy Characteristics'!D:D,MATCH($C791,'Policy Characteristics'!$C:$C,0)))</f>
        <v>Electrification</v>
      </c>
      <c r="K791" s="237" t="str">
        <f>IF(ISBLANK(INDEX('Policy Characteristics'!E:E,MATCH($C791,'Policy Characteristics'!$C:$C,0))),"",INDEX('Policy Characteristics'!E:E,MATCH($C791,'Policy Characteristics'!$C:$C,0)))</f>
        <v>indst shift to electricity</v>
      </c>
      <c r="L791" s="238">
        <f>IF(ISBLANK(INDEX('Policy Characteristics'!F:F,MATCH($C791,'Policy Characteristics'!$C:$C,0))),"",INDEX('Policy Characteristics'!F:F,MATCH($C791,'Policy Characteristics'!$C:$C,0)))</f>
        <v>0</v>
      </c>
      <c r="M791" s="238">
        <f>IF(ISBLANK(INDEX('Policy Characteristics'!G:G,MATCH($C791,'Policy Characteristics'!$C:$C,0))),"",INDEX('Policy Characteristics'!G:G,MATCH($C791,'Policy Characteristics'!$C:$C,0)))</f>
        <v>1</v>
      </c>
      <c r="N791" s="238">
        <f>IF(ISBLANK(INDEX('Policy Characteristics'!H:H,MATCH($C791,'Policy Characteristics'!$C:$C,0))),"",INDEX('Policy Characteristics'!H:H,MATCH($C791,'Policy Characteristics'!$C:$C,0)))</f>
        <v>0.01</v>
      </c>
      <c r="O791" s="237" t="str">
        <f>IF(ISBLANK(INDEX('Policy Characteristics'!I:I,MATCH($C791,'Policy Characteristics'!$C:$C,0))),"",INDEX('Policy Characteristics'!I:I,MATCH($C791,'Policy Characteristics'!$C:$C,0)))</f>
        <v>% of fuel shifted</v>
      </c>
      <c r="P791" s="237"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7" t="str">
        <f>IF(ISBLANK(INDEX('Policy Characteristics'!K:K,MATCH($C791,'Policy Characteristics'!$C:$C,0))),"",INDEX('Policy Characteristics'!K:K,MATCH($C791,'Policy Characteristics'!$C:$C,0)))</f>
        <v>industry-ag-main.html#fuel-switching</v>
      </c>
      <c r="R791" s="237" t="str">
        <f>IF(ISBLANK(INDEX('Policy Characteristics'!L:L,MATCH($C791,'Policy Characteristics'!$C:$C,0))),"",INDEX('Policy Characteristics'!L:L,MATCH($C791,'Policy Characteristics'!$C:$C,0)))</f>
        <v>industry-elec-and-hydrogen.html</v>
      </c>
      <c r="S791" s="291" t="s">
        <v>187</v>
      </c>
    </row>
    <row r="792" spans="1:19">
      <c r="A792" s="237" t="str">
        <f>IF(ISBLANK(INDEX('Policy Characteristics'!A:A,MATCH($C792,'Policy Characteristics'!$C:$C,0))),"",INDEX('Policy Characteristics'!A:A,MATCH($C792,'Policy Characteristics'!$C:$C,0)))</f>
        <v>Industry</v>
      </c>
      <c r="B792" s="386" t="str">
        <f>IF(ISBLANK(INDEX('Policy Characteristics'!B:B,MATCH($C792,'Policy Characteristics'!$C:$C,0))),"",INDEX('Policy Characteristics'!B:B,MATCH($C792,'Policy Characteristics'!$C:$C,0)))</f>
        <v>Electrification</v>
      </c>
      <c r="C792" s="237" t="str">
        <f t="shared" si="39"/>
        <v>Fraction of Eligible Industrial Energy Use Shifted to Electricity</v>
      </c>
      <c r="D792" s="290" t="s">
        <v>3058</v>
      </c>
      <c r="E792" t="s">
        <v>3491</v>
      </c>
      <c r="F792" t="s">
        <v>2573</v>
      </c>
      <c r="G792" s="335" t="s">
        <v>3498</v>
      </c>
      <c r="H792" s="17">
        <v>1942</v>
      </c>
      <c r="I792" s="387" t="s">
        <v>43</v>
      </c>
      <c r="J792" s="388" t="str">
        <f>IF(ISBLANK(INDEX('Policy Characteristics'!D:D,MATCH($C792,'Policy Characteristics'!$C:$C,0))),"",INDEX('Policy Characteristics'!D:D,MATCH($C792,'Policy Characteristics'!$C:$C,0)))</f>
        <v>Electrification</v>
      </c>
      <c r="K792" s="237" t="str">
        <f>IF(ISBLANK(INDEX('Policy Characteristics'!E:E,MATCH($C792,'Policy Characteristics'!$C:$C,0))),"",INDEX('Policy Characteristics'!E:E,MATCH($C792,'Policy Characteristics'!$C:$C,0)))</f>
        <v>indst shift to electricity</v>
      </c>
      <c r="L792" s="238">
        <f>IF(ISBLANK(INDEX('Policy Characteristics'!F:F,MATCH($C792,'Policy Characteristics'!$C:$C,0))),"",INDEX('Policy Characteristics'!F:F,MATCH($C792,'Policy Characteristics'!$C:$C,0)))</f>
        <v>0</v>
      </c>
      <c r="M792" s="238">
        <f>IF(ISBLANK(INDEX('Policy Characteristics'!G:G,MATCH($C792,'Policy Characteristics'!$C:$C,0))),"",INDEX('Policy Characteristics'!G:G,MATCH($C792,'Policy Characteristics'!$C:$C,0)))</f>
        <v>1</v>
      </c>
      <c r="N792" s="238">
        <f>IF(ISBLANK(INDEX('Policy Characteristics'!H:H,MATCH($C792,'Policy Characteristics'!$C:$C,0))),"",INDEX('Policy Characteristics'!H:H,MATCH($C792,'Policy Characteristics'!$C:$C,0)))</f>
        <v>0.01</v>
      </c>
      <c r="O792" s="237" t="str">
        <f>IF(ISBLANK(INDEX('Policy Characteristics'!I:I,MATCH($C792,'Policy Characteristics'!$C:$C,0))),"",INDEX('Policy Characteristics'!I:I,MATCH($C792,'Policy Characteristics'!$C:$C,0)))</f>
        <v>% of fuel shifted</v>
      </c>
      <c r="P792" s="237"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7" t="str">
        <f>IF(ISBLANK(INDEX('Policy Characteristics'!K:K,MATCH($C792,'Policy Characteristics'!$C:$C,0))),"",INDEX('Policy Characteristics'!K:K,MATCH($C792,'Policy Characteristics'!$C:$C,0)))</f>
        <v>industry-ag-main.html#fuel-switching</v>
      </c>
      <c r="R792" s="237" t="str">
        <f>IF(ISBLANK(INDEX('Policy Characteristics'!L:L,MATCH($C792,'Policy Characteristics'!$C:$C,0))),"",INDEX('Policy Characteristics'!L:L,MATCH($C792,'Policy Characteristics'!$C:$C,0)))</f>
        <v>industry-elec-and-hydrogen.html</v>
      </c>
      <c r="S792" s="291" t="s">
        <v>187</v>
      </c>
    </row>
    <row r="793" spans="1:19">
      <c r="A793" s="237" t="str">
        <f>IF(ISBLANK(INDEX('Policy Characteristics'!A:A,MATCH($C793,'Policy Characteristics'!$C:$C,0))),"",INDEX('Policy Characteristics'!A:A,MATCH($C793,'Policy Characteristics'!$C:$C,0)))</f>
        <v>Industry</v>
      </c>
      <c r="B793" s="386" t="str">
        <f>IF(ISBLANK(INDEX('Policy Characteristics'!B:B,MATCH($C793,'Policy Characteristics'!$C:$C,0))),"",INDEX('Policy Characteristics'!B:B,MATCH($C793,'Policy Characteristics'!$C:$C,0)))</f>
        <v>Electrification</v>
      </c>
      <c r="C793" s="237" t="str">
        <f t="shared" si="39"/>
        <v>Fraction of Eligible Industrial Energy Use Shifted to Electricity</v>
      </c>
      <c r="D793" s="290" t="s">
        <v>3058</v>
      </c>
      <c r="E793" t="s">
        <v>3492</v>
      </c>
      <c r="F793" t="s">
        <v>2573</v>
      </c>
      <c r="G793" s="335" t="s">
        <v>3499</v>
      </c>
      <c r="H793" s="17">
        <v>1943</v>
      </c>
      <c r="I793" s="387" t="s">
        <v>43</v>
      </c>
      <c r="J793" s="388" t="str">
        <f>IF(ISBLANK(INDEX('Policy Characteristics'!D:D,MATCH($C793,'Policy Characteristics'!$C:$C,0))),"",INDEX('Policy Characteristics'!D:D,MATCH($C793,'Policy Characteristics'!$C:$C,0)))</f>
        <v>Electrification</v>
      </c>
      <c r="K793" s="237" t="str">
        <f>IF(ISBLANK(INDEX('Policy Characteristics'!E:E,MATCH($C793,'Policy Characteristics'!$C:$C,0))),"",INDEX('Policy Characteristics'!E:E,MATCH($C793,'Policy Characteristics'!$C:$C,0)))</f>
        <v>indst shift to electricity</v>
      </c>
      <c r="L793" s="238">
        <f>IF(ISBLANK(INDEX('Policy Characteristics'!F:F,MATCH($C793,'Policy Characteristics'!$C:$C,0))),"",INDEX('Policy Characteristics'!F:F,MATCH($C793,'Policy Characteristics'!$C:$C,0)))</f>
        <v>0</v>
      </c>
      <c r="M793" s="238">
        <f>IF(ISBLANK(INDEX('Policy Characteristics'!G:G,MATCH($C793,'Policy Characteristics'!$C:$C,0))),"",INDEX('Policy Characteristics'!G:G,MATCH($C793,'Policy Characteristics'!$C:$C,0)))</f>
        <v>1</v>
      </c>
      <c r="N793" s="238">
        <f>IF(ISBLANK(INDEX('Policy Characteristics'!H:H,MATCH($C793,'Policy Characteristics'!$C:$C,0))),"",INDEX('Policy Characteristics'!H:H,MATCH($C793,'Policy Characteristics'!$C:$C,0)))</f>
        <v>0.01</v>
      </c>
      <c r="O793" s="237" t="str">
        <f>IF(ISBLANK(INDEX('Policy Characteristics'!I:I,MATCH($C793,'Policy Characteristics'!$C:$C,0))),"",INDEX('Policy Characteristics'!I:I,MATCH($C793,'Policy Characteristics'!$C:$C,0)))</f>
        <v>% of fuel shifted</v>
      </c>
      <c r="P793" s="237"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7" t="str">
        <f>IF(ISBLANK(INDEX('Policy Characteristics'!K:K,MATCH($C793,'Policy Characteristics'!$C:$C,0))),"",INDEX('Policy Characteristics'!K:K,MATCH($C793,'Policy Characteristics'!$C:$C,0)))</f>
        <v>industry-ag-main.html#fuel-switching</v>
      </c>
      <c r="R793" s="237" t="str">
        <f>IF(ISBLANK(INDEX('Policy Characteristics'!L:L,MATCH($C793,'Policy Characteristics'!$C:$C,0))),"",INDEX('Policy Characteristics'!L:L,MATCH($C793,'Policy Characteristics'!$C:$C,0)))</f>
        <v>industry-elec-and-hydrogen.html</v>
      </c>
      <c r="S793" s="291" t="s">
        <v>187</v>
      </c>
    </row>
    <row r="794" spans="1:19">
      <c r="A794" s="237" t="str">
        <f>IF(ISBLANK(INDEX('Policy Characteristics'!A:A,MATCH($C794,'Policy Characteristics'!$C:$C,0))),"",INDEX('Policy Characteristics'!A:A,MATCH($C794,'Policy Characteristics'!$C:$C,0)))</f>
        <v>Industry</v>
      </c>
      <c r="B794" s="386" t="str">
        <f>IF(ISBLANK(INDEX('Policy Characteristics'!B:B,MATCH($C794,'Policy Characteristics'!$C:$C,0))),"",INDEX('Policy Characteristics'!B:B,MATCH($C794,'Policy Characteristics'!$C:$C,0)))</f>
        <v>Electrification</v>
      </c>
      <c r="C794" s="237" t="str">
        <f t="shared" si="39"/>
        <v>Fraction of Eligible Industrial Energy Use Shifted to Electricity</v>
      </c>
      <c r="D794" s="290" t="s">
        <v>3058</v>
      </c>
      <c r="E794" t="s">
        <v>3493</v>
      </c>
      <c r="F794" t="s">
        <v>2573</v>
      </c>
      <c r="G794" s="335" t="s">
        <v>3500</v>
      </c>
      <c r="H794" s="17">
        <v>1944</v>
      </c>
      <c r="I794" s="387" t="s">
        <v>43</v>
      </c>
      <c r="J794" s="388" t="str">
        <f>IF(ISBLANK(INDEX('Policy Characteristics'!D:D,MATCH($C794,'Policy Characteristics'!$C:$C,0))),"",INDEX('Policy Characteristics'!D:D,MATCH($C794,'Policy Characteristics'!$C:$C,0)))</f>
        <v>Electrification</v>
      </c>
      <c r="K794" s="237" t="str">
        <f>IF(ISBLANK(INDEX('Policy Characteristics'!E:E,MATCH($C794,'Policy Characteristics'!$C:$C,0))),"",INDEX('Policy Characteristics'!E:E,MATCH($C794,'Policy Characteristics'!$C:$C,0)))</f>
        <v>indst shift to electricity</v>
      </c>
      <c r="L794" s="238">
        <f>IF(ISBLANK(INDEX('Policy Characteristics'!F:F,MATCH($C794,'Policy Characteristics'!$C:$C,0))),"",INDEX('Policy Characteristics'!F:F,MATCH($C794,'Policy Characteristics'!$C:$C,0)))</f>
        <v>0</v>
      </c>
      <c r="M794" s="238">
        <f>IF(ISBLANK(INDEX('Policy Characteristics'!G:G,MATCH($C794,'Policy Characteristics'!$C:$C,0))),"",INDEX('Policy Characteristics'!G:G,MATCH($C794,'Policy Characteristics'!$C:$C,0)))</f>
        <v>1</v>
      </c>
      <c r="N794" s="238">
        <f>IF(ISBLANK(INDEX('Policy Characteristics'!H:H,MATCH($C794,'Policy Characteristics'!$C:$C,0))),"",INDEX('Policy Characteristics'!H:H,MATCH($C794,'Policy Characteristics'!$C:$C,0)))</f>
        <v>0.01</v>
      </c>
      <c r="O794" s="237" t="str">
        <f>IF(ISBLANK(INDEX('Policy Characteristics'!I:I,MATCH($C794,'Policy Characteristics'!$C:$C,0))),"",INDEX('Policy Characteristics'!I:I,MATCH($C794,'Policy Characteristics'!$C:$C,0)))</f>
        <v>% of fuel shifted</v>
      </c>
      <c r="P794" s="237"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7" t="str">
        <f>IF(ISBLANK(INDEX('Policy Characteristics'!K:K,MATCH($C794,'Policy Characteristics'!$C:$C,0))),"",INDEX('Policy Characteristics'!K:K,MATCH($C794,'Policy Characteristics'!$C:$C,0)))</f>
        <v>industry-ag-main.html#fuel-switching</v>
      </c>
      <c r="R794" s="237" t="str">
        <f>IF(ISBLANK(INDEX('Policy Characteristics'!L:L,MATCH($C794,'Policy Characteristics'!$C:$C,0))),"",INDEX('Policy Characteristics'!L:L,MATCH($C794,'Policy Characteristics'!$C:$C,0)))</f>
        <v>industry-elec-and-hydrogen.html</v>
      </c>
      <c r="S794" s="291" t="s">
        <v>187</v>
      </c>
    </row>
    <row r="795" spans="1:19">
      <c r="A795" s="237" t="str">
        <f>IF(ISBLANK(INDEX('Policy Characteristics'!A:A,MATCH($C795,'Policy Characteristics'!$C:$C,0))),"",INDEX('Policy Characteristics'!A:A,MATCH($C795,'Policy Characteristics'!$C:$C,0)))</f>
        <v>Industry</v>
      </c>
      <c r="B795" s="386" t="str">
        <f>IF(ISBLANK(INDEX('Policy Characteristics'!B:B,MATCH($C795,'Policy Characteristics'!$C:$C,0))),"",INDEX('Policy Characteristics'!B:B,MATCH($C795,'Policy Characteristics'!$C:$C,0)))</f>
        <v>Electrification</v>
      </c>
      <c r="C795" s="237" t="str">
        <f t="shared" si="39"/>
        <v>Fraction of Eligible Industrial Energy Use Shifted to Electricity</v>
      </c>
      <c r="D795" s="290" t="s">
        <v>3058</v>
      </c>
      <c r="E795" t="s">
        <v>3610</v>
      </c>
      <c r="F795" t="s">
        <v>2573</v>
      </c>
      <c r="G795" s="335" t="s">
        <v>3610</v>
      </c>
      <c r="H795" s="17">
        <v>1945</v>
      </c>
      <c r="I795" s="387" t="s">
        <v>43</v>
      </c>
      <c r="J795" s="388" t="str">
        <f>IF(ISBLANK(INDEX('Policy Characteristics'!D:D,MATCH($C795,'Policy Characteristics'!$C:$C,0))),"",INDEX('Policy Characteristics'!D:D,MATCH($C795,'Policy Characteristics'!$C:$C,0)))</f>
        <v>Electrification</v>
      </c>
      <c r="K795" s="237" t="str">
        <f>IF(ISBLANK(INDEX('Policy Characteristics'!E:E,MATCH($C795,'Policy Characteristics'!$C:$C,0))),"",INDEX('Policy Characteristics'!E:E,MATCH($C795,'Policy Characteristics'!$C:$C,0)))</f>
        <v>indst shift to electricity</v>
      </c>
      <c r="L795" s="238">
        <f>IF(ISBLANK(INDEX('Policy Characteristics'!F:F,MATCH($C795,'Policy Characteristics'!$C:$C,0))),"",INDEX('Policy Characteristics'!F:F,MATCH($C795,'Policy Characteristics'!$C:$C,0)))</f>
        <v>0</v>
      </c>
      <c r="M795" s="238">
        <f>IF(ISBLANK(INDEX('Policy Characteristics'!G:G,MATCH($C795,'Policy Characteristics'!$C:$C,0))),"",INDEX('Policy Characteristics'!G:G,MATCH($C795,'Policy Characteristics'!$C:$C,0)))</f>
        <v>1</v>
      </c>
      <c r="N795" s="238">
        <f>IF(ISBLANK(INDEX('Policy Characteristics'!H:H,MATCH($C795,'Policy Characteristics'!$C:$C,0))),"",INDEX('Policy Characteristics'!H:H,MATCH($C795,'Policy Characteristics'!$C:$C,0)))</f>
        <v>0.01</v>
      </c>
      <c r="O795" s="237" t="str">
        <f>IF(ISBLANK(INDEX('Policy Characteristics'!I:I,MATCH($C795,'Policy Characteristics'!$C:$C,0))),"",INDEX('Policy Characteristics'!I:I,MATCH($C795,'Policy Characteristics'!$C:$C,0)))</f>
        <v>% of fuel shifted</v>
      </c>
      <c r="P795" s="237"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7" t="str">
        <f>IF(ISBLANK(INDEX('Policy Characteristics'!K:K,MATCH($C795,'Policy Characteristics'!$C:$C,0))),"",INDEX('Policy Characteristics'!K:K,MATCH($C795,'Policy Characteristics'!$C:$C,0)))</f>
        <v>industry-ag-main.html#fuel-switching</v>
      </c>
      <c r="R795" s="237" t="str">
        <f>IF(ISBLANK(INDEX('Policy Characteristics'!L:L,MATCH($C795,'Policy Characteristics'!$C:$C,0))),"",INDEX('Policy Characteristics'!L:L,MATCH($C795,'Policy Characteristics'!$C:$C,0)))</f>
        <v>industry-elec-and-hydrogen.html</v>
      </c>
      <c r="S795" s="291" t="s">
        <v>187</v>
      </c>
    </row>
    <row r="796" spans="1:19">
      <c r="A796" s="237" t="str">
        <f>IF(ISBLANK(INDEX('Policy Characteristics'!A:A,MATCH($C796,'Policy Characteristics'!$C:$C,0))),"",INDEX('Policy Characteristics'!A:A,MATCH($C796,'Policy Characteristics'!$C:$C,0)))</f>
        <v>Industry</v>
      </c>
      <c r="B796" s="386" t="str">
        <f>IF(ISBLANK(INDEX('Policy Characteristics'!B:B,MATCH($C796,'Policy Characteristics'!$C:$C,0))),"",INDEX('Policy Characteristics'!B:B,MATCH($C796,'Policy Characteristics'!$C:$C,0)))</f>
        <v>Electrification</v>
      </c>
      <c r="C796" s="237" t="str">
        <f t="shared" si="39"/>
        <v>Fraction of Eligible Industrial Energy Use Shifted to Electricity</v>
      </c>
      <c r="D796" s="290" t="s">
        <v>3059</v>
      </c>
      <c r="E796" t="s">
        <v>3487</v>
      </c>
      <c r="F796" t="s">
        <v>3021</v>
      </c>
      <c r="G796" s="335" t="s">
        <v>3494</v>
      </c>
      <c r="H796" s="17">
        <v>1946</v>
      </c>
      <c r="I796" s="387" t="s">
        <v>43</v>
      </c>
      <c r="J796" s="388" t="str">
        <f>IF(ISBLANK(INDEX('Policy Characteristics'!D:D,MATCH($C796,'Policy Characteristics'!$C:$C,0))),"",INDEX('Policy Characteristics'!D:D,MATCH($C796,'Policy Characteristics'!$C:$C,0)))</f>
        <v>Electrification</v>
      </c>
      <c r="K796" s="237" t="str">
        <f>IF(ISBLANK(INDEX('Policy Characteristics'!E:E,MATCH($C796,'Policy Characteristics'!$C:$C,0))),"",INDEX('Policy Characteristics'!E:E,MATCH($C796,'Policy Characteristics'!$C:$C,0)))</f>
        <v>indst shift to electricity</v>
      </c>
      <c r="L796" s="238">
        <f>IF(ISBLANK(INDEX('Policy Characteristics'!F:F,MATCH($C796,'Policy Characteristics'!$C:$C,0))),"",INDEX('Policy Characteristics'!F:F,MATCH($C796,'Policy Characteristics'!$C:$C,0)))</f>
        <v>0</v>
      </c>
      <c r="M796" s="238">
        <f>IF(ISBLANK(INDEX('Policy Characteristics'!G:G,MATCH($C796,'Policy Characteristics'!$C:$C,0))),"",INDEX('Policy Characteristics'!G:G,MATCH($C796,'Policy Characteristics'!$C:$C,0)))</f>
        <v>1</v>
      </c>
      <c r="N796" s="238">
        <f>IF(ISBLANK(INDEX('Policy Characteristics'!H:H,MATCH($C796,'Policy Characteristics'!$C:$C,0))),"",INDEX('Policy Characteristics'!H:H,MATCH($C796,'Policy Characteristics'!$C:$C,0)))</f>
        <v>0.01</v>
      </c>
      <c r="O796" s="237" t="str">
        <f>IF(ISBLANK(INDEX('Policy Characteristics'!I:I,MATCH($C796,'Policy Characteristics'!$C:$C,0))),"",INDEX('Policy Characteristics'!I:I,MATCH($C796,'Policy Characteristics'!$C:$C,0)))</f>
        <v>% of fuel shifted</v>
      </c>
      <c r="P796" s="237"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7" t="str">
        <f>IF(ISBLANK(INDEX('Policy Characteristics'!K:K,MATCH($C796,'Policy Characteristics'!$C:$C,0))),"",INDEX('Policy Characteristics'!K:K,MATCH($C796,'Policy Characteristics'!$C:$C,0)))</f>
        <v>industry-ag-main.html#fuel-switching</v>
      </c>
      <c r="R796" s="237" t="str">
        <f>IF(ISBLANK(INDEX('Policy Characteristics'!L:L,MATCH($C796,'Policy Characteristics'!$C:$C,0))),"",INDEX('Policy Characteristics'!L:L,MATCH($C796,'Policy Characteristics'!$C:$C,0)))</f>
        <v>industry-elec-and-hydrogen.html</v>
      </c>
      <c r="S796" s="291" t="s">
        <v>187</v>
      </c>
    </row>
    <row r="797" spans="1:19">
      <c r="A797" s="237" t="str">
        <f>IF(ISBLANK(INDEX('Policy Characteristics'!A:A,MATCH($C797,'Policy Characteristics'!$C:$C,0))),"",INDEX('Policy Characteristics'!A:A,MATCH($C797,'Policy Characteristics'!$C:$C,0)))</f>
        <v>Industry</v>
      </c>
      <c r="B797" s="386" t="str">
        <f>IF(ISBLANK(INDEX('Policy Characteristics'!B:B,MATCH($C797,'Policy Characteristics'!$C:$C,0))),"",INDEX('Policy Characteristics'!B:B,MATCH($C797,'Policy Characteristics'!$C:$C,0)))</f>
        <v>Electrification</v>
      </c>
      <c r="C797" s="237" t="str">
        <f t="shared" si="39"/>
        <v>Fraction of Eligible Industrial Energy Use Shifted to Electricity</v>
      </c>
      <c r="D797" s="290" t="s">
        <v>3059</v>
      </c>
      <c r="E797" t="s">
        <v>3488</v>
      </c>
      <c r="F797" t="s">
        <v>3021</v>
      </c>
      <c r="G797" s="335" t="s">
        <v>3495</v>
      </c>
      <c r="H797" s="17">
        <v>1947</v>
      </c>
      <c r="I797" s="387" t="s">
        <v>43</v>
      </c>
      <c r="J797" s="388" t="str">
        <f>IF(ISBLANK(INDEX('Policy Characteristics'!D:D,MATCH($C797,'Policy Characteristics'!$C:$C,0))),"",INDEX('Policy Characteristics'!D:D,MATCH($C797,'Policy Characteristics'!$C:$C,0)))</f>
        <v>Electrification</v>
      </c>
      <c r="K797" s="237" t="str">
        <f>IF(ISBLANK(INDEX('Policy Characteristics'!E:E,MATCH($C797,'Policy Characteristics'!$C:$C,0))),"",INDEX('Policy Characteristics'!E:E,MATCH($C797,'Policy Characteristics'!$C:$C,0)))</f>
        <v>indst shift to electricity</v>
      </c>
      <c r="L797" s="238">
        <f>IF(ISBLANK(INDEX('Policy Characteristics'!F:F,MATCH($C797,'Policy Characteristics'!$C:$C,0))),"",INDEX('Policy Characteristics'!F:F,MATCH($C797,'Policy Characteristics'!$C:$C,0)))</f>
        <v>0</v>
      </c>
      <c r="M797" s="238">
        <f>IF(ISBLANK(INDEX('Policy Characteristics'!G:G,MATCH($C797,'Policy Characteristics'!$C:$C,0))),"",INDEX('Policy Characteristics'!G:G,MATCH($C797,'Policy Characteristics'!$C:$C,0)))</f>
        <v>1</v>
      </c>
      <c r="N797" s="238">
        <f>IF(ISBLANK(INDEX('Policy Characteristics'!H:H,MATCH($C797,'Policy Characteristics'!$C:$C,0))),"",INDEX('Policy Characteristics'!H:H,MATCH($C797,'Policy Characteristics'!$C:$C,0)))</f>
        <v>0.01</v>
      </c>
      <c r="O797" s="237" t="str">
        <f>IF(ISBLANK(INDEX('Policy Characteristics'!I:I,MATCH($C797,'Policy Characteristics'!$C:$C,0))),"",INDEX('Policy Characteristics'!I:I,MATCH($C797,'Policy Characteristics'!$C:$C,0)))</f>
        <v>% of fuel shifted</v>
      </c>
      <c r="P797" s="237"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7" t="str">
        <f>IF(ISBLANK(INDEX('Policy Characteristics'!K:K,MATCH($C797,'Policy Characteristics'!$C:$C,0))),"",INDEX('Policy Characteristics'!K:K,MATCH($C797,'Policy Characteristics'!$C:$C,0)))</f>
        <v>industry-ag-main.html#fuel-switching</v>
      </c>
      <c r="R797" s="237" t="str">
        <f>IF(ISBLANK(INDEX('Policy Characteristics'!L:L,MATCH($C797,'Policy Characteristics'!$C:$C,0))),"",INDEX('Policy Characteristics'!L:L,MATCH($C797,'Policy Characteristics'!$C:$C,0)))</f>
        <v>industry-elec-and-hydrogen.html</v>
      </c>
      <c r="S797" s="291" t="s">
        <v>187</v>
      </c>
    </row>
    <row r="798" spans="1:19">
      <c r="A798" s="237" t="str">
        <f>IF(ISBLANK(INDEX('Policy Characteristics'!A:A,MATCH($C798,'Policy Characteristics'!$C:$C,0))),"",INDEX('Policy Characteristics'!A:A,MATCH($C798,'Policy Characteristics'!$C:$C,0)))</f>
        <v>Industry</v>
      </c>
      <c r="B798" s="386" t="str">
        <f>IF(ISBLANK(INDEX('Policy Characteristics'!B:B,MATCH($C798,'Policy Characteristics'!$C:$C,0))),"",INDEX('Policy Characteristics'!B:B,MATCH($C798,'Policy Characteristics'!$C:$C,0)))</f>
        <v>Electrification</v>
      </c>
      <c r="C798" s="237" t="str">
        <f t="shared" si="39"/>
        <v>Fraction of Eligible Industrial Energy Use Shifted to Electricity</v>
      </c>
      <c r="D798" s="290" t="s">
        <v>3059</v>
      </c>
      <c r="E798" t="s">
        <v>3489</v>
      </c>
      <c r="F798" t="s">
        <v>3021</v>
      </c>
      <c r="G798" s="335" t="s">
        <v>3496</v>
      </c>
      <c r="H798" s="17">
        <v>1948</v>
      </c>
      <c r="I798" s="387" t="s">
        <v>43</v>
      </c>
      <c r="J798" s="388" t="str">
        <f>IF(ISBLANK(INDEX('Policy Characteristics'!D:D,MATCH($C798,'Policy Characteristics'!$C:$C,0))),"",INDEX('Policy Characteristics'!D:D,MATCH($C798,'Policy Characteristics'!$C:$C,0)))</f>
        <v>Electrification</v>
      </c>
      <c r="K798" s="237" t="str">
        <f>IF(ISBLANK(INDEX('Policy Characteristics'!E:E,MATCH($C798,'Policy Characteristics'!$C:$C,0))),"",INDEX('Policy Characteristics'!E:E,MATCH($C798,'Policy Characteristics'!$C:$C,0)))</f>
        <v>indst shift to electricity</v>
      </c>
      <c r="L798" s="238">
        <f>IF(ISBLANK(INDEX('Policy Characteristics'!F:F,MATCH($C798,'Policy Characteristics'!$C:$C,0))),"",INDEX('Policy Characteristics'!F:F,MATCH($C798,'Policy Characteristics'!$C:$C,0)))</f>
        <v>0</v>
      </c>
      <c r="M798" s="238">
        <f>IF(ISBLANK(INDEX('Policy Characteristics'!G:G,MATCH($C798,'Policy Characteristics'!$C:$C,0))),"",INDEX('Policy Characteristics'!G:G,MATCH($C798,'Policy Characteristics'!$C:$C,0)))</f>
        <v>1</v>
      </c>
      <c r="N798" s="238">
        <f>IF(ISBLANK(INDEX('Policy Characteristics'!H:H,MATCH($C798,'Policy Characteristics'!$C:$C,0))),"",INDEX('Policy Characteristics'!H:H,MATCH($C798,'Policy Characteristics'!$C:$C,0)))</f>
        <v>0.01</v>
      </c>
      <c r="O798" s="237" t="str">
        <f>IF(ISBLANK(INDEX('Policy Characteristics'!I:I,MATCH($C798,'Policy Characteristics'!$C:$C,0))),"",INDEX('Policy Characteristics'!I:I,MATCH($C798,'Policy Characteristics'!$C:$C,0)))</f>
        <v>% of fuel shifted</v>
      </c>
      <c r="P798" s="237"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7" t="str">
        <f>IF(ISBLANK(INDEX('Policy Characteristics'!K:K,MATCH($C798,'Policy Characteristics'!$C:$C,0))),"",INDEX('Policy Characteristics'!K:K,MATCH($C798,'Policy Characteristics'!$C:$C,0)))</f>
        <v>industry-ag-main.html#fuel-switching</v>
      </c>
      <c r="R798" s="237" t="str">
        <f>IF(ISBLANK(INDEX('Policy Characteristics'!L:L,MATCH($C798,'Policy Characteristics'!$C:$C,0))),"",INDEX('Policy Characteristics'!L:L,MATCH($C798,'Policy Characteristics'!$C:$C,0)))</f>
        <v>industry-elec-and-hydrogen.html</v>
      </c>
      <c r="S798" s="291" t="s">
        <v>187</v>
      </c>
    </row>
    <row r="799" spans="1:19">
      <c r="A799" s="237" t="str">
        <f>IF(ISBLANK(INDEX('Policy Characteristics'!A:A,MATCH($C799,'Policy Characteristics'!$C:$C,0))),"",INDEX('Policy Characteristics'!A:A,MATCH($C799,'Policy Characteristics'!$C:$C,0)))</f>
        <v>Industry</v>
      </c>
      <c r="B799" s="386" t="str">
        <f>IF(ISBLANK(INDEX('Policy Characteristics'!B:B,MATCH($C799,'Policy Characteristics'!$C:$C,0))),"",INDEX('Policy Characteristics'!B:B,MATCH($C799,'Policy Characteristics'!$C:$C,0)))</f>
        <v>Electrification</v>
      </c>
      <c r="C799" s="237" t="str">
        <f t="shared" si="39"/>
        <v>Fraction of Eligible Industrial Energy Use Shifted to Electricity</v>
      </c>
      <c r="D799" s="290" t="s">
        <v>3059</v>
      </c>
      <c r="E799" t="s">
        <v>3490</v>
      </c>
      <c r="F799" t="s">
        <v>3021</v>
      </c>
      <c r="G799" s="335" t="s">
        <v>3497</v>
      </c>
      <c r="H799" s="17">
        <v>1949</v>
      </c>
      <c r="I799" s="387" t="s">
        <v>43</v>
      </c>
      <c r="J799" s="388" t="str">
        <f>IF(ISBLANK(INDEX('Policy Characteristics'!D:D,MATCH($C799,'Policy Characteristics'!$C:$C,0))),"",INDEX('Policy Characteristics'!D:D,MATCH($C799,'Policy Characteristics'!$C:$C,0)))</f>
        <v>Electrification</v>
      </c>
      <c r="K799" s="237" t="str">
        <f>IF(ISBLANK(INDEX('Policy Characteristics'!E:E,MATCH($C799,'Policy Characteristics'!$C:$C,0))),"",INDEX('Policy Characteristics'!E:E,MATCH($C799,'Policy Characteristics'!$C:$C,0)))</f>
        <v>indst shift to electricity</v>
      </c>
      <c r="L799" s="238">
        <f>IF(ISBLANK(INDEX('Policy Characteristics'!F:F,MATCH($C799,'Policy Characteristics'!$C:$C,0))),"",INDEX('Policy Characteristics'!F:F,MATCH($C799,'Policy Characteristics'!$C:$C,0)))</f>
        <v>0</v>
      </c>
      <c r="M799" s="238">
        <f>IF(ISBLANK(INDEX('Policy Characteristics'!G:G,MATCH($C799,'Policy Characteristics'!$C:$C,0))),"",INDEX('Policy Characteristics'!G:G,MATCH($C799,'Policy Characteristics'!$C:$C,0)))</f>
        <v>1</v>
      </c>
      <c r="N799" s="238">
        <f>IF(ISBLANK(INDEX('Policy Characteristics'!H:H,MATCH($C799,'Policy Characteristics'!$C:$C,0))),"",INDEX('Policy Characteristics'!H:H,MATCH($C799,'Policy Characteristics'!$C:$C,0)))</f>
        <v>0.01</v>
      </c>
      <c r="O799" s="237" t="str">
        <f>IF(ISBLANK(INDEX('Policy Characteristics'!I:I,MATCH($C799,'Policy Characteristics'!$C:$C,0))),"",INDEX('Policy Characteristics'!I:I,MATCH($C799,'Policy Characteristics'!$C:$C,0)))</f>
        <v>% of fuel shifted</v>
      </c>
      <c r="P799" s="237"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7" t="str">
        <f>IF(ISBLANK(INDEX('Policy Characteristics'!K:K,MATCH($C799,'Policy Characteristics'!$C:$C,0))),"",INDEX('Policy Characteristics'!K:K,MATCH($C799,'Policy Characteristics'!$C:$C,0)))</f>
        <v>industry-ag-main.html#fuel-switching</v>
      </c>
      <c r="R799" s="237" t="str">
        <f>IF(ISBLANK(INDEX('Policy Characteristics'!L:L,MATCH($C799,'Policy Characteristics'!$C:$C,0))),"",INDEX('Policy Characteristics'!L:L,MATCH($C799,'Policy Characteristics'!$C:$C,0)))</f>
        <v>industry-elec-and-hydrogen.html</v>
      </c>
      <c r="S799" s="291" t="s">
        <v>187</v>
      </c>
    </row>
    <row r="800" spans="1:19">
      <c r="A800" s="237" t="str">
        <f>IF(ISBLANK(INDEX('Policy Characteristics'!A:A,MATCH($C800,'Policy Characteristics'!$C:$C,0))),"",INDEX('Policy Characteristics'!A:A,MATCH($C800,'Policy Characteristics'!$C:$C,0)))</f>
        <v>Industry</v>
      </c>
      <c r="B800" s="386" t="str">
        <f>IF(ISBLANK(INDEX('Policy Characteristics'!B:B,MATCH($C800,'Policy Characteristics'!$C:$C,0))),"",INDEX('Policy Characteristics'!B:B,MATCH($C800,'Policy Characteristics'!$C:$C,0)))</f>
        <v>Electrification</v>
      </c>
      <c r="C800" s="237" t="str">
        <f t="shared" si="39"/>
        <v>Fraction of Eligible Industrial Energy Use Shifted to Electricity</v>
      </c>
      <c r="D800" s="290" t="s">
        <v>3059</v>
      </c>
      <c r="E800" t="s">
        <v>3491</v>
      </c>
      <c r="F800" t="s">
        <v>3021</v>
      </c>
      <c r="G800" s="335" t="s">
        <v>3498</v>
      </c>
      <c r="H800" s="17">
        <v>1950</v>
      </c>
      <c r="I800" s="387" t="s">
        <v>43</v>
      </c>
      <c r="J800" s="388" t="str">
        <f>IF(ISBLANK(INDEX('Policy Characteristics'!D:D,MATCH($C800,'Policy Characteristics'!$C:$C,0))),"",INDEX('Policy Characteristics'!D:D,MATCH($C800,'Policy Characteristics'!$C:$C,0)))</f>
        <v>Electrification</v>
      </c>
      <c r="K800" s="237" t="str">
        <f>IF(ISBLANK(INDEX('Policy Characteristics'!E:E,MATCH($C800,'Policy Characteristics'!$C:$C,0))),"",INDEX('Policy Characteristics'!E:E,MATCH($C800,'Policy Characteristics'!$C:$C,0)))</f>
        <v>indst shift to electricity</v>
      </c>
      <c r="L800" s="238">
        <f>IF(ISBLANK(INDEX('Policy Characteristics'!F:F,MATCH($C800,'Policy Characteristics'!$C:$C,0))),"",INDEX('Policy Characteristics'!F:F,MATCH($C800,'Policy Characteristics'!$C:$C,0)))</f>
        <v>0</v>
      </c>
      <c r="M800" s="238">
        <f>IF(ISBLANK(INDEX('Policy Characteristics'!G:G,MATCH($C800,'Policy Characteristics'!$C:$C,0))),"",INDEX('Policy Characteristics'!G:G,MATCH($C800,'Policy Characteristics'!$C:$C,0)))</f>
        <v>1</v>
      </c>
      <c r="N800" s="238">
        <f>IF(ISBLANK(INDEX('Policy Characteristics'!H:H,MATCH($C800,'Policy Characteristics'!$C:$C,0))),"",INDEX('Policy Characteristics'!H:H,MATCH($C800,'Policy Characteristics'!$C:$C,0)))</f>
        <v>0.01</v>
      </c>
      <c r="O800" s="237" t="str">
        <f>IF(ISBLANK(INDEX('Policy Characteristics'!I:I,MATCH($C800,'Policy Characteristics'!$C:$C,0))),"",INDEX('Policy Characteristics'!I:I,MATCH($C800,'Policy Characteristics'!$C:$C,0)))</f>
        <v>% of fuel shifted</v>
      </c>
      <c r="P800" s="237"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7" t="str">
        <f>IF(ISBLANK(INDEX('Policy Characteristics'!K:K,MATCH($C800,'Policy Characteristics'!$C:$C,0))),"",INDEX('Policy Characteristics'!K:K,MATCH($C800,'Policy Characteristics'!$C:$C,0)))</f>
        <v>industry-ag-main.html#fuel-switching</v>
      </c>
      <c r="R800" s="237" t="str">
        <f>IF(ISBLANK(INDEX('Policy Characteristics'!L:L,MATCH($C800,'Policy Characteristics'!$C:$C,0))),"",INDEX('Policy Characteristics'!L:L,MATCH($C800,'Policy Characteristics'!$C:$C,0)))</f>
        <v>industry-elec-and-hydrogen.html</v>
      </c>
      <c r="S800" s="291" t="s">
        <v>187</v>
      </c>
    </row>
    <row r="801" spans="1:19">
      <c r="A801" s="237" t="str">
        <f>IF(ISBLANK(INDEX('Policy Characteristics'!A:A,MATCH($C801,'Policy Characteristics'!$C:$C,0))),"",INDEX('Policy Characteristics'!A:A,MATCH($C801,'Policy Characteristics'!$C:$C,0)))</f>
        <v>Industry</v>
      </c>
      <c r="B801" s="386" t="str">
        <f>IF(ISBLANK(INDEX('Policy Characteristics'!B:B,MATCH($C801,'Policy Characteristics'!$C:$C,0))),"",INDEX('Policy Characteristics'!B:B,MATCH($C801,'Policy Characteristics'!$C:$C,0)))</f>
        <v>Electrification</v>
      </c>
      <c r="C801" s="237" t="str">
        <f t="shared" ref="C801:C851" si="40">C$684</f>
        <v>Fraction of Eligible Industrial Energy Use Shifted to Electricity</v>
      </c>
      <c r="D801" s="290" t="s">
        <v>3059</v>
      </c>
      <c r="E801" t="s">
        <v>3492</v>
      </c>
      <c r="F801" t="s">
        <v>3021</v>
      </c>
      <c r="G801" s="335" t="s">
        <v>3499</v>
      </c>
      <c r="H801" s="17">
        <v>1951</v>
      </c>
      <c r="I801" s="387" t="s">
        <v>43</v>
      </c>
      <c r="J801" s="388" t="str">
        <f>IF(ISBLANK(INDEX('Policy Characteristics'!D:D,MATCH($C801,'Policy Characteristics'!$C:$C,0))),"",INDEX('Policy Characteristics'!D:D,MATCH($C801,'Policy Characteristics'!$C:$C,0)))</f>
        <v>Electrification</v>
      </c>
      <c r="K801" s="237" t="str">
        <f>IF(ISBLANK(INDEX('Policy Characteristics'!E:E,MATCH($C801,'Policy Characteristics'!$C:$C,0))),"",INDEX('Policy Characteristics'!E:E,MATCH($C801,'Policy Characteristics'!$C:$C,0)))</f>
        <v>indst shift to electricity</v>
      </c>
      <c r="L801" s="238">
        <f>IF(ISBLANK(INDEX('Policy Characteristics'!F:F,MATCH($C801,'Policy Characteristics'!$C:$C,0))),"",INDEX('Policy Characteristics'!F:F,MATCH($C801,'Policy Characteristics'!$C:$C,0)))</f>
        <v>0</v>
      </c>
      <c r="M801" s="238">
        <f>IF(ISBLANK(INDEX('Policy Characteristics'!G:G,MATCH($C801,'Policy Characteristics'!$C:$C,0))),"",INDEX('Policy Characteristics'!G:G,MATCH($C801,'Policy Characteristics'!$C:$C,0)))</f>
        <v>1</v>
      </c>
      <c r="N801" s="238">
        <f>IF(ISBLANK(INDEX('Policy Characteristics'!H:H,MATCH($C801,'Policy Characteristics'!$C:$C,0))),"",INDEX('Policy Characteristics'!H:H,MATCH($C801,'Policy Characteristics'!$C:$C,0)))</f>
        <v>0.01</v>
      </c>
      <c r="O801" s="237" t="str">
        <f>IF(ISBLANK(INDEX('Policy Characteristics'!I:I,MATCH($C801,'Policy Characteristics'!$C:$C,0))),"",INDEX('Policy Characteristics'!I:I,MATCH($C801,'Policy Characteristics'!$C:$C,0)))</f>
        <v>% of fuel shifted</v>
      </c>
      <c r="P801" s="237"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7" t="str">
        <f>IF(ISBLANK(INDEX('Policy Characteristics'!K:K,MATCH($C801,'Policy Characteristics'!$C:$C,0))),"",INDEX('Policy Characteristics'!K:K,MATCH($C801,'Policy Characteristics'!$C:$C,0)))</f>
        <v>industry-ag-main.html#fuel-switching</v>
      </c>
      <c r="R801" s="237" t="str">
        <f>IF(ISBLANK(INDEX('Policy Characteristics'!L:L,MATCH($C801,'Policy Characteristics'!$C:$C,0))),"",INDEX('Policy Characteristics'!L:L,MATCH($C801,'Policy Characteristics'!$C:$C,0)))</f>
        <v>industry-elec-and-hydrogen.html</v>
      </c>
      <c r="S801" s="291" t="s">
        <v>187</v>
      </c>
    </row>
    <row r="802" spans="1:19">
      <c r="A802" s="237" t="str">
        <f>IF(ISBLANK(INDEX('Policy Characteristics'!A:A,MATCH($C802,'Policy Characteristics'!$C:$C,0))),"",INDEX('Policy Characteristics'!A:A,MATCH($C802,'Policy Characteristics'!$C:$C,0)))</f>
        <v>Industry</v>
      </c>
      <c r="B802" s="386" t="str">
        <f>IF(ISBLANK(INDEX('Policy Characteristics'!B:B,MATCH($C802,'Policy Characteristics'!$C:$C,0))),"",INDEX('Policy Characteristics'!B:B,MATCH($C802,'Policy Characteristics'!$C:$C,0)))</f>
        <v>Electrification</v>
      </c>
      <c r="C802" s="237" t="str">
        <f t="shared" si="40"/>
        <v>Fraction of Eligible Industrial Energy Use Shifted to Electricity</v>
      </c>
      <c r="D802" s="290" t="s">
        <v>3059</v>
      </c>
      <c r="E802" t="s">
        <v>3493</v>
      </c>
      <c r="F802" t="s">
        <v>3021</v>
      </c>
      <c r="G802" s="335" t="s">
        <v>3500</v>
      </c>
      <c r="H802" s="17">
        <v>1952</v>
      </c>
      <c r="I802" s="387" t="s">
        <v>43</v>
      </c>
      <c r="J802" s="388" t="str">
        <f>IF(ISBLANK(INDEX('Policy Characteristics'!D:D,MATCH($C802,'Policy Characteristics'!$C:$C,0))),"",INDEX('Policy Characteristics'!D:D,MATCH($C802,'Policy Characteristics'!$C:$C,0)))</f>
        <v>Electrification</v>
      </c>
      <c r="K802" s="237" t="str">
        <f>IF(ISBLANK(INDEX('Policy Characteristics'!E:E,MATCH($C802,'Policy Characteristics'!$C:$C,0))),"",INDEX('Policy Characteristics'!E:E,MATCH($C802,'Policy Characteristics'!$C:$C,0)))</f>
        <v>indst shift to electricity</v>
      </c>
      <c r="L802" s="238">
        <f>IF(ISBLANK(INDEX('Policy Characteristics'!F:F,MATCH($C802,'Policy Characteristics'!$C:$C,0))),"",INDEX('Policy Characteristics'!F:F,MATCH($C802,'Policy Characteristics'!$C:$C,0)))</f>
        <v>0</v>
      </c>
      <c r="M802" s="238">
        <f>IF(ISBLANK(INDEX('Policy Characteristics'!G:G,MATCH($C802,'Policy Characteristics'!$C:$C,0))),"",INDEX('Policy Characteristics'!G:G,MATCH($C802,'Policy Characteristics'!$C:$C,0)))</f>
        <v>1</v>
      </c>
      <c r="N802" s="238">
        <f>IF(ISBLANK(INDEX('Policy Characteristics'!H:H,MATCH($C802,'Policy Characteristics'!$C:$C,0))),"",INDEX('Policy Characteristics'!H:H,MATCH($C802,'Policy Characteristics'!$C:$C,0)))</f>
        <v>0.01</v>
      </c>
      <c r="O802" s="237" t="str">
        <f>IF(ISBLANK(INDEX('Policy Characteristics'!I:I,MATCH($C802,'Policy Characteristics'!$C:$C,0))),"",INDEX('Policy Characteristics'!I:I,MATCH($C802,'Policy Characteristics'!$C:$C,0)))</f>
        <v>% of fuel shifted</v>
      </c>
      <c r="P802" s="237"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7" t="str">
        <f>IF(ISBLANK(INDEX('Policy Characteristics'!K:K,MATCH($C802,'Policy Characteristics'!$C:$C,0))),"",INDEX('Policy Characteristics'!K:K,MATCH($C802,'Policy Characteristics'!$C:$C,0)))</f>
        <v>industry-ag-main.html#fuel-switching</v>
      </c>
      <c r="R802" s="237" t="str">
        <f>IF(ISBLANK(INDEX('Policy Characteristics'!L:L,MATCH($C802,'Policy Characteristics'!$C:$C,0))),"",INDEX('Policy Characteristics'!L:L,MATCH($C802,'Policy Characteristics'!$C:$C,0)))</f>
        <v>industry-elec-and-hydrogen.html</v>
      </c>
      <c r="S802" s="291" t="s">
        <v>187</v>
      </c>
    </row>
    <row r="803" spans="1:19">
      <c r="A803" s="237" t="str">
        <f>IF(ISBLANK(INDEX('Policy Characteristics'!A:A,MATCH($C803,'Policy Characteristics'!$C:$C,0))),"",INDEX('Policy Characteristics'!A:A,MATCH($C803,'Policy Characteristics'!$C:$C,0)))</f>
        <v>Industry</v>
      </c>
      <c r="B803" s="386" t="str">
        <f>IF(ISBLANK(INDEX('Policy Characteristics'!B:B,MATCH($C803,'Policy Characteristics'!$C:$C,0))),"",INDEX('Policy Characteristics'!B:B,MATCH($C803,'Policy Characteristics'!$C:$C,0)))</f>
        <v>Electrification</v>
      </c>
      <c r="C803" s="237" t="str">
        <f t="shared" si="40"/>
        <v>Fraction of Eligible Industrial Energy Use Shifted to Electricity</v>
      </c>
      <c r="D803" s="290" t="s">
        <v>3059</v>
      </c>
      <c r="E803" t="s">
        <v>3610</v>
      </c>
      <c r="F803" t="s">
        <v>3021</v>
      </c>
      <c r="G803" s="335" t="s">
        <v>3610</v>
      </c>
      <c r="H803" s="17">
        <v>1953</v>
      </c>
      <c r="I803" s="387" t="s">
        <v>43</v>
      </c>
      <c r="J803" s="388" t="str">
        <f>IF(ISBLANK(INDEX('Policy Characteristics'!D:D,MATCH($C803,'Policy Characteristics'!$C:$C,0))),"",INDEX('Policy Characteristics'!D:D,MATCH($C803,'Policy Characteristics'!$C:$C,0)))</f>
        <v>Electrification</v>
      </c>
      <c r="K803" s="237" t="str">
        <f>IF(ISBLANK(INDEX('Policy Characteristics'!E:E,MATCH($C803,'Policy Characteristics'!$C:$C,0))),"",INDEX('Policy Characteristics'!E:E,MATCH($C803,'Policy Characteristics'!$C:$C,0)))</f>
        <v>indst shift to electricity</v>
      </c>
      <c r="L803" s="238">
        <f>IF(ISBLANK(INDEX('Policy Characteristics'!F:F,MATCH($C803,'Policy Characteristics'!$C:$C,0))),"",INDEX('Policy Characteristics'!F:F,MATCH($C803,'Policy Characteristics'!$C:$C,0)))</f>
        <v>0</v>
      </c>
      <c r="M803" s="238">
        <f>IF(ISBLANK(INDEX('Policy Characteristics'!G:G,MATCH($C803,'Policy Characteristics'!$C:$C,0))),"",INDEX('Policy Characteristics'!G:G,MATCH($C803,'Policy Characteristics'!$C:$C,0)))</f>
        <v>1</v>
      </c>
      <c r="N803" s="238">
        <f>IF(ISBLANK(INDEX('Policy Characteristics'!H:H,MATCH($C803,'Policy Characteristics'!$C:$C,0))),"",INDEX('Policy Characteristics'!H:H,MATCH($C803,'Policy Characteristics'!$C:$C,0)))</f>
        <v>0.01</v>
      </c>
      <c r="O803" s="237" t="str">
        <f>IF(ISBLANK(INDEX('Policy Characteristics'!I:I,MATCH($C803,'Policy Characteristics'!$C:$C,0))),"",INDEX('Policy Characteristics'!I:I,MATCH($C803,'Policy Characteristics'!$C:$C,0)))</f>
        <v>% of fuel shifted</v>
      </c>
      <c r="P803" s="237"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7" t="str">
        <f>IF(ISBLANK(INDEX('Policy Characteristics'!K:K,MATCH($C803,'Policy Characteristics'!$C:$C,0))),"",INDEX('Policy Characteristics'!K:K,MATCH($C803,'Policy Characteristics'!$C:$C,0)))</f>
        <v>industry-ag-main.html#fuel-switching</v>
      </c>
      <c r="R803" s="237" t="str">
        <f>IF(ISBLANK(INDEX('Policy Characteristics'!L:L,MATCH($C803,'Policy Characteristics'!$C:$C,0))),"",INDEX('Policy Characteristics'!L:L,MATCH($C803,'Policy Characteristics'!$C:$C,0)))</f>
        <v>industry-elec-and-hydrogen.html</v>
      </c>
      <c r="S803" s="291" t="s">
        <v>187</v>
      </c>
    </row>
    <row r="804" spans="1:19">
      <c r="A804" s="237" t="str">
        <f>IF(ISBLANK(INDEX('Policy Characteristics'!A:A,MATCH($C804,'Policy Characteristics'!$C:$C,0))),"",INDEX('Policy Characteristics'!A:A,MATCH($C804,'Policy Characteristics'!$C:$C,0)))</f>
        <v>Industry</v>
      </c>
      <c r="B804" s="386" t="str">
        <f>IF(ISBLANK(INDEX('Policy Characteristics'!B:B,MATCH($C804,'Policy Characteristics'!$C:$C,0))),"",INDEX('Policy Characteristics'!B:B,MATCH($C804,'Policy Characteristics'!$C:$C,0)))</f>
        <v>Electrification</v>
      </c>
      <c r="C804" s="237" t="str">
        <f t="shared" si="40"/>
        <v>Fraction of Eligible Industrial Energy Use Shifted to Electricity</v>
      </c>
      <c r="D804" s="290" t="s">
        <v>3060</v>
      </c>
      <c r="E804" t="s">
        <v>3487</v>
      </c>
      <c r="F804" t="s">
        <v>3022</v>
      </c>
      <c r="G804" s="335" t="s">
        <v>3494</v>
      </c>
      <c r="H804" s="17">
        <v>1954</v>
      </c>
      <c r="I804" s="387" t="s">
        <v>43</v>
      </c>
      <c r="J804" s="388" t="str">
        <f>IF(ISBLANK(INDEX('Policy Characteristics'!D:D,MATCH($C804,'Policy Characteristics'!$C:$C,0))),"",INDEX('Policy Characteristics'!D:D,MATCH($C804,'Policy Characteristics'!$C:$C,0)))</f>
        <v>Electrification</v>
      </c>
      <c r="K804" s="237" t="str">
        <f>IF(ISBLANK(INDEX('Policy Characteristics'!E:E,MATCH($C804,'Policy Characteristics'!$C:$C,0))),"",INDEX('Policy Characteristics'!E:E,MATCH($C804,'Policy Characteristics'!$C:$C,0)))</f>
        <v>indst shift to electricity</v>
      </c>
      <c r="L804" s="238">
        <f>IF(ISBLANK(INDEX('Policy Characteristics'!F:F,MATCH($C804,'Policy Characteristics'!$C:$C,0))),"",INDEX('Policy Characteristics'!F:F,MATCH($C804,'Policy Characteristics'!$C:$C,0)))</f>
        <v>0</v>
      </c>
      <c r="M804" s="238">
        <f>IF(ISBLANK(INDEX('Policy Characteristics'!G:G,MATCH($C804,'Policy Characteristics'!$C:$C,0))),"",INDEX('Policy Characteristics'!G:G,MATCH($C804,'Policy Characteristics'!$C:$C,0)))</f>
        <v>1</v>
      </c>
      <c r="N804" s="238">
        <f>IF(ISBLANK(INDEX('Policy Characteristics'!H:H,MATCH($C804,'Policy Characteristics'!$C:$C,0))),"",INDEX('Policy Characteristics'!H:H,MATCH($C804,'Policy Characteristics'!$C:$C,0)))</f>
        <v>0.01</v>
      </c>
      <c r="O804" s="237" t="str">
        <f>IF(ISBLANK(INDEX('Policy Characteristics'!I:I,MATCH($C804,'Policy Characteristics'!$C:$C,0))),"",INDEX('Policy Characteristics'!I:I,MATCH($C804,'Policy Characteristics'!$C:$C,0)))</f>
        <v>% of fuel shifted</v>
      </c>
      <c r="P804" s="237"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7" t="str">
        <f>IF(ISBLANK(INDEX('Policy Characteristics'!K:K,MATCH($C804,'Policy Characteristics'!$C:$C,0))),"",INDEX('Policy Characteristics'!K:K,MATCH($C804,'Policy Characteristics'!$C:$C,0)))</f>
        <v>industry-ag-main.html#fuel-switching</v>
      </c>
      <c r="R804" s="237" t="str">
        <f>IF(ISBLANK(INDEX('Policy Characteristics'!L:L,MATCH($C804,'Policy Characteristics'!$C:$C,0))),"",INDEX('Policy Characteristics'!L:L,MATCH($C804,'Policy Characteristics'!$C:$C,0)))</f>
        <v>industry-elec-and-hydrogen.html</v>
      </c>
      <c r="S804" s="291" t="s">
        <v>187</v>
      </c>
    </row>
    <row r="805" spans="1:19">
      <c r="A805" s="237" t="str">
        <f>IF(ISBLANK(INDEX('Policy Characteristics'!A:A,MATCH($C805,'Policy Characteristics'!$C:$C,0))),"",INDEX('Policy Characteristics'!A:A,MATCH($C805,'Policy Characteristics'!$C:$C,0)))</f>
        <v>Industry</v>
      </c>
      <c r="B805" s="386" t="str">
        <f>IF(ISBLANK(INDEX('Policy Characteristics'!B:B,MATCH($C805,'Policy Characteristics'!$C:$C,0))),"",INDEX('Policy Characteristics'!B:B,MATCH($C805,'Policy Characteristics'!$C:$C,0)))</f>
        <v>Electrification</v>
      </c>
      <c r="C805" s="237" t="str">
        <f t="shared" si="40"/>
        <v>Fraction of Eligible Industrial Energy Use Shifted to Electricity</v>
      </c>
      <c r="D805" s="290" t="s">
        <v>3060</v>
      </c>
      <c r="E805" t="s">
        <v>3488</v>
      </c>
      <c r="F805" t="s">
        <v>3022</v>
      </c>
      <c r="G805" s="335" t="s">
        <v>3495</v>
      </c>
      <c r="H805" s="17">
        <v>1955</v>
      </c>
      <c r="I805" s="387" t="s">
        <v>43</v>
      </c>
      <c r="J805" s="388" t="str">
        <f>IF(ISBLANK(INDEX('Policy Characteristics'!D:D,MATCH($C805,'Policy Characteristics'!$C:$C,0))),"",INDEX('Policy Characteristics'!D:D,MATCH($C805,'Policy Characteristics'!$C:$C,0)))</f>
        <v>Electrification</v>
      </c>
      <c r="K805" s="237" t="str">
        <f>IF(ISBLANK(INDEX('Policy Characteristics'!E:E,MATCH($C805,'Policy Characteristics'!$C:$C,0))),"",INDEX('Policy Characteristics'!E:E,MATCH($C805,'Policy Characteristics'!$C:$C,0)))</f>
        <v>indst shift to electricity</v>
      </c>
      <c r="L805" s="238">
        <f>IF(ISBLANK(INDEX('Policy Characteristics'!F:F,MATCH($C805,'Policy Characteristics'!$C:$C,0))),"",INDEX('Policy Characteristics'!F:F,MATCH($C805,'Policy Characteristics'!$C:$C,0)))</f>
        <v>0</v>
      </c>
      <c r="M805" s="238">
        <f>IF(ISBLANK(INDEX('Policy Characteristics'!G:G,MATCH($C805,'Policy Characteristics'!$C:$C,0))),"",INDEX('Policy Characteristics'!G:G,MATCH($C805,'Policy Characteristics'!$C:$C,0)))</f>
        <v>1</v>
      </c>
      <c r="N805" s="238">
        <f>IF(ISBLANK(INDEX('Policy Characteristics'!H:H,MATCH($C805,'Policy Characteristics'!$C:$C,0))),"",INDEX('Policy Characteristics'!H:H,MATCH($C805,'Policy Characteristics'!$C:$C,0)))</f>
        <v>0.01</v>
      </c>
      <c r="O805" s="237" t="str">
        <f>IF(ISBLANK(INDEX('Policy Characteristics'!I:I,MATCH($C805,'Policy Characteristics'!$C:$C,0))),"",INDEX('Policy Characteristics'!I:I,MATCH($C805,'Policy Characteristics'!$C:$C,0)))</f>
        <v>% of fuel shifted</v>
      </c>
      <c r="P805" s="237"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7" t="str">
        <f>IF(ISBLANK(INDEX('Policy Characteristics'!K:K,MATCH($C805,'Policy Characteristics'!$C:$C,0))),"",INDEX('Policy Characteristics'!K:K,MATCH($C805,'Policy Characteristics'!$C:$C,0)))</f>
        <v>industry-ag-main.html#fuel-switching</v>
      </c>
      <c r="R805" s="237" t="str">
        <f>IF(ISBLANK(INDEX('Policy Characteristics'!L:L,MATCH($C805,'Policy Characteristics'!$C:$C,0))),"",INDEX('Policy Characteristics'!L:L,MATCH($C805,'Policy Characteristics'!$C:$C,0)))</f>
        <v>industry-elec-and-hydrogen.html</v>
      </c>
      <c r="S805" s="291" t="s">
        <v>187</v>
      </c>
    </row>
    <row r="806" spans="1:19">
      <c r="A806" s="237" t="str">
        <f>IF(ISBLANK(INDEX('Policy Characteristics'!A:A,MATCH($C806,'Policy Characteristics'!$C:$C,0))),"",INDEX('Policy Characteristics'!A:A,MATCH($C806,'Policy Characteristics'!$C:$C,0)))</f>
        <v>Industry</v>
      </c>
      <c r="B806" s="386" t="str">
        <f>IF(ISBLANK(INDEX('Policy Characteristics'!B:B,MATCH($C806,'Policy Characteristics'!$C:$C,0))),"",INDEX('Policy Characteristics'!B:B,MATCH($C806,'Policy Characteristics'!$C:$C,0)))</f>
        <v>Electrification</v>
      </c>
      <c r="C806" s="237" t="str">
        <f t="shared" si="40"/>
        <v>Fraction of Eligible Industrial Energy Use Shifted to Electricity</v>
      </c>
      <c r="D806" s="290" t="s">
        <v>3060</v>
      </c>
      <c r="E806" t="s">
        <v>3489</v>
      </c>
      <c r="F806" t="s">
        <v>3022</v>
      </c>
      <c r="G806" s="335" t="s">
        <v>3496</v>
      </c>
      <c r="H806" s="17">
        <v>1956</v>
      </c>
      <c r="I806" s="387" t="s">
        <v>43</v>
      </c>
      <c r="J806" s="388" t="str">
        <f>IF(ISBLANK(INDEX('Policy Characteristics'!D:D,MATCH($C806,'Policy Characteristics'!$C:$C,0))),"",INDEX('Policy Characteristics'!D:D,MATCH($C806,'Policy Characteristics'!$C:$C,0)))</f>
        <v>Electrification</v>
      </c>
      <c r="K806" s="237" t="str">
        <f>IF(ISBLANK(INDEX('Policy Characteristics'!E:E,MATCH($C806,'Policy Characteristics'!$C:$C,0))),"",INDEX('Policy Characteristics'!E:E,MATCH($C806,'Policy Characteristics'!$C:$C,0)))</f>
        <v>indst shift to electricity</v>
      </c>
      <c r="L806" s="238">
        <f>IF(ISBLANK(INDEX('Policy Characteristics'!F:F,MATCH($C806,'Policy Characteristics'!$C:$C,0))),"",INDEX('Policy Characteristics'!F:F,MATCH($C806,'Policy Characteristics'!$C:$C,0)))</f>
        <v>0</v>
      </c>
      <c r="M806" s="238">
        <f>IF(ISBLANK(INDEX('Policy Characteristics'!G:G,MATCH($C806,'Policy Characteristics'!$C:$C,0))),"",INDEX('Policy Characteristics'!G:G,MATCH($C806,'Policy Characteristics'!$C:$C,0)))</f>
        <v>1</v>
      </c>
      <c r="N806" s="238">
        <f>IF(ISBLANK(INDEX('Policy Characteristics'!H:H,MATCH($C806,'Policy Characteristics'!$C:$C,0))),"",INDEX('Policy Characteristics'!H:H,MATCH($C806,'Policy Characteristics'!$C:$C,0)))</f>
        <v>0.01</v>
      </c>
      <c r="O806" s="237" t="str">
        <f>IF(ISBLANK(INDEX('Policy Characteristics'!I:I,MATCH($C806,'Policy Characteristics'!$C:$C,0))),"",INDEX('Policy Characteristics'!I:I,MATCH($C806,'Policy Characteristics'!$C:$C,0)))</f>
        <v>% of fuel shifted</v>
      </c>
      <c r="P806" s="237"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7" t="str">
        <f>IF(ISBLANK(INDEX('Policy Characteristics'!K:K,MATCH($C806,'Policy Characteristics'!$C:$C,0))),"",INDEX('Policy Characteristics'!K:K,MATCH($C806,'Policy Characteristics'!$C:$C,0)))</f>
        <v>industry-ag-main.html#fuel-switching</v>
      </c>
      <c r="R806" s="237" t="str">
        <f>IF(ISBLANK(INDEX('Policy Characteristics'!L:L,MATCH($C806,'Policy Characteristics'!$C:$C,0))),"",INDEX('Policy Characteristics'!L:L,MATCH($C806,'Policy Characteristics'!$C:$C,0)))</f>
        <v>industry-elec-and-hydrogen.html</v>
      </c>
      <c r="S806" s="291" t="s">
        <v>187</v>
      </c>
    </row>
    <row r="807" spans="1:19">
      <c r="A807" s="237" t="str">
        <f>IF(ISBLANK(INDEX('Policy Characteristics'!A:A,MATCH($C807,'Policy Characteristics'!$C:$C,0))),"",INDEX('Policy Characteristics'!A:A,MATCH($C807,'Policy Characteristics'!$C:$C,0)))</f>
        <v>Industry</v>
      </c>
      <c r="B807" s="386" t="str">
        <f>IF(ISBLANK(INDEX('Policy Characteristics'!B:B,MATCH($C807,'Policy Characteristics'!$C:$C,0))),"",INDEX('Policy Characteristics'!B:B,MATCH($C807,'Policy Characteristics'!$C:$C,0)))</f>
        <v>Electrification</v>
      </c>
      <c r="C807" s="237" t="str">
        <f t="shared" si="40"/>
        <v>Fraction of Eligible Industrial Energy Use Shifted to Electricity</v>
      </c>
      <c r="D807" s="290" t="s">
        <v>3060</v>
      </c>
      <c r="E807" t="s">
        <v>3490</v>
      </c>
      <c r="F807" t="s">
        <v>3022</v>
      </c>
      <c r="G807" s="335" t="s">
        <v>3497</v>
      </c>
      <c r="H807" s="17">
        <v>1957</v>
      </c>
      <c r="I807" s="387" t="s">
        <v>43</v>
      </c>
      <c r="J807" s="388" t="str">
        <f>IF(ISBLANK(INDEX('Policy Characteristics'!D:D,MATCH($C807,'Policy Characteristics'!$C:$C,0))),"",INDEX('Policy Characteristics'!D:D,MATCH($C807,'Policy Characteristics'!$C:$C,0)))</f>
        <v>Electrification</v>
      </c>
      <c r="K807" s="237" t="str">
        <f>IF(ISBLANK(INDEX('Policy Characteristics'!E:E,MATCH($C807,'Policy Characteristics'!$C:$C,0))),"",INDEX('Policy Characteristics'!E:E,MATCH($C807,'Policy Characteristics'!$C:$C,0)))</f>
        <v>indst shift to electricity</v>
      </c>
      <c r="L807" s="238">
        <f>IF(ISBLANK(INDEX('Policy Characteristics'!F:F,MATCH($C807,'Policy Characteristics'!$C:$C,0))),"",INDEX('Policy Characteristics'!F:F,MATCH($C807,'Policy Characteristics'!$C:$C,0)))</f>
        <v>0</v>
      </c>
      <c r="M807" s="238">
        <f>IF(ISBLANK(INDEX('Policy Characteristics'!G:G,MATCH($C807,'Policy Characteristics'!$C:$C,0))),"",INDEX('Policy Characteristics'!G:G,MATCH($C807,'Policy Characteristics'!$C:$C,0)))</f>
        <v>1</v>
      </c>
      <c r="N807" s="238">
        <f>IF(ISBLANK(INDEX('Policy Characteristics'!H:H,MATCH($C807,'Policy Characteristics'!$C:$C,0))),"",INDEX('Policy Characteristics'!H:H,MATCH($C807,'Policy Characteristics'!$C:$C,0)))</f>
        <v>0.01</v>
      </c>
      <c r="O807" s="237" t="str">
        <f>IF(ISBLANK(INDEX('Policy Characteristics'!I:I,MATCH($C807,'Policy Characteristics'!$C:$C,0))),"",INDEX('Policy Characteristics'!I:I,MATCH($C807,'Policy Characteristics'!$C:$C,0)))</f>
        <v>% of fuel shifted</v>
      </c>
      <c r="P807" s="237"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7" t="str">
        <f>IF(ISBLANK(INDEX('Policy Characteristics'!K:K,MATCH($C807,'Policy Characteristics'!$C:$C,0))),"",INDEX('Policy Characteristics'!K:K,MATCH($C807,'Policy Characteristics'!$C:$C,0)))</f>
        <v>industry-ag-main.html#fuel-switching</v>
      </c>
      <c r="R807" s="237" t="str">
        <f>IF(ISBLANK(INDEX('Policy Characteristics'!L:L,MATCH($C807,'Policy Characteristics'!$C:$C,0))),"",INDEX('Policy Characteristics'!L:L,MATCH($C807,'Policy Characteristics'!$C:$C,0)))</f>
        <v>industry-elec-and-hydrogen.html</v>
      </c>
      <c r="S807" s="291" t="s">
        <v>187</v>
      </c>
    </row>
    <row r="808" spans="1:19">
      <c r="A808" s="237" t="str">
        <f>IF(ISBLANK(INDEX('Policy Characteristics'!A:A,MATCH($C808,'Policy Characteristics'!$C:$C,0))),"",INDEX('Policy Characteristics'!A:A,MATCH($C808,'Policy Characteristics'!$C:$C,0)))</f>
        <v>Industry</v>
      </c>
      <c r="B808" s="386" t="str">
        <f>IF(ISBLANK(INDEX('Policy Characteristics'!B:B,MATCH($C808,'Policy Characteristics'!$C:$C,0))),"",INDEX('Policy Characteristics'!B:B,MATCH($C808,'Policy Characteristics'!$C:$C,0)))</f>
        <v>Electrification</v>
      </c>
      <c r="C808" s="237" t="str">
        <f t="shared" si="40"/>
        <v>Fraction of Eligible Industrial Energy Use Shifted to Electricity</v>
      </c>
      <c r="D808" s="290" t="s">
        <v>3060</v>
      </c>
      <c r="E808" t="s">
        <v>3491</v>
      </c>
      <c r="F808" t="s">
        <v>3022</v>
      </c>
      <c r="G808" s="335" t="s">
        <v>3498</v>
      </c>
      <c r="H808" s="17">
        <v>1958</v>
      </c>
      <c r="I808" s="387" t="s">
        <v>43</v>
      </c>
      <c r="J808" s="388" t="str">
        <f>IF(ISBLANK(INDEX('Policy Characteristics'!D:D,MATCH($C808,'Policy Characteristics'!$C:$C,0))),"",INDEX('Policy Characteristics'!D:D,MATCH($C808,'Policy Characteristics'!$C:$C,0)))</f>
        <v>Electrification</v>
      </c>
      <c r="K808" s="237" t="str">
        <f>IF(ISBLANK(INDEX('Policy Characteristics'!E:E,MATCH($C808,'Policy Characteristics'!$C:$C,0))),"",INDEX('Policy Characteristics'!E:E,MATCH($C808,'Policy Characteristics'!$C:$C,0)))</f>
        <v>indst shift to electricity</v>
      </c>
      <c r="L808" s="238">
        <f>IF(ISBLANK(INDEX('Policy Characteristics'!F:F,MATCH($C808,'Policy Characteristics'!$C:$C,0))),"",INDEX('Policy Characteristics'!F:F,MATCH($C808,'Policy Characteristics'!$C:$C,0)))</f>
        <v>0</v>
      </c>
      <c r="M808" s="238">
        <f>IF(ISBLANK(INDEX('Policy Characteristics'!G:G,MATCH($C808,'Policy Characteristics'!$C:$C,0))),"",INDEX('Policy Characteristics'!G:G,MATCH($C808,'Policy Characteristics'!$C:$C,0)))</f>
        <v>1</v>
      </c>
      <c r="N808" s="238">
        <f>IF(ISBLANK(INDEX('Policy Characteristics'!H:H,MATCH($C808,'Policy Characteristics'!$C:$C,0))),"",INDEX('Policy Characteristics'!H:H,MATCH($C808,'Policy Characteristics'!$C:$C,0)))</f>
        <v>0.01</v>
      </c>
      <c r="O808" s="237" t="str">
        <f>IF(ISBLANK(INDEX('Policy Characteristics'!I:I,MATCH($C808,'Policy Characteristics'!$C:$C,0))),"",INDEX('Policy Characteristics'!I:I,MATCH($C808,'Policy Characteristics'!$C:$C,0)))</f>
        <v>% of fuel shifted</v>
      </c>
      <c r="P808" s="237"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7" t="str">
        <f>IF(ISBLANK(INDEX('Policy Characteristics'!K:K,MATCH($C808,'Policy Characteristics'!$C:$C,0))),"",INDEX('Policy Characteristics'!K:K,MATCH($C808,'Policy Characteristics'!$C:$C,0)))</f>
        <v>industry-ag-main.html#fuel-switching</v>
      </c>
      <c r="R808" s="237" t="str">
        <f>IF(ISBLANK(INDEX('Policy Characteristics'!L:L,MATCH($C808,'Policy Characteristics'!$C:$C,0))),"",INDEX('Policy Characteristics'!L:L,MATCH($C808,'Policy Characteristics'!$C:$C,0)))</f>
        <v>industry-elec-and-hydrogen.html</v>
      </c>
      <c r="S808" s="291" t="s">
        <v>187</v>
      </c>
    </row>
    <row r="809" spans="1:19">
      <c r="A809" s="237" t="str">
        <f>IF(ISBLANK(INDEX('Policy Characteristics'!A:A,MATCH($C809,'Policy Characteristics'!$C:$C,0))),"",INDEX('Policy Characteristics'!A:A,MATCH($C809,'Policy Characteristics'!$C:$C,0)))</f>
        <v>Industry</v>
      </c>
      <c r="B809" s="386" t="str">
        <f>IF(ISBLANK(INDEX('Policy Characteristics'!B:B,MATCH($C809,'Policy Characteristics'!$C:$C,0))),"",INDEX('Policy Characteristics'!B:B,MATCH($C809,'Policy Characteristics'!$C:$C,0)))</f>
        <v>Electrification</v>
      </c>
      <c r="C809" s="237" t="str">
        <f t="shared" si="40"/>
        <v>Fraction of Eligible Industrial Energy Use Shifted to Electricity</v>
      </c>
      <c r="D809" s="290" t="s">
        <v>3060</v>
      </c>
      <c r="E809" t="s">
        <v>3492</v>
      </c>
      <c r="F809" t="s">
        <v>3022</v>
      </c>
      <c r="G809" s="335" t="s">
        <v>3499</v>
      </c>
      <c r="H809" s="17">
        <v>1959</v>
      </c>
      <c r="I809" s="387" t="s">
        <v>43</v>
      </c>
      <c r="J809" s="388" t="str">
        <f>IF(ISBLANK(INDEX('Policy Characteristics'!D:D,MATCH($C809,'Policy Characteristics'!$C:$C,0))),"",INDEX('Policy Characteristics'!D:D,MATCH($C809,'Policy Characteristics'!$C:$C,0)))</f>
        <v>Electrification</v>
      </c>
      <c r="K809" s="237" t="str">
        <f>IF(ISBLANK(INDEX('Policy Characteristics'!E:E,MATCH($C809,'Policy Characteristics'!$C:$C,0))),"",INDEX('Policy Characteristics'!E:E,MATCH($C809,'Policy Characteristics'!$C:$C,0)))</f>
        <v>indst shift to electricity</v>
      </c>
      <c r="L809" s="238">
        <f>IF(ISBLANK(INDEX('Policy Characteristics'!F:F,MATCH($C809,'Policy Characteristics'!$C:$C,0))),"",INDEX('Policy Characteristics'!F:F,MATCH($C809,'Policy Characteristics'!$C:$C,0)))</f>
        <v>0</v>
      </c>
      <c r="M809" s="238">
        <f>IF(ISBLANK(INDEX('Policy Characteristics'!G:G,MATCH($C809,'Policy Characteristics'!$C:$C,0))),"",INDEX('Policy Characteristics'!G:G,MATCH($C809,'Policy Characteristics'!$C:$C,0)))</f>
        <v>1</v>
      </c>
      <c r="N809" s="238">
        <f>IF(ISBLANK(INDEX('Policy Characteristics'!H:H,MATCH($C809,'Policy Characteristics'!$C:$C,0))),"",INDEX('Policy Characteristics'!H:H,MATCH($C809,'Policy Characteristics'!$C:$C,0)))</f>
        <v>0.01</v>
      </c>
      <c r="O809" s="237" t="str">
        <f>IF(ISBLANK(INDEX('Policy Characteristics'!I:I,MATCH($C809,'Policy Characteristics'!$C:$C,0))),"",INDEX('Policy Characteristics'!I:I,MATCH($C809,'Policy Characteristics'!$C:$C,0)))</f>
        <v>% of fuel shifted</v>
      </c>
      <c r="P809" s="237"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7" t="str">
        <f>IF(ISBLANK(INDEX('Policy Characteristics'!K:K,MATCH($C809,'Policy Characteristics'!$C:$C,0))),"",INDEX('Policy Characteristics'!K:K,MATCH($C809,'Policy Characteristics'!$C:$C,0)))</f>
        <v>industry-ag-main.html#fuel-switching</v>
      </c>
      <c r="R809" s="237" t="str">
        <f>IF(ISBLANK(INDEX('Policy Characteristics'!L:L,MATCH($C809,'Policy Characteristics'!$C:$C,0))),"",INDEX('Policy Characteristics'!L:L,MATCH($C809,'Policy Characteristics'!$C:$C,0)))</f>
        <v>industry-elec-and-hydrogen.html</v>
      </c>
      <c r="S809" s="291" t="s">
        <v>187</v>
      </c>
    </row>
    <row r="810" spans="1:19">
      <c r="A810" s="237" t="str">
        <f>IF(ISBLANK(INDEX('Policy Characteristics'!A:A,MATCH($C810,'Policy Characteristics'!$C:$C,0))),"",INDEX('Policy Characteristics'!A:A,MATCH($C810,'Policy Characteristics'!$C:$C,0)))</f>
        <v>Industry</v>
      </c>
      <c r="B810" s="386" t="str">
        <f>IF(ISBLANK(INDEX('Policy Characteristics'!B:B,MATCH($C810,'Policy Characteristics'!$C:$C,0))),"",INDEX('Policy Characteristics'!B:B,MATCH($C810,'Policy Characteristics'!$C:$C,0)))</f>
        <v>Electrification</v>
      </c>
      <c r="C810" s="237" t="str">
        <f t="shared" si="40"/>
        <v>Fraction of Eligible Industrial Energy Use Shifted to Electricity</v>
      </c>
      <c r="D810" s="290" t="s">
        <v>3060</v>
      </c>
      <c r="E810" t="s">
        <v>3493</v>
      </c>
      <c r="F810" t="s">
        <v>3022</v>
      </c>
      <c r="G810" s="335" t="s">
        <v>3500</v>
      </c>
      <c r="H810" s="17">
        <v>1960</v>
      </c>
      <c r="I810" s="387" t="s">
        <v>43</v>
      </c>
      <c r="J810" s="388" t="str">
        <f>IF(ISBLANK(INDEX('Policy Characteristics'!D:D,MATCH($C810,'Policy Characteristics'!$C:$C,0))),"",INDEX('Policy Characteristics'!D:D,MATCH($C810,'Policy Characteristics'!$C:$C,0)))</f>
        <v>Electrification</v>
      </c>
      <c r="K810" s="237" t="str">
        <f>IF(ISBLANK(INDEX('Policy Characteristics'!E:E,MATCH($C810,'Policy Characteristics'!$C:$C,0))),"",INDEX('Policy Characteristics'!E:E,MATCH($C810,'Policy Characteristics'!$C:$C,0)))</f>
        <v>indst shift to electricity</v>
      </c>
      <c r="L810" s="238">
        <f>IF(ISBLANK(INDEX('Policy Characteristics'!F:F,MATCH($C810,'Policy Characteristics'!$C:$C,0))),"",INDEX('Policy Characteristics'!F:F,MATCH($C810,'Policy Characteristics'!$C:$C,0)))</f>
        <v>0</v>
      </c>
      <c r="M810" s="238">
        <f>IF(ISBLANK(INDEX('Policy Characteristics'!G:G,MATCH($C810,'Policy Characteristics'!$C:$C,0))),"",INDEX('Policy Characteristics'!G:G,MATCH($C810,'Policy Characteristics'!$C:$C,0)))</f>
        <v>1</v>
      </c>
      <c r="N810" s="238">
        <f>IF(ISBLANK(INDEX('Policy Characteristics'!H:H,MATCH($C810,'Policy Characteristics'!$C:$C,0))),"",INDEX('Policy Characteristics'!H:H,MATCH($C810,'Policy Characteristics'!$C:$C,0)))</f>
        <v>0.01</v>
      </c>
      <c r="O810" s="237" t="str">
        <f>IF(ISBLANK(INDEX('Policy Characteristics'!I:I,MATCH($C810,'Policy Characteristics'!$C:$C,0))),"",INDEX('Policy Characteristics'!I:I,MATCH($C810,'Policy Characteristics'!$C:$C,0)))</f>
        <v>% of fuel shifted</v>
      </c>
      <c r="P810" s="237"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7" t="str">
        <f>IF(ISBLANK(INDEX('Policy Characteristics'!K:K,MATCH($C810,'Policy Characteristics'!$C:$C,0))),"",INDEX('Policy Characteristics'!K:K,MATCH($C810,'Policy Characteristics'!$C:$C,0)))</f>
        <v>industry-ag-main.html#fuel-switching</v>
      </c>
      <c r="R810" s="237" t="str">
        <f>IF(ISBLANK(INDEX('Policy Characteristics'!L:L,MATCH($C810,'Policy Characteristics'!$C:$C,0))),"",INDEX('Policy Characteristics'!L:L,MATCH($C810,'Policy Characteristics'!$C:$C,0)))</f>
        <v>industry-elec-and-hydrogen.html</v>
      </c>
      <c r="S810" s="291" t="s">
        <v>187</v>
      </c>
    </row>
    <row r="811" spans="1:19">
      <c r="A811" s="237" t="str">
        <f>IF(ISBLANK(INDEX('Policy Characteristics'!A:A,MATCH($C811,'Policy Characteristics'!$C:$C,0))),"",INDEX('Policy Characteristics'!A:A,MATCH($C811,'Policy Characteristics'!$C:$C,0)))</f>
        <v>Industry</v>
      </c>
      <c r="B811" s="386" t="str">
        <f>IF(ISBLANK(INDEX('Policy Characteristics'!B:B,MATCH($C811,'Policy Characteristics'!$C:$C,0))),"",INDEX('Policy Characteristics'!B:B,MATCH($C811,'Policy Characteristics'!$C:$C,0)))</f>
        <v>Electrification</v>
      </c>
      <c r="C811" s="237" t="str">
        <f t="shared" si="40"/>
        <v>Fraction of Eligible Industrial Energy Use Shifted to Electricity</v>
      </c>
      <c r="D811" s="290" t="s">
        <v>3060</v>
      </c>
      <c r="E811" t="s">
        <v>3610</v>
      </c>
      <c r="F811" t="s">
        <v>3022</v>
      </c>
      <c r="G811" s="335" t="s">
        <v>3610</v>
      </c>
      <c r="H811" s="17">
        <v>1961</v>
      </c>
      <c r="I811" s="387" t="s">
        <v>43</v>
      </c>
      <c r="J811" s="388" t="str">
        <f>IF(ISBLANK(INDEX('Policy Characteristics'!D:D,MATCH($C811,'Policy Characteristics'!$C:$C,0))),"",INDEX('Policy Characteristics'!D:D,MATCH($C811,'Policy Characteristics'!$C:$C,0)))</f>
        <v>Electrification</v>
      </c>
      <c r="K811" s="237" t="str">
        <f>IF(ISBLANK(INDEX('Policy Characteristics'!E:E,MATCH($C811,'Policy Characteristics'!$C:$C,0))),"",INDEX('Policy Characteristics'!E:E,MATCH($C811,'Policy Characteristics'!$C:$C,0)))</f>
        <v>indst shift to electricity</v>
      </c>
      <c r="L811" s="238">
        <f>IF(ISBLANK(INDEX('Policy Characteristics'!F:F,MATCH($C811,'Policy Characteristics'!$C:$C,0))),"",INDEX('Policy Characteristics'!F:F,MATCH($C811,'Policy Characteristics'!$C:$C,0)))</f>
        <v>0</v>
      </c>
      <c r="M811" s="238">
        <f>IF(ISBLANK(INDEX('Policy Characteristics'!G:G,MATCH($C811,'Policy Characteristics'!$C:$C,0))),"",INDEX('Policy Characteristics'!G:G,MATCH($C811,'Policy Characteristics'!$C:$C,0)))</f>
        <v>1</v>
      </c>
      <c r="N811" s="238">
        <f>IF(ISBLANK(INDEX('Policy Characteristics'!H:H,MATCH($C811,'Policy Characteristics'!$C:$C,0))),"",INDEX('Policy Characteristics'!H:H,MATCH($C811,'Policy Characteristics'!$C:$C,0)))</f>
        <v>0.01</v>
      </c>
      <c r="O811" s="237" t="str">
        <f>IF(ISBLANK(INDEX('Policy Characteristics'!I:I,MATCH($C811,'Policy Characteristics'!$C:$C,0))),"",INDEX('Policy Characteristics'!I:I,MATCH($C811,'Policy Characteristics'!$C:$C,0)))</f>
        <v>% of fuel shifted</v>
      </c>
      <c r="P811" s="237"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7" t="str">
        <f>IF(ISBLANK(INDEX('Policy Characteristics'!K:K,MATCH($C811,'Policy Characteristics'!$C:$C,0))),"",INDEX('Policy Characteristics'!K:K,MATCH($C811,'Policy Characteristics'!$C:$C,0)))</f>
        <v>industry-ag-main.html#fuel-switching</v>
      </c>
      <c r="R811" s="237" t="str">
        <f>IF(ISBLANK(INDEX('Policy Characteristics'!L:L,MATCH($C811,'Policy Characteristics'!$C:$C,0))),"",INDEX('Policy Characteristics'!L:L,MATCH($C811,'Policy Characteristics'!$C:$C,0)))</f>
        <v>industry-elec-and-hydrogen.html</v>
      </c>
      <c r="S811" s="291" t="s">
        <v>187</v>
      </c>
    </row>
    <row r="812" spans="1:19">
      <c r="A812" s="237" t="str">
        <f>IF(ISBLANK(INDEX('Policy Characteristics'!A:A,MATCH($C812,'Policy Characteristics'!$C:$C,0))),"",INDEX('Policy Characteristics'!A:A,MATCH($C812,'Policy Characteristics'!$C:$C,0)))</f>
        <v>Industry</v>
      </c>
      <c r="B812" s="386" t="str">
        <f>IF(ISBLANK(INDEX('Policy Characteristics'!B:B,MATCH($C812,'Policy Characteristics'!$C:$C,0))),"",INDEX('Policy Characteristics'!B:B,MATCH($C812,'Policy Characteristics'!$C:$C,0)))</f>
        <v>Electrification</v>
      </c>
      <c r="C812" s="237" t="str">
        <f t="shared" si="40"/>
        <v>Fraction of Eligible Industrial Energy Use Shifted to Electricity</v>
      </c>
      <c r="D812" s="290" t="s">
        <v>3061</v>
      </c>
      <c r="E812" t="s">
        <v>3487</v>
      </c>
      <c r="F812" t="s">
        <v>3023</v>
      </c>
      <c r="G812" s="335" t="s">
        <v>3494</v>
      </c>
      <c r="H812" s="17">
        <v>1962</v>
      </c>
      <c r="I812" s="387" t="s">
        <v>43</v>
      </c>
      <c r="J812" s="388" t="str">
        <f>IF(ISBLANK(INDEX('Policy Characteristics'!D:D,MATCH($C812,'Policy Characteristics'!$C:$C,0))),"",INDEX('Policy Characteristics'!D:D,MATCH($C812,'Policy Characteristics'!$C:$C,0)))</f>
        <v>Electrification</v>
      </c>
      <c r="K812" s="237" t="str">
        <f>IF(ISBLANK(INDEX('Policy Characteristics'!E:E,MATCH($C812,'Policy Characteristics'!$C:$C,0))),"",INDEX('Policy Characteristics'!E:E,MATCH($C812,'Policy Characteristics'!$C:$C,0)))</f>
        <v>indst shift to electricity</v>
      </c>
      <c r="L812" s="238">
        <f>IF(ISBLANK(INDEX('Policy Characteristics'!F:F,MATCH($C812,'Policy Characteristics'!$C:$C,0))),"",INDEX('Policy Characteristics'!F:F,MATCH($C812,'Policy Characteristics'!$C:$C,0)))</f>
        <v>0</v>
      </c>
      <c r="M812" s="238">
        <f>IF(ISBLANK(INDEX('Policy Characteristics'!G:G,MATCH($C812,'Policy Characteristics'!$C:$C,0))),"",INDEX('Policy Characteristics'!G:G,MATCH($C812,'Policy Characteristics'!$C:$C,0)))</f>
        <v>1</v>
      </c>
      <c r="N812" s="238">
        <f>IF(ISBLANK(INDEX('Policy Characteristics'!H:H,MATCH($C812,'Policy Characteristics'!$C:$C,0))),"",INDEX('Policy Characteristics'!H:H,MATCH($C812,'Policy Characteristics'!$C:$C,0)))</f>
        <v>0.01</v>
      </c>
      <c r="O812" s="237" t="str">
        <f>IF(ISBLANK(INDEX('Policy Characteristics'!I:I,MATCH($C812,'Policy Characteristics'!$C:$C,0))),"",INDEX('Policy Characteristics'!I:I,MATCH($C812,'Policy Characteristics'!$C:$C,0)))</f>
        <v>% of fuel shifted</v>
      </c>
      <c r="P812" s="237"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7" t="str">
        <f>IF(ISBLANK(INDEX('Policy Characteristics'!K:K,MATCH($C812,'Policy Characteristics'!$C:$C,0))),"",INDEX('Policy Characteristics'!K:K,MATCH($C812,'Policy Characteristics'!$C:$C,0)))</f>
        <v>industry-ag-main.html#fuel-switching</v>
      </c>
      <c r="R812" s="237" t="str">
        <f>IF(ISBLANK(INDEX('Policy Characteristics'!L:L,MATCH($C812,'Policy Characteristics'!$C:$C,0))),"",INDEX('Policy Characteristics'!L:L,MATCH($C812,'Policy Characteristics'!$C:$C,0)))</f>
        <v>industry-elec-and-hydrogen.html</v>
      </c>
      <c r="S812" s="291" t="s">
        <v>187</v>
      </c>
    </row>
    <row r="813" spans="1:19">
      <c r="A813" s="237" t="str">
        <f>IF(ISBLANK(INDEX('Policy Characteristics'!A:A,MATCH($C813,'Policy Characteristics'!$C:$C,0))),"",INDEX('Policy Characteristics'!A:A,MATCH($C813,'Policy Characteristics'!$C:$C,0)))</f>
        <v>Industry</v>
      </c>
      <c r="B813" s="386" t="str">
        <f>IF(ISBLANK(INDEX('Policy Characteristics'!B:B,MATCH($C813,'Policy Characteristics'!$C:$C,0))),"",INDEX('Policy Characteristics'!B:B,MATCH($C813,'Policy Characteristics'!$C:$C,0)))</f>
        <v>Electrification</v>
      </c>
      <c r="C813" s="237" t="str">
        <f t="shared" si="40"/>
        <v>Fraction of Eligible Industrial Energy Use Shifted to Electricity</v>
      </c>
      <c r="D813" s="290" t="s">
        <v>3061</v>
      </c>
      <c r="E813" t="s">
        <v>3488</v>
      </c>
      <c r="F813" t="s">
        <v>3023</v>
      </c>
      <c r="G813" s="335" t="s">
        <v>3495</v>
      </c>
      <c r="H813" s="17">
        <v>1963</v>
      </c>
      <c r="I813" s="387" t="s">
        <v>43</v>
      </c>
      <c r="J813" s="388" t="str">
        <f>IF(ISBLANK(INDEX('Policy Characteristics'!D:D,MATCH($C813,'Policy Characteristics'!$C:$C,0))),"",INDEX('Policy Characteristics'!D:D,MATCH($C813,'Policy Characteristics'!$C:$C,0)))</f>
        <v>Electrification</v>
      </c>
      <c r="K813" s="237" t="str">
        <f>IF(ISBLANK(INDEX('Policy Characteristics'!E:E,MATCH($C813,'Policy Characteristics'!$C:$C,0))),"",INDEX('Policy Characteristics'!E:E,MATCH($C813,'Policy Characteristics'!$C:$C,0)))</f>
        <v>indst shift to electricity</v>
      </c>
      <c r="L813" s="238">
        <f>IF(ISBLANK(INDEX('Policy Characteristics'!F:F,MATCH($C813,'Policy Characteristics'!$C:$C,0))),"",INDEX('Policy Characteristics'!F:F,MATCH($C813,'Policy Characteristics'!$C:$C,0)))</f>
        <v>0</v>
      </c>
      <c r="M813" s="238">
        <f>IF(ISBLANK(INDEX('Policy Characteristics'!G:G,MATCH($C813,'Policy Characteristics'!$C:$C,0))),"",INDEX('Policy Characteristics'!G:G,MATCH($C813,'Policy Characteristics'!$C:$C,0)))</f>
        <v>1</v>
      </c>
      <c r="N813" s="238">
        <f>IF(ISBLANK(INDEX('Policy Characteristics'!H:H,MATCH($C813,'Policy Characteristics'!$C:$C,0))),"",INDEX('Policy Characteristics'!H:H,MATCH($C813,'Policy Characteristics'!$C:$C,0)))</f>
        <v>0.01</v>
      </c>
      <c r="O813" s="237" t="str">
        <f>IF(ISBLANK(INDEX('Policy Characteristics'!I:I,MATCH($C813,'Policy Characteristics'!$C:$C,0))),"",INDEX('Policy Characteristics'!I:I,MATCH($C813,'Policy Characteristics'!$C:$C,0)))</f>
        <v>% of fuel shifted</v>
      </c>
      <c r="P813" s="237"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7" t="str">
        <f>IF(ISBLANK(INDEX('Policy Characteristics'!K:K,MATCH($C813,'Policy Characteristics'!$C:$C,0))),"",INDEX('Policy Characteristics'!K:K,MATCH($C813,'Policy Characteristics'!$C:$C,0)))</f>
        <v>industry-ag-main.html#fuel-switching</v>
      </c>
      <c r="R813" s="237" t="str">
        <f>IF(ISBLANK(INDEX('Policy Characteristics'!L:L,MATCH($C813,'Policy Characteristics'!$C:$C,0))),"",INDEX('Policy Characteristics'!L:L,MATCH($C813,'Policy Characteristics'!$C:$C,0)))</f>
        <v>industry-elec-and-hydrogen.html</v>
      </c>
      <c r="S813" s="291" t="s">
        <v>187</v>
      </c>
    </row>
    <row r="814" spans="1:19">
      <c r="A814" s="237" t="str">
        <f>IF(ISBLANK(INDEX('Policy Characteristics'!A:A,MATCH($C814,'Policy Characteristics'!$C:$C,0))),"",INDEX('Policy Characteristics'!A:A,MATCH($C814,'Policy Characteristics'!$C:$C,0)))</f>
        <v>Industry</v>
      </c>
      <c r="B814" s="386" t="str">
        <f>IF(ISBLANK(INDEX('Policy Characteristics'!B:B,MATCH($C814,'Policy Characteristics'!$C:$C,0))),"",INDEX('Policy Characteristics'!B:B,MATCH($C814,'Policy Characteristics'!$C:$C,0)))</f>
        <v>Electrification</v>
      </c>
      <c r="C814" s="237" t="str">
        <f t="shared" si="40"/>
        <v>Fraction of Eligible Industrial Energy Use Shifted to Electricity</v>
      </c>
      <c r="D814" s="290" t="s">
        <v>3061</v>
      </c>
      <c r="E814" t="s">
        <v>3489</v>
      </c>
      <c r="F814" t="s">
        <v>3023</v>
      </c>
      <c r="G814" s="335" t="s">
        <v>3496</v>
      </c>
      <c r="H814" s="17">
        <v>1964</v>
      </c>
      <c r="I814" s="387" t="s">
        <v>43</v>
      </c>
      <c r="J814" s="388" t="str">
        <f>IF(ISBLANK(INDEX('Policy Characteristics'!D:D,MATCH($C814,'Policy Characteristics'!$C:$C,0))),"",INDEX('Policy Characteristics'!D:D,MATCH($C814,'Policy Characteristics'!$C:$C,0)))</f>
        <v>Electrification</v>
      </c>
      <c r="K814" s="237" t="str">
        <f>IF(ISBLANK(INDEX('Policy Characteristics'!E:E,MATCH($C814,'Policy Characteristics'!$C:$C,0))),"",INDEX('Policy Characteristics'!E:E,MATCH($C814,'Policy Characteristics'!$C:$C,0)))</f>
        <v>indst shift to electricity</v>
      </c>
      <c r="L814" s="238">
        <f>IF(ISBLANK(INDEX('Policy Characteristics'!F:F,MATCH($C814,'Policy Characteristics'!$C:$C,0))),"",INDEX('Policy Characteristics'!F:F,MATCH($C814,'Policy Characteristics'!$C:$C,0)))</f>
        <v>0</v>
      </c>
      <c r="M814" s="238">
        <f>IF(ISBLANK(INDEX('Policy Characteristics'!G:G,MATCH($C814,'Policy Characteristics'!$C:$C,0))),"",INDEX('Policy Characteristics'!G:G,MATCH($C814,'Policy Characteristics'!$C:$C,0)))</f>
        <v>1</v>
      </c>
      <c r="N814" s="238">
        <f>IF(ISBLANK(INDEX('Policy Characteristics'!H:H,MATCH($C814,'Policy Characteristics'!$C:$C,0))),"",INDEX('Policy Characteristics'!H:H,MATCH($C814,'Policy Characteristics'!$C:$C,0)))</f>
        <v>0.01</v>
      </c>
      <c r="O814" s="237" t="str">
        <f>IF(ISBLANK(INDEX('Policy Characteristics'!I:I,MATCH($C814,'Policy Characteristics'!$C:$C,0))),"",INDEX('Policy Characteristics'!I:I,MATCH($C814,'Policy Characteristics'!$C:$C,0)))</f>
        <v>% of fuel shifted</v>
      </c>
      <c r="P814" s="237"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7" t="str">
        <f>IF(ISBLANK(INDEX('Policy Characteristics'!K:K,MATCH($C814,'Policy Characteristics'!$C:$C,0))),"",INDEX('Policy Characteristics'!K:K,MATCH($C814,'Policy Characteristics'!$C:$C,0)))</f>
        <v>industry-ag-main.html#fuel-switching</v>
      </c>
      <c r="R814" s="237" t="str">
        <f>IF(ISBLANK(INDEX('Policy Characteristics'!L:L,MATCH($C814,'Policy Characteristics'!$C:$C,0))),"",INDEX('Policy Characteristics'!L:L,MATCH($C814,'Policy Characteristics'!$C:$C,0)))</f>
        <v>industry-elec-and-hydrogen.html</v>
      </c>
      <c r="S814" s="291" t="s">
        <v>187</v>
      </c>
    </row>
    <row r="815" spans="1:19">
      <c r="A815" s="237" t="str">
        <f>IF(ISBLANK(INDEX('Policy Characteristics'!A:A,MATCH($C815,'Policy Characteristics'!$C:$C,0))),"",INDEX('Policy Characteristics'!A:A,MATCH($C815,'Policy Characteristics'!$C:$C,0)))</f>
        <v>Industry</v>
      </c>
      <c r="B815" s="386" t="str">
        <f>IF(ISBLANK(INDEX('Policy Characteristics'!B:B,MATCH($C815,'Policy Characteristics'!$C:$C,0))),"",INDEX('Policy Characteristics'!B:B,MATCH($C815,'Policy Characteristics'!$C:$C,0)))</f>
        <v>Electrification</v>
      </c>
      <c r="C815" s="237" t="str">
        <f t="shared" si="40"/>
        <v>Fraction of Eligible Industrial Energy Use Shifted to Electricity</v>
      </c>
      <c r="D815" s="290" t="s">
        <v>3061</v>
      </c>
      <c r="E815" t="s">
        <v>3490</v>
      </c>
      <c r="F815" t="s">
        <v>3023</v>
      </c>
      <c r="G815" s="335" t="s">
        <v>3497</v>
      </c>
      <c r="H815" s="17">
        <v>1965</v>
      </c>
      <c r="I815" s="387" t="s">
        <v>43</v>
      </c>
      <c r="J815" s="388" t="str">
        <f>IF(ISBLANK(INDEX('Policy Characteristics'!D:D,MATCH($C815,'Policy Characteristics'!$C:$C,0))),"",INDEX('Policy Characteristics'!D:D,MATCH($C815,'Policy Characteristics'!$C:$C,0)))</f>
        <v>Electrification</v>
      </c>
      <c r="K815" s="237" t="str">
        <f>IF(ISBLANK(INDEX('Policy Characteristics'!E:E,MATCH($C815,'Policy Characteristics'!$C:$C,0))),"",INDEX('Policy Characteristics'!E:E,MATCH($C815,'Policy Characteristics'!$C:$C,0)))</f>
        <v>indst shift to electricity</v>
      </c>
      <c r="L815" s="238">
        <f>IF(ISBLANK(INDEX('Policy Characteristics'!F:F,MATCH($C815,'Policy Characteristics'!$C:$C,0))),"",INDEX('Policy Characteristics'!F:F,MATCH($C815,'Policy Characteristics'!$C:$C,0)))</f>
        <v>0</v>
      </c>
      <c r="M815" s="238">
        <f>IF(ISBLANK(INDEX('Policy Characteristics'!G:G,MATCH($C815,'Policy Characteristics'!$C:$C,0))),"",INDEX('Policy Characteristics'!G:G,MATCH($C815,'Policy Characteristics'!$C:$C,0)))</f>
        <v>1</v>
      </c>
      <c r="N815" s="238">
        <f>IF(ISBLANK(INDEX('Policy Characteristics'!H:H,MATCH($C815,'Policy Characteristics'!$C:$C,0))),"",INDEX('Policy Characteristics'!H:H,MATCH($C815,'Policy Characteristics'!$C:$C,0)))</f>
        <v>0.01</v>
      </c>
      <c r="O815" s="237" t="str">
        <f>IF(ISBLANK(INDEX('Policy Characteristics'!I:I,MATCH($C815,'Policy Characteristics'!$C:$C,0))),"",INDEX('Policy Characteristics'!I:I,MATCH($C815,'Policy Characteristics'!$C:$C,0)))</f>
        <v>% of fuel shifted</v>
      </c>
      <c r="P815" s="237"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7" t="str">
        <f>IF(ISBLANK(INDEX('Policy Characteristics'!K:K,MATCH($C815,'Policy Characteristics'!$C:$C,0))),"",INDEX('Policy Characteristics'!K:K,MATCH($C815,'Policy Characteristics'!$C:$C,0)))</f>
        <v>industry-ag-main.html#fuel-switching</v>
      </c>
      <c r="R815" s="237" t="str">
        <f>IF(ISBLANK(INDEX('Policy Characteristics'!L:L,MATCH($C815,'Policy Characteristics'!$C:$C,0))),"",INDEX('Policy Characteristics'!L:L,MATCH($C815,'Policy Characteristics'!$C:$C,0)))</f>
        <v>industry-elec-and-hydrogen.html</v>
      </c>
      <c r="S815" s="291" t="s">
        <v>187</v>
      </c>
    </row>
    <row r="816" spans="1:19">
      <c r="A816" s="237" t="str">
        <f>IF(ISBLANK(INDEX('Policy Characteristics'!A:A,MATCH($C816,'Policy Characteristics'!$C:$C,0))),"",INDEX('Policy Characteristics'!A:A,MATCH($C816,'Policy Characteristics'!$C:$C,0)))</f>
        <v>Industry</v>
      </c>
      <c r="B816" s="386" t="str">
        <f>IF(ISBLANK(INDEX('Policy Characteristics'!B:B,MATCH($C816,'Policy Characteristics'!$C:$C,0))),"",INDEX('Policy Characteristics'!B:B,MATCH($C816,'Policy Characteristics'!$C:$C,0)))</f>
        <v>Electrification</v>
      </c>
      <c r="C816" s="237" t="str">
        <f t="shared" si="40"/>
        <v>Fraction of Eligible Industrial Energy Use Shifted to Electricity</v>
      </c>
      <c r="D816" s="290" t="s">
        <v>3061</v>
      </c>
      <c r="E816" t="s">
        <v>3491</v>
      </c>
      <c r="F816" t="s">
        <v>3023</v>
      </c>
      <c r="G816" s="335" t="s">
        <v>3498</v>
      </c>
      <c r="H816" s="17">
        <v>1966</v>
      </c>
      <c r="I816" s="387" t="s">
        <v>43</v>
      </c>
      <c r="J816" s="388" t="str">
        <f>IF(ISBLANK(INDEX('Policy Characteristics'!D:D,MATCH($C816,'Policy Characteristics'!$C:$C,0))),"",INDEX('Policy Characteristics'!D:D,MATCH($C816,'Policy Characteristics'!$C:$C,0)))</f>
        <v>Electrification</v>
      </c>
      <c r="K816" s="237" t="str">
        <f>IF(ISBLANK(INDEX('Policy Characteristics'!E:E,MATCH($C816,'Policy Characteristics'!$C:$C,0))),"",INDEX('Policy Characteristics'!E:E,MATCH($C816,'Policy Characteristics'!$C:$C,0)))</f>
        <v>indst shift to electricity</v>
      </c>
      <c r="L816" s="238">
        <f>IF(ISBLANK(INDEX('Policy Characteristics'!F:F,MATCH($C816,'Policy Characteristics'!$C:$C,0))),"",INDEX('Policy Characteristics'!F:F,MATCH($C816,'Policy Characteristics'!$C:$C,0)))</f>
        <v>0</v>
      </c>
      <c r="M816" s="238">
        <f>IF(ISBLANK(INDEX('Policy Characteristics'!G:G,MATCH($C816,'Policy Characteristics'!$C:$C,0))),"",INDEX('Policy Characteristics'!G:G,MATCH($C816,'Policy Characteristics'!$C:$C,0)))</f>
        <v>1</v>
      </c>
      <c r="N816" s="238">
        <f>IF(ISBLANK(INDEX('Policy Characteristics'!H:H,MATCH($C816,'Policy Characteristics'!$C:$C,0))),"",INDEX('Policy Characteristics'!H:H,MATCH($C816,'Policy Characteristics'!$C:$C,0)))</f>
        <v>0.01</v>
      </c>
      <c r="O816" s="237" t="str">
        <f>IF(ISBLANK(INDEX('Policy Characteristics'!I:I,MATCH($C816,'Policy Characteristics'!$C:$C,0))),"",INDEX('Policy Characteristics'!I:I,MATCH($C816,'Policy Characteristics'!$C:$C,0)))</f>
        <v>% of fuel shifted</v>
      </c>
      <c r="P816" s="237"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7" t="str">
        <f>IF(ISBLANK(INDEX('Policy Characteristics'!K:K,MATCH($C816,'Policy Characteristics'!$C:$C,0))),"",INDEX('Policy Characteristics'!K:K,MATCH($C816,'Policy Characteristics'!$C:$C,0)))</f>
        <v>industry-ag-main.html#fuel-switching</v>
      </c>
      <c r="R816" s="237" t="str">
        <f>IF(ISBLANK(INDEX('Policy Characteristics'!L:L,MATCH($C816,'Policy Characteristics'!$C:$C,0))),"",INDEX('Policy Characteristics'!L:L,MATCH($C816,'Policy Characteristics'!$C:$C,0)))</f>
        <v>industry-elec-and-hydrogen.html</v>
      </c>
      <c r="S816" s="291" t="s">
        <v>187</v>
      </c>
    </row>
    <row r="817" spans="1:19">
      <c r="A817" s="237" t="str">
        <f>IF(ISBLANK(INDEX('Policy Characteristics'!A:A,MATCH($C817,'Policy Characteristics'!$C:$C,0))),"",INDEX('Policy Characteristics'!A:A,MATCH($C817,'Policy Characteristics'!$C:$C,0)))</f>
        <v>Industry</v>
      </c>
      <c r="B817" s="386" t="str">
        <f>IF(ISBLANK(INDEX('Policy Characteristics'!B:B,MATCH($C817,'Policy Characteristics'!$C:$C,0))),"",INDEX('Policy Characteristics'!B:B,MATCH($C817,'Policy Characteristics'!$C:$C,0)))</f>
        <v>Electrification</v>
      </c>
      <c r="C817" s="237" t="str">
        <f t="shared" si="40"/>
        <v>Fraction of Eligible Industrial Energy Use Shifted to Electricity</v>
      </c>
      <c r="D817" s="290" t="s">
        <v>3061</v>
      </c>
      <c r="E817" t="s">
        <v>3492</v>
      </c>
      <c r="F817" t="s">
        <v>3023</v>
      </c>
      <c r="G817" s="335" t="s">
        <v>3499</v>
      </c>
      <c r="H817" s="17">
        <v>1967</v>
      </c>
      <c r="I817" s="387" t="s">
        <v>43</v>
      </c>
      <c r="J817" s="388" t="str">
        <f>IF(ISBLANK(INDEX('Policy Characteristics'!D:D,MATCH($C817,'Policy Characteristics'!$C:$C,0))),"",INDEX('Policy Characteristics'!D:D,MATCH($C817,'Policy Characteristics'!$C:$C,0)))</f>
        <v>Electrification</v>
      </c>
      <c r="K817" s="237" t="str">
        <f>IF(ISBLANK(INDEX('Policy Characteristics'!E:E,MATCH($C817,'Policy Characteristics'!$C:$C,0))),"",INDEX('Policy Characteristics'!E:E,MATCH($C817,'Policy Characteristics'!$C:$C,0)))</f>
        <v>indst shift to electricity</v>
      </c>
      <c r="L817" s="238">
        <f>IF(ISBLANK(INDEX('Policy Characteristics'!F:F,MATCH($C817,'Policy Characteristics'!$C:$C,0))),"",INDEX('Policy Characteristics'!F:F,MATCH($C817,'Policy Characteristics'!$C:$C,0)))</f>
        <v>0</v>
      </c>
      <c r="M817" s="238">
        <f>IF(ISBLANK(INDEX('Policy Characteristics'!G:G,MATCH($C817,'Policy Characteristics'!$C:$C,0))),"",INDEX('Policy Characteristics'!G:G,MATCH($C817,'Policy Characteristics'!$C:$C,0)))</f>
        <v>1</v>
      </c>
      <c r="N817" s="238">
        <f>IF(ISBLANK(INDEX('Policy Characteristics'!H:H,MATCH($C817,'Policy Characteristics'!$C:$C,0))),"",INDEX('Policy Characteristics'!H:H,MATCH($C817,'Policy Characteristics'!$C:$C,0)))</f>
        <v>0.01</v>
      </c>
      <c r="O817" s="237" t="str">
        <f>IF(ISBLANK(INDEX('Policy Characteristics'!I:I,MATCH($C817,'Policy Characteristics'!$C:$C,0))),"",INDEX('Policy Characteristics'!I:I,MATCH($C817,'Policy Characteristics'!$C:$C,0)))</f>
        <v>% of fuel shifted</v>
      </c>
      <c r="P817" s="237"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7" t="str">
        <f>IF(ISBLANK(INDEX('Policy Characteristics'!K:K,MATCH($C817,'Policy Characteristics'!$C:$C,0))),"",INDEX('Policy Characteristics'!K:K,MATCH($C817,'Policy Characteristics'!$C:$C,0)))</f>
        <v>industry-ag-main.html#fuel-switching</v>
      </c>
      <c r="R817" s="237" t="str">
        <f>IF(ISBLANK(INDEX('Policy Characteristics'!L:L,MATCH($C817,'Policy Characteristics'!$C:$C,0))),"",INDEX('Policy Characteristics'!L:L,MATCH($C817,'Policy Characteristics'!$C:$C,0)))</f>
        <v>industry-elec-and-hydrogen.html</v>
      </c>
      <c r="S817" s="291" t="s">
        <v>187</v>
      </c>
    </row>
    <row r="818" spans="1:19">
      <c r="A818" s="237" t="str">
        <f>IF(ISBLANK(INDEX('Policy Characteristics'!A:A,MATCH($C818,'Policy Characteristics'!$C:$C,0))),"",INDEX('Policy Characteristics'!A:A,MATCH($C818,'Policy Characteristics'!$C:$C,0)))</f>
        <v>Industry</v>
      </c>
      <c r="B818" s="386" t="str">
        <f>IF(ISBLANK(INDEX('Policy Characteristics'!B:B,MATCH($C818,'Policy Characteristics'!$C:$C,0))),"",INDEX('Policy Characteristics'!B:B,MATCH($C818,'Policy Characteristics'!$C:$C,0)))</f>
        <v>Electrification</v>
      </c>
      <c r="C818" s="237" t="str">
        <f t="shared" si="40"/>
        <v>Fraction of Eligible Industrial Energy Use Shifted to Electricity</v>
      </c>
      <c r="D818" s="290" t="s">
        <v>3061</v>
      </c>
      <c r="E818" t="s">
        <v>3493</v>
      </c>
      <c r="F818" t="s">
        <v>3023</v>
      </c>
      <c r="G818" s="335" t="s">
        <v>3500</v>
      </c>
      <c r="H818" s="17">
        <v>1968</v>
      </c>
      <c r="I818" s="387" t="s">
        <v>43</v>
      </c>
      <c r="J818" s="388" t="str">
        <f>IF(ISBLANK(INDEX('Policy Characteristics'!D:D,MATCH($C818,'Policy Characteristics'!$C:$C,0))),"",INDEX('Policy Characteristics'!D:D,MATCH($C818,'Policy Characteristics'!$C:$C,0)))</f>
        <v>Electrification</v>
      </c>
      <c r="K818" s="237" t="str">
        <f>IF(ISBLANK(INDEX('Policy Characteristics'!E:E,MATCH($C818,'Policy Characteristics'!$C:$C,0))),"",INDEX('Policy Characteristics'!E:E,MATCH($C818,'Policy Characteristics'!$C:$C,0)))</f>
        <v>indst shift to electricity</v>
      </c>
      <c r="L818" s="238">
        <f>IF(ISBLANK(INDEX('Policy Characteristics'!F:F,MATCH($C818,'Policy Characteristics'!$C:$C,0))),"",INDEX('Policy Characteristics'!F:F,MATCH($C818,'Policy Characteristics'!$C:$C,0)))</f>
        <v>0</v>
      </c>
      <c r="M818" s="238">
        <f>IF(ISBLANK(INDEX('Policy Characteristics'!G:G,MATCH($C818,'Policy Characteristics'!$C:$C,0))),"",INDEX('Policy Characteristics'!G:G,MATCH($C818,'Policy Characteristics'!$C:$C,0)))</f>
        <v>1</v>
      </c>
      <c r="N818" s="238">
        <f>IF(ISBLANK(INDEX('Policy Characteristics'!H:H,MATCH($C818,'Policy Characteristics'!$C:$C,0))),"",INDEX('Policy Characteristics'!H:H,MATCH($C818,'Policy Characteristics'!$C:$C,0)))</f>
        <v>0.01</v>
      </c>
      <c r="O818" s="237" t="str">
        <f>IF(ISBLANK(INDEX('Policy Characteristics'!I:I,MATCH($C818,'Policy Characteristics'!$C:$C,0))),"",INDEX('Policy Characteristics'!I:I,MATCH($C818,'Policy Characteristics'!$C:$C,0)))</f>
        <v>% of fuel shifted</v>
      </c>
      <c r="P818" s="237"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7" t="str">
        <f>IF(ISBLANK(INDEX('Policy Characteristics'!K:K,MATCH($C818,'Policy Characteristics'!$C:$C,0))),"",INDEX('Policy Characteristics'!K:K,MATCH($C818,'Policy Characteristics'!$C:$C,0)))</f>
        <v>industry-ag-main.html#fuel-switching</v>
      </c>
      <c r="R818" s="237" t="str">
        <f>IF(ISBLANK(INDEX('Policy Characteristics'!L:L,MATCH($C818,'Policy Characteristics'!$C:$C,0))),"",INDEX('Policy Characteristics'!L:L,MATCH($C818,'Policy Characteristics'!$C:$C,0)))</f>
        <v>industry-elec-and-hydrogen.html</v>
      </c>
      <c r="S818" s="291" t="s">
        <v>187</v>
      </c>
    </row>
    <row r="819" spans="1:19">
      <c r="A819" s="237" t="str">
        <f>IF(ISBLANK(INDEX('Policy Characteristics'!A:A,MATCH($C819,'Policy Characteristics'!$C:$C,0))),"",INDEX('Policy Characteristics'!A:A,MATCH($C819,'Policy Characteristics'!$C:$C,0)))</f>
        <v>Industry</v>
      </c>
      <c r="B819" s="386" t="str">
        <f>IF(ISBLANK(INDEX('Policy Characteristics'!B:B,MATCH($C819,'Policy Characteristics'!$C:$C,0))),"",INDEX('Policy Characteristics'!B:B,MATCH($C819,'Policy Characteristics'!$C:$C,0)))</f>
        <v>Electrification</v>
      </c>
      <c r="C819" s="237" t="str">
        <f t="shared" si="40"/>
        <v>Fraction of Eligible Industrial Energy Use Shifted to Electricity</v>
      </c>
      <c r="D819" s="290" t="s">
        <v>3061</v>
      </c>
      <c r="E819" t="s">
        <v>3610</v>
      </c>
      <c r="F819" t="s">
        <v>3023</v>
      </c>
      <c r="G819" s="335" t="s">
        <v>3610</v>
      </c>
      <c r="H819" s="17">
        <v>1969</v>
      </c>
      <c r="I819" s="387" t="s">
        <v>43</v>
      </c>
      <c r="J819" s="388" t="str">
        <f>IF(ISBLANK(INDEX('Policy Characteristics'!D:D,MATCH($C819,'Policy Characteristics'!$C:$C,0))),"",INDEX('Policy Characteristics'!D:D,MATCH($C819,'Policy Characteristics'!$C:$C,0)))</f>
        <v>Electrification</v>
      </c>
      <c r="K819" s="237" t="str">
        <f>IF(ISBLANK(INDEX('Policy Characteristics'!E:E,MATCH($C819,'Policy Characteristics'!$C:$C,0))),"",INDEX('Policy Characteristics'!E:E,MATCH($C819,'Policy Characteristics'!$C:$C,0)))</f>
        <v>indst shift to electricity</v>
      </c>
      <c r="L819" s="238">
        <f>IF(ISBLANK(INDEX('Policy Characteristics'!F:F,MATCH($C819,'Policy Characteristics'!$C:$C,0))),"",INDEX('Policy Characteristics'!F:F,MATCH($C819,'Policy Characteristics'!$C:$C,0)))</f>
        <v>0</v>
      </c>
      <c r="M819" s="238">
        <f>IF(ISBLANK(INDEX('Policy Characteristics'!G:G,MATCH($C819,'Policy Characteristics'!$C:$C,0))),"",INDEX('Policy Characteristics'!G:G,MATCH($C819,'Policy Characteristics'!$C:$C,0)))</f>
        <v>1</v>
      </c>
      <c r="N819" s="238">
        <f>IF(ISBLANK(INDEX('Policy Characteristics'!H:H,MATCH($C819,'Policy Characteristics'!$C:$C,0))),"",INDEX('Policy Characteristics'!H:H,MATCH($C819,'Policy Characteristics'!$C:$C,0)))</f>
        <v>0.01</v>
      </c>
      <c r="O819" s="237" t="str">
        <f>IF(ISBLANK(INDEX('Policy Characteristics'!I:I,MATCH($C819,'Policy Characteristics'!$C:$C,0))),"",INDEX('Policy Characteristics'!I:I,MATCH($C819,'Policy Characteristics'!$C:$C,0)))</f>
        <v>% of fuel shifted</v>
      </c>
      <c r="P819" s="237"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7" t="str">
        <f>IF(ISBLANK(INDEX('Policy Characteristics'!K:K,MATCH($C819,'Policy Characteristics'!$C:$C,0))),"",INDEX('Policy Characteristics'!K:K,MATCH($C819,'Policy Characteristics'!$C:$C,0)))</f>
        <v>industry-ag-main.html#fuel-switching</v>
      </c>
      <c r="R819" s="237" t="str">
        <f>IF(ISBLANK(INDEX('Policy Characteristics'!L:L,MATCH($C819,'Policy Characteristics'!$C:$C,0))),"",INDEX('Policy Characteristics'!L:L,MATCH($C819,'Policy Characteristics'!$C:$C,0)))</f>
        <v>industry-elec-and-hydrogen.html</v>
      </c>
      <c r="S819" s="291" t="s">
        <v>187</v>
      </c>
    </row>
    <row r="820" spans="1:19">
      <c r="A820" s="237" t="str">
        <f>IF(ISBLANK(INDEX('Policy Characteristics'!A:A,MATCH($C820,'Policy Characteristics'!$C:$C,0))),"",INDEX('Policy Characteristics'!A:A,MATCH($C820,'Policy Characteristics'!$C:$C,0)))</f>
        <v>Industry</v>
      </c>
      <c r="B820" s="386" t="str">
        <f>IF(ISBLANK(INDEX('Policy Characteristics'!B:B,MATCH($C820,'Policy Characteristics'!$C:$C,0))),"",INDEX('Policy Characteristics'!B:B,MATCH($C820,'Policy Characteristics'!$C:$C,0)))</f>
        <v>Electrification</v>
      </c>
      <c r="C820" s="237" t="str">
        <f t="shared" si="40"/>
        <v>Fraction of Eligible Industrial Energy Use Shifted to Electricity</v>
      </c>
      <c r="D820" s="290" t="s">
        <v>3062</v>
      </c>
      <c r="E820" t="s">
        <v>3487</v>
      </c>
      <c r="F820" t="s">
        <v>3024</v>
      </c>
      <c r="G820" s="335" t="s">
        <v>3494</v>
      </c>
      <c r="H820" s="17">
        <v>1970</v>
      </c>
      <c r="I820" s="387" t="s">
        <v>43</v>
      </c>
      <c r="J820" s="388" t="str">
        <f>IF(ISBLANK(INDEX('Policy Characteristics'!D:D,MATCH($C820,'Policy Characteristics'!$C:$C,0))),"",INDEX('Policy Characteristics'!D:D,MATCH($C820,'Policy Characteristics'!$C:$C,0)))</f>
        <v>Electrification</v>
      </c>
      <c r="K820" s="237" t="str">
        <f>IF(ISBLANK(INDEX('Policy Characteristics'!E:E,MATCH($C820,'Policy Characteristics'!$C:$C,0))),"",INDEX('Policy Characteristics'!E:E,MATCH($C820,'Policy Characteristics'!$C:$C,0)))</f>
        <v>indst shift to electricity</v>
      </c>
      <c r="L820" s="238">
        <f>IF(ISBLANK(INDEX('Policy Characteristics'!F:F,MATCH($C820,'Policy Characteristics'!$C:$C,0))),"",INDEX('Policy Characteristics'!F:F,MATCH($C820,'Policy Characteristics'!$C:$C,0)))</f>
        <v>0</v>
      </c>
      <c r="M820" s="238">
        <f>IF(ISBLANK(INDEX('Policy Characteristics'!G:G,MATCH($C820,'Policy Characteristics'!$C:$C,0))),"",INDEX('Policy Characteristics'!G:G,MATCH($C820,'Policy Characteristics'!$C:$C,0)))</f>
        <v>1</v>
      </c>
      <c r="N820" s="238">
        <f>IF(ISBLANK(INDEX('Policy Characteristics'!H:H,MATCH($C820,'Policy Characteristics'!$C:$C,0))),"",INDEX('Policy Characteristics'!H:H,MATCH($C820,'Policy Characteristics'!$C:$C,0)))</f>
        <v>0.01</v>
      </c>
      <c r="O820" s="237" t="str">
        <f>IF(ISBLANK(INDEX('Policy Characteristics'!I:I,MATCH($C820,'Policy Characteristics'!$C:$C,0))),"",INDEX('Policy Characteristics'!I:I,MATCH($C820,'Policy Characteristics'!$C:$C,0)))</f>
        <v>% of fuel shifted</v>
      </c>
      <c r="P820" s="237"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7" t="str">
        <f>IF(ISBLANK(INDEX('Policy Characteristics'!K:K,MATCH($C820,'Policy Characteristics'!$C:$C,0))),"",INDEX('Policy Characteristics'!K:K,MATCH($C820,'Policy Characteristics'!$C:$C,0)))</f>
        <v>industry-ag-main.html#fuel-switching</v>
      </c>
      <c r="R820" s="237" t="str">
        <f>IF(ISBLANK(INDEX('Policy Characteristics'!L:L,MATCH($C820,'Policy Characteristics'!$C:$C,0))),"",INDEX('Policy Characteristics'!L:L,MATCH($C820,'Policy Characteristics'!$C:$C,0)))</f>
        <v>industry-elec-and-hydrogen.html</v>
      </c>
      <c r="S820" s="291" t="s">
        <v>187</v>
      </c>
    </row>
    <row r="821" spans="1:19">
      <c r="A821" s="237" t="str">
        <f>IF(ISBLANK(INDEX('Policy Characteristics'!A:A,MATCH($C821,'Policy Characteristics'!$C:$C,0))),"",INDEX('Policy Characteristics'!A:A,MATCH($C821,'Policy Characteristics'!$C:$C,0)))</f>
        <v>Industry</v>
      </c>
      <c r="B821" s="386" t="str">
        <f>IF(ISBLANK(INDEX('Policy Characteristics'!B:B,MATCH($C821,'Policy Characteristics'!$C:$C,0))),"",INDEX('Policy Characteristics'!B:B,MATCH($C821,'Policy Characteristics'!$C:$C,0)))</f>
        <v>Electrification</v>
      </c>
      <c r="C821" s="237" t="str">
        <f t="shared" si="40"/>
        <v>Fraction of Eligible Industrial Energy Use Shifted to Electricity</v>
      </c>
      <c r="D821" s="290" t="s">
        <v>3062</v>
      </c>
      <c r="E821" t="s">
        <v>3488</v>
      </c>
      <c r="F821" t="s">
        <v>3024</v>
      </c>
      <c r="G821" s="335" t="s">
        <v>3495</v>
      </c>
      <c r="H821" s="17">
        <v>1971</v>
      </c>
      <c r="I821" s="387" t="s">
        <v>43</v>
      </c>
      <c r="J821" s="388" t="str">
        <f>IF(ISBLANK(INDEX('Policy Characteristics'!D:D,MATCH($C821,'Policy Characteristics'!$C:$C,0))),"",INDEX('Policy Characteristics'!D:D,MATCH($C821,'Policy Characteristics'!$C:$C,0)))</f>
        <v>Electrification</v>
      </c>
      <c r="K821" s="237" t="str">
        <f>IF(ISBLANK(INDEX('Policy Characteristics'!E:E,MATCH($C821,'Policy Characteristics'!$C:$C,0))),"",INDEX('Policy Characteristics'!E:E,MATCH($C821,'Policy Characteristics'!$C:$C,0)))</f>
        <v>indst shift to electricity</v>
      </c>
      <c r="L821" s="238">
        <f>IF(ISBLANK(INDEX('Policy Characteristics'!F:F,MATCH($C821,'Policy Characteristics'!$C:$C,0))),"",INDEX('Policy Characteristics'!F:F,MATCH($C821,'Policy Characteristics'!$C:$C,0)))</f>
        <v>0</v>
      </c>
      <c r="M821" s="238">
        <f>IF(ISBLANK(INDEX('Policy Characteristics'!G:G,MATCH($C821,'Policy Characteristics'!$C:$C,0))),"",INDEX('Policy Characteristics'!G:G,MATCH($C821,'Policy Characteristics'!$C:$C,0)))</f>
        <v>1</v>
      </c>
      <c r="N821" s="238">
        <f>IF(ISBLANK(INDEX('Policy Characteristics'!H:H,MATCH($C821,'Policy Characteristics'!$C:$C,0))),"",INDEX('Policy Characteristics'!H:H,MATCH($C821,'Policy Characteristics'!$C:$C,0)))</f>
        <v>0.01</v>
      </c>
      <c r="O821" s="237" t="str">
        <f>IF(ISBLANK(INDEX('Policy Characteristics'!I:I,MATCH($C821,'Policy Characteristics'!$C:$C,0))),"",INDEX('Policy Characteristics'!I:I,MATCH($C821,'Policy Characteristics'!$C:$C,0)))</f>
        <v>% of fuel shifted</v>
      </c>
      <c r="P821" s="237"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7" t="str">
        <f>IF(ISBLANK(INDEX('Policy Characteristics'!K:K,MATCH($C821,'Policy Characteristics'!$C:$C,0))),"",INDEX('Policy Characteristics'!K:K,MATCH($C821,'Policy Characteristics'!$C:$C,0)))</f>
        <v>industry-ag-main.html#fuel-switching</v>
      </c>
      <c r="R821" s="237" t="str">
        <f>IF(ISBLANK(INDEX('Policy Characteristics'!L:L,MATCH($C821,'Policy Characteristics'!$C:$C,0))),"",INDEX('Policy Characteristics'!L:L,MATCH($C821,'Policy Characteristics'!$C:$C,0)))</f>
        <v>industry-elec-and-hydrogen.html</v>
      </c>
      <c r="S821" s="291" t="s">
        <v>187</v>
      </c>
    </row>
    <row r="822" spans="1:19">
      <c r="A822" s="237" t="str">
        <f>IF(ISBLANK(INDEX('Policy Characteristics'!A:A,MATCH($C822,'Policy Characteristics'!$C:$C,0))),"",INDEX('Policy Characteristics'!A:A,MATCH($C822,'Policy Characteristics'!$C:$C,0)))</f>
        <v>Industry</v>
      </c>
      <c r="B822" s="386" t="str">
        <f>IF(ISBLANK(INDEX('Policy Characteristics'!B:B,MATCH($C822,'Policy Characteristics'!$C:$C,0))),"",INDEX('Policy Characteristics'!B:B,MATCH($C822,'Policy Characteristics'!$C:$C,0)))</f>
        <v>Electrification</v>
      </c>
      <c r="C822" s="237" t="str">
        <f t="shared" si="40"/>
        <v>Fraction of Eligible Industrial Energy Use Shifted to Electricity</v>
      </c>
      <c r="D822" s="290" t="s">
        <v>3062</v>
      </c>
      <c r="E822" t="s">
        <v>3489</v>
      </c>
      <c r="F822" t="s">
        <v>3024</v>
      </c>
      <c r="G822" s="335" t="s">
        <v>3496</v>
      </c>
      <c r="H822" s="17">
        <v>1972</v>
      </c>
      <c r="I822" s="387" t="s">
        <v>43</v>
      </c>
      <c r="J822" s="388" t="str">
        <f>IF(ISBLANK(INDEX('Policy Characteristics'!D:D,MATCH($C822,'Policy Characteristics'!$C:$C,0))),"",INDEX('Policy Characteristics'!D:D,MATCH($C822,'Policy Characteristics'!$C:$C,0)))</f>
        <v>Electrification</v>
      </c>
      <c r="K822" s="237" t="str">
        <f>IF(ISBLANK(INDEX('Policy Characteristics'!E:E,MATCH($C822,'Policy Characteristics'!$C:$C,0))),"",INDEX('Policy Characteristics'!E:E,MATCH($C822,'Policy Characteristics'!$C:$C,0)))</f>
        <v>indst shift to electricity</v>
      </c>
      <c r="L822" s="238">
        <f>IF(ISBLANK(INDEX('Policy Characteristics'!F:F,MATCH($C822,'Policy Characteristics'!$C:$C,0))),"",INDEX('Policy Characteristics'!F:F,MATCH($C822,'Policy Characteristics'!$C:$C,0)))</f>
        <v>0</v>
      </c>
      <c r="M822" s="238">
        <f>IF(ISBLANK(INDEX('Policy Characteristics'!G:G,MATCH($C822,'Policy Characteristics'!$C:$C,0))),"",INDEX('Policy Characteristics'!G:G,MATCH($C822,'Policy Characteristics'!$C:$C,0)))</f>
        <v>1</v>
      </c>
      <c r="N822" s="238">
        <f>IF(ISBLANK(INDEX('Policy Characteristics'!H:H,MATCH($C822,'Policy Characteristics'!$C:$C,0))),"",INDEX('Policy Characteristics'!H:H,MATCH($C822,'Policy Characteristics'!$C:$C,0)))</f>
        <v>0.01</v>
      </c>
      <c r="O822" s="237" t="str">
        <f>IF(ISBLANK(INDEX('Policy Characteristics'!I:I,MATCH($C822,'Policy Characteristics'!$C:$C,0))),"",INDEX('Policy Characteristics'!I:I,MATCH($C822,'Policy Characteristics'!$C:$C,0)))</f>
        <v>% of fuel shifted</v>
      </c>
      <c r="P822" s="237"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7" t="str">
        <f>IF(ISBLANK(INDEX('Policy Characteristics'!K:K,MATCH($C822,'Policy Characteristics'!$C:$C,0))),"",INDEX('Policy Characteristics'!K:K,MATCH($C822,'Policy Characteristics'!$C:$C,0)))</f>
        <v>industry-ag-main.html#fuel-switching</v>
      </c>
      <c r="R822" s="237" t="str">
        <f>IF(ISBLANK(INDEX('Policy Characteristics'!L:L,MATCH($C822,'Policy Characteristics'!$C:$C,0))),"",INDEX('Policy Characteristics'!L:L,MATCH($C822,'Policy Characteristics'!$C:$C,0)))</f>
        <v>industry-elec-and-hydrogen.html</v>
      </c>
      <c r="S822" s="291" t="s">
        <v>187</v>
      </c>
    </row>
    <row r="823" spans="1:19">
      <c r="A823" s="237" t="str">
        <f>IF(ISBLANK(INDEX('Policy Characteristics'!A:A,MATCH($C823,'Policy Characteristics'!$C:$C,0))),"",INDEX('Policy Characteristics'!A:A,MATCH($C823,'Policy Characteristics'!$C:$C,0)))</f>
        <v>Industry</v>
      </c>
      <c r="B823" s="386" t="str">
        <f>IF(ISBLANK(INDEX('Policy Characteristics'!B:B,MATCH($C823,'Policy Characteristics'!$C:$C,0))),"",INDEX('Policy Characteristics'!B:B,MATCH($C823,'Policy Characteristics'!$C:$C,0)))</f>
        <v>Electrification</v>
      </c>
      <c r="C823" s="237" t="str">
        <f t="shared" si="40"/>
        <v>Fraction of Eligible Industrial Energy Use Shifted to Electricity</v>
      </c>
      <c r="D823" s="290" t="s">
        <v>3062</v>
      </c>
      <c r="E823" t="s">
        <v>3490</v>
      </c>
      <c r="F823" t="s">
        <v>3024</v>
      </c>
      <c r="G823" s="335" t="s">
        <v>3497</v>
      </c>
      <c r="H823" s="17">
        <v>1973</v>
      </c>
      <c r="I823" s="387" t="s">
        <v>43</v>
      </c>
      <c r="J823" s="388" t="str">
        <f>IF(ISBLANK(INDEX('Policy Characteristics'!D:D,MATCH($C823,'Policy Characteristics'!$C:$C,0))),"",INDEX('Policy Characteristics'!D:D,MATCH($C823,'Policy Characteristics'!$C:$C,0)))</f>
        <v>Electrification</v>
      </c>
      <c r="K823" s="237" t="str">
        <f>IF(ISBLANK(INDEX('Policy Characteristics'!E:E,MATCH($C823,'Policy Characteristics'!$C:$C,0))),"",INDEX('Policy Characteristics'!E:E,MATCH($C823,'Policy Characteristics'!$C:$C,0)))</f>
        <v>indst shift to electricity</v>
      </c>
      <c r="L823" s="238">
        <f>IF(ISBLANK(INDEX('Policy Characteristics'!F:F,MATCH($C823,'Policy Characteristics'!$C:$C,0))),"",INDEX('Policy Characteristics'!F:F,MATCH($C823,'Policy Characteristics'!$C:$C,0)))</f>
        <v>0</v>
      </c>
      <c r="M823" s="238">
        <f>IF(ISBLANK(INDEX('Policy Characteristics'!G:G,MATCH($C823,'Policy Characteristics'!$C:$C,0))),"",INDEX('Policy Characteristics'!G:G,MATCH($C823,'Policy Characteristics'!$C:$C,0)))</f>
        <v>1</v>
      </c>
      <c r="N823" s="238">
        <f>IF(ISBLANK(INDEX('Policy Characteristics'!H:H,MATCH($C823,'Policy Characteristics'!$C:$C,0))),"",INDEX('Policy Characteristics'!H:H,MATCH($C823,'Policy Characteristics'!$C:$C,0)))</f>
        <v>0.01</v>
      </c>
      <c r="O823" s="237" t="str">
        <f>IF(ISBLANK(INDEX('Policy Characteristics'!I:I,MATCH($C823,'Policy Characteristics'!$C:$C,0))),"",INDEX('Policy Characteristics'!I:I,MATCH($C823,'Policy Characteristics'!$C:$C,0)))</f>
        <v>% of fuel shifted</v>
      </c>
      <c r="P823" s="237"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7" t="str">
        <f>IF(ISBLANK(INDEX('Policy Characteristics'!K:K,MATCH($C823,'Policy Characteristics'!$C:$C,0))),"",INDEX('Policy Characteristics'!K:K,MATCH($C823,'Policy Characteristics'!$C:$C,0)))</f>
        <v>industry-ag-main.html#fuel-switching</v>
      </c>
      <c r="R823" s="237" t="str">
        <f>IF(ISBLANK(INDEX('Policy Characteristics'!L:L,MATCH($C823,'Policy Characteristics'!$C:$C,0))),"",INDEX('Policy Characteristics'!L:L,MATCH($C823,'Policy Characteristics'!$C:$C,0)))</f>
        <v>industry-elec-and-hydrogen.html</v>
      </c>
      <c r="S823" s="291" t="s">
        <v>187</v>
      </c>
    </row>
    <row r="824" spans="1:19">
      <c r="A824" s="237" t="str">
        <f>IF(ISBLANK(INDEX('Policy Characteristics'!A:A,MATCH($C824,'Policy Characteristics'!$C:$C,0))),"",INDEX('Policy Characteristics'!A:A,MATCH($C824,'Policy Characteristics'!$C:$C,0)))</f>
        <v>Industry</v>
      </c>
      <c r="B824" s="386" t="str">
        <f>IF(ISBLANK(INDEX('Policy Characteristics'!B:B,MATCH($C824,'Policy Characteristics'!$C:$C,0))),"",INDEX('Policy Characteristics'!B:B,MATCH($C824,'Policy Characteristics'!$C:$C,0)))</f>
        <v>Electrification</v>
      </c>
      <c r="C824" s="237" t="str">
        <f t="shared" si="40"/>
        <v>Fraction of Eligible Industrial Energy Use Shifted to Electricity</v>
      </c>
      <c r="D824" s="290" t="s">
        <v>3062</v>
      </c>
      <c r="E824" t="s">
        <v>3491</v>
      </c>
      <c r="F824" t="s">
        <v>3024</v>
      </c>
      <c r="G824" s="335" t="s">
        <v>3498</v>
      </c>
      <c r="H824" s="17">
        <v>1974</v>
      </c>
      <c r="I824" s="387" t="s">
        <v>43</v>
      </c>
      <c r="J824" s="388" t="str">
        <f>IF(ISBLANK(INDEX('Policy Characteristics'!D:D,MATCH($C824,'Policy Characteristics'!$C:$C,0))),"",INDEX('Policy Characteristics'!D:D,MATCH($C824,'Policy Characteristics'!$C:$C,0)))</f>
        <v>Electrification</v>
      </c>
      <c r="K824" s="237" t="str">
        <f>IF(ISBLANK(INDEX('Policy Characteristics'!E:E,MATCH($C824,'Policy Characteristics'!$C:$C,0))),"",INDEX('Policy Characteristics'!E:E,MATCH($C824,'Policy Characteristics'!$C:$C,0)))</f>
        <v>indst shift to electricity</v>
      </c>
      <c r="L824" s="238">
        <f>IF(ISBLANK(INDEX('Policy Characteristics'!F:F,MATCH($C824,'Policy Characteristics'!$C:$C,0))),"",INDEX('Policy Characteristics'!F:F,MATCH($C824,'Policy Characteristics'!$C:$C,0)))</f>
        <v>0</v>
      </c>
      <c r="M824" s="238">
        <f>IF(ISBLANK(INDEX('Policy Characteristics'!G:G,MATCH($C824,'Policy Characteristics'!$C:$C,0))),"",INDEX('Policy Characteristics'!G:G,MATCH($C824,'Policy Characteristics'!$C:$C,0)))</f>
        <v>1</v>
      </c>
      <c r="N824" s="238">
        <f>IF(ISBLANK(INDEX('Policy Characteristics'!H:H,MATCH($C824,'Policy Characteristics'!$C:$C,0))),"",INDEX('Policy Characteristics'!H:H,MATCH($C824,'Policy Characteristics'!$C:$C,0)))</f>
        <v>0.01</v>
      </c>
      <c r="O824" s="237" t="str">
        <f>IF(ISBLANK(INDEX('Policy Characteristics'!I:I,MATCH($C824,'Policy Characteristics'!$C:$C,0))),"",INDEX('Policy Characteristics'!I:I,MATCH($C824,'Policy Characteristics'!$C:$C,0)))</f>
        <v>% of fuel shifted</v>
      </c>
      <c r="P824" s="237"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7" t="str">
        <f>IF(ISBLANK(INDEX('Policy Characteristics'!K:K,MATCH($C824,'Policy Characteristics'!$C:$C,0))),"",INDEX('Policy Characteristics'!K:K,MATCH($C824,'Policy Characteristics'!$C:$C,0)))</f>
        <v>industry-ag-main.html#fuel-switching</v>
      </c>
      <c r="R824" s="237" t="str">
        <f>IF(ISBLANK(INDEX('Policy Characteristics'!L:L,MATCH($C824,'Policy Characteristics'!$C:$C,0))),"",INDEX('Policy Characteristics'!L:L,MATCH($C824,'Policy Characteristics'!$C:$C,0)))</f>
        <v>industry-elec-and-hydrogen.html</v>
      </c>
      <c r="S824" s="291" t="s">
        <v>187</v>
      </c>
    </row>
    <row r="825" spans="1:19">
      <c r="A825" s="237" t="str">
        <f>IF(ISBLANK(INDEX('Policy Characteristics'!A:A,MATCH($C825,'Policy Characteristics'!$C:$C,0))),"",INDEX('Policy Characteristics'!A:A,MATCH($C825,'Policy Characteristics'!$C:$C,0)))</f>
        <v>Industry</v>
      </c>
      <c r="B825" s="386" t="str">
        <f>IF(ISBLANK(INDEX('Policy Characteristics'!B:B,MATCH($C825,'Policy Characteristics'!$C:$C,0))),"",INDEX('Policy Characteristics'!B:B,MATCH($C825,'Policy Characteristics'!$C:$C,0)))</f>
        <v>Electrification</v>
      </c>
      <c r="C825" s="237" t="str">
        <f t="shared" si="40"/>
        <v>Fraction of Eligible Industrial Energy Use Shifted to Electricity</v>
      </c>
      <c r="D825" s="290" t="s">
        <v>3062</v>
      </c>
      <c r="E825" t="s">
        <v>3492</v>
      </c>
      <c r="F825" t="s">
        <v>3024</v>
      </c>
      <c r="G825" s="335" t="s">
        <v>3499</v>
      </c>
      <c r="H825" s="17">
        <v>1975</v>
      </c>
      <c r="I825" s="387" t="s">
        <v>43</v>
      </c>
      <c r="J825" s="388" t="str">
        <f>IF(ISBLANK(INDEX('Policy Characteristics'!D:D,MATCH($C825,'Policy Characteristics'!$C:$C,0))),"",INDEX('Policy Characteristics'!D:D,MATCH($C825,'Policy Characteristics'!$C:$C,0)))</f>
        <v>Electrification</v>
      </c>
      <c r="K825" s="237" t="str">
        <f>IF(ISBLANK(INDEX('Policy Characteristics'!E:E,MATCH($C825,'Policy Characteristics'!$C:$C,0))),"",INDEX('Policy Characteristics'!E:E,MATCH($C825,'Policy Characteristics'!$C:$C,0)))</f>
        <v>indst shift to electricity</v>
      </c>
      <c r="L825" s="238">
        <f>IF(ISBLANK(INDEX('Policy Characteristics'!F:F,MATCH($C825,'Policy Characteristics'!$C:$C,0))),"",INDEX('Policy Characteristics'!F:F,MATCH($C825,'Policy Characteristics'!$C:$C,0)))</f>
        <v>0</v>
      </c>
      <c r="M825" s="238">
        <f>IF(ISBLANK(INDEX('Policy Characteristics'!G:G,MATCH($C825,'Policy Characteristics'!$C:$C,0))),"",INDEX('Policy Characteristics'!G:G,MATCH($C825,'Policy Characteristics'!$C:$C,0)))</f>
        <v>1</v>
      </c>
      <c r="N825" s="238">
        <f>IF(ISBLANK(INDEX('Policy Characteristics'!H:H,MATCH($C825,'Policy Characteristics'!$C:$C,0))),"",INDEX('Policy Characteristics'!H:H,MATCH($C825,'Policy Characteristics'!$C:$C,0)))</f>
        <v>0.01</v>
      </c>
      <c r="O825" s="237" t="str">
        <f>IF(ISBLANK(INDEX('Policy Characteristics'!I:I,MATCH($C825,'Policy Characteristics'!$C:$C,0))),"",INDEX('Policy Characteristics'!I:I,MATCH($C825,'Policy Characteristics'!$C:$C,0)))</f>
        <v>% of fuel shifted</v>
      </c>
      <c r="P825" s="237"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7" t="str">
        <f>IF(ISBLANK(INDEX('Policy Characteristics'!K:K,MATCH($C825,'Policy Characteristics'!$C:$C,0))),"",INDEX('Policy Characteristics'!K:K,MATCH($C825,'Policy Characteristics'!$C:$C,0)))</f>
        <v>industry-ag-main.html#fuel-switching</v>
      </c>
      <c r="R825" s="237" t="str">
        <f>IF(ISBLANK(INDEX('Policy Characteristics'!L:L,MATCH($C825,'Policy Characteristics'!$C:$C,0))),"",INDEX('Policy Characteristics'!L:L,MATCH($C825,'Policy Characteristics'!$C:$C,0)))</f>
        <v>industry-elec-and-hydrogen.html</v>
      </c>
      <c r="S825" s="291" t="s">
        <v>187</v>
      </c>
    </row>
    <row r="826" spans="1:19">
      <c r="A826" s="237" t="str">
        <f>IF(ISBLANK(INDEX('Policy Characteristics'!A:A,MATCH($C826,'Policy Characteristics'!$C:$C,0))),"",INDEX('Policy Characteristics'!A:A,MATCH($C826,'Policy Characteristics'!$C:$C,0)))</f>
        <v>Industry</v>
      </c>
      <c r="B826" s="386" t="str">
        <f>IF(ISBLANK(INDEX('Policy Characteristics'!B:B,MATCH($C826,'Policy Characteristics'!$C:$C,0))),"",INDEX('Policy Characteristics'!B:B,MATCH($C826,'Policy Characteristics'!$C:$C,0)))</f>
        <v>Electrification</v>
      </c>
      <c r="C826" s="237" t="str">
        <f t="shared" si="40"/>
        <v>Fraction of Eligible Industrial Energy Use Shifted to Electricity</v>
      </c>
      <c r="D826" s="290" t="s">
        <v>3062</v>
      </c>
      <c r="E826" t="s">
        <v>3493</v>
      </c>
      <c r="F826" t="s">
        <v>3024</v>
      </c>
      <c r="G826" s="335" t="s">
        <v>3500</v>
      </c>
      <c r="H826" s="17">
        <v>1976</v>
      </c>
      <c r="I826" s="387" t="s">
        <v>43</v>
      </c>
      <c r="J826" s="388" t="str">
        <f>IF(ISBLANK(INDEX('Policy Characteristics'!D:D,MATCH($C826,'Policy Characteristics'!$C:$C,0))),"",INDEX('Policy Characteristics'!D:D,MATCH($C826,'Policy Characteristics'!$C:$C,0)))</f>
        <v>Electrification</v>
      </c>
      <c r="K826" s="237" t="str">
        <f>IF(ISBLANK(INDEX('Policy Characteristics'!E:E,MATCH($C826,'Policy Characteristics'!$C:$C,0))),"",INDEX('Policy Characteristics'!E:E,MATCH($C826,'Policy Characteristics'!$C:$C,0)))</f>
        <v>indst shift to electricity</v>
      </c>
      <c r="L826" s="238">
        <f>IF(ISBLANK(INDEX('Policy Characteristics'!F:F,MATCH($C826,'Policy Characteristics'!$C:$C,0))),"",INDEX('Policy Characteristics'!F:F,MATCH($C826,'Policy Characteristics'!$C:$C,0)))</f>
        <v>0</v>
      </c>
      <c r="M826" s="238">
        <f>IF(ISBLANK(INDEX('Policy Characteristics'!G:G,MATCH($C826,'Policy Characteristics'!$C:$C,0))),"",INDEX('Policy Characteristics'!G:G,MATCH($C826,'Policy Characteristics'!$C:$C,0)))</f>
        <v>1</v>
      </c>
      <c r="N826" s="238">
        <f>IF(ISBLANK(INDEX('Policy Characteristics'!H:H,MATCH($C826,'Policy Characteristics'!$C:$C,0))),"",INDEX('Policy Characteristics'!H:H,MATCH($C826,'Policy Characteristics'!$C:$C,0)))</f>
        <v>0.01</v>
      </c>
      <c r="O826" s="237" t="str">
        <f>IF(ISBLANK(INDEX('Policy Characteristics'!I:I,MATCH($C826,'Policy Characteristics'!$C:$C,0))),"",INDEX('Policy Characteristics'!I:I,MATCH($C826,'Policy Characteristics'!$C:$C,0)))</f>
        <v>% of fuel shifted</v>
      </c>
      <c r="P826" s="237"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7" t="str">
        <f>IF(ISBLANK(INDEX('Policy Characteristics'!K:K,MATCH($C826,'Policy Characteristics'!$C:$C,0))),"",INDEX('Policy Characteristics'!K:K,MATCH($C826,'Policy Characteristics'!$C:$C,0)))</f>
        <v>industry-ag-main.html#fuel-switching</v>
      </c>
      <c r="R826" s="237" t="str">
        <f>IF(ISBLANK(INDEX('Policy Characteristics'!L:L,MATCH($C826,'Policy Characteristics'!$C:$C,0))),"",INDEX('Policy Characteristics'!L:L,MATCH($C826,'Policy Characteristics'!$C:$C,0)))</f>
        <v>industry-elec-and-hydrogen.html</v>
      </c>
      <c r="S826" s="291" t="s">
        <v>187</v>
      </c>
    </row>
    <row r="827" spans="1:19">
      <c r="A827" s="237" t="str">
        <f>IF(ISBLANK(INDEX('Policy Characteristics'!A:A,MATCH($C827,'Policy Characteristics'!$C:$C,0))),"",INDEX('Policy Characteristics'!A:A,MATCH($C827,'Policy Characteristics'!$C:$C,0)))</f>
        <v>Industry</v>
      </c>
      <c r="B827" s="386" t="str">
        <f>IF(ISBLANK(INDEX('Policy Characteristics'!B:B,MATCH($C827,'Policy Characteristics'!$C:$C,0))),"",INDEX('Policy Characteristics'!B:B,MATCH($C827,'Policy Characteristics'!$C:$C,0)))</f>
        <v>Electrification</v>
      </c>
      <c r="C827" s="237" t="str">
        <f t="shared" si="40"/>
        <v>Fraction of Eligible Industrial Energy Use Shifted to Electricity</v>
      </c>
      <c r="D827" s="290" t="s">
        <v>3062</v>
      </c>
      <c r="E827" t="s">
        <v>3610</v>
      </c>
      <c r="F827" t="s">
        <v>3024</v>
      </c>
      <c r="G827" s="335" t="s">
        <v>3610</v>
      </c>
      <c r="H827" s="17">
        <v>1977</v>
      </c>
      <c r="I827" s="387" t="s">
        <v>43</v>
      </c>
      <c r="J827" s="388" t="str">
        <f>IF(ISBLANK(INDEX('Policy Characteristics'!D:D,MATCH($C827,'Policy Characteristics'!$C:$C,0))),"",INDEX('Policy Characteristics'!D:D,MATCH($C827,'Policy Characteristics'!$C:$C,0)))</f>
        <v>Electrification</v>
      </c>
      <c r="K827" s="237" t="str">
        <f>IF(ISBLANK(INDEX('Policy Characteristics'!E:E,MATCH($C827,'Policy Characteristics'!$C:$C,0))),"",INDEX('Policy Characteristics'!E:E,MATCH($C827,'Policy Characteristics'!$C:$C,0)))</f>
        <v>indst shift to electricity</v>
      </c>
      <c r="L827" s="238">
        <f>IF(ISBLANK(INDEX('Policy Characteristics'!F:F,MATCH($C827,'Policy Characteristics'!$C:$C,0))),"",INDEX('Policy Characteristics'!F:F,MATCH($C827,'Policy Characteristics'!$C:$C,0)))</f>
        <v>0</v>
      </c>
      <c r="M827" s="238">
        <f>IF(ISBLANK(INDEX('Policy Characteristics'!G:G,MATCH($C827,'Policy Characteristics'!$C:$C,0))),"",INDEX('Policy Characteristics'!G:G,MATCH($C827,'Policy Characteristics'!$C:$C,0)))</f>
        <v>1</v>
      </c>
      <c r="N827" s="238">
        <f>IF(ISBLANK(INDEX('Policy Characteristics'!H:H,MATCH($C827,'Policy Characteristics'!$C:$C,0))),"",INDEX('Policy Characteristics'!H:H,MATCH($C827,'Policy Characteristics'!$C:$C,0)))</f>
        <v>0.01</v>
      </c>
      <c r="O827" s="237" t="str">
        <f>IF(ISBLANK(INDEX('Policy Characteristics'!I:I,MATCH($C827,'Policy Characteristics'!$C:$C,0))),"",INDEX('Policy Characteristics'!I:I,MATCH($C827,'Policy Characteristics'!$C:$C,0)))</f>
        <v>% of fuel shifted</v>
      </c>
      <c r="P827" s="237"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7" t="str">
        <f>IF(ISBLANK(INDEX('Policy Characteristics'!K:K,MATCH($C827,'Policy Characteristics'!$C:$C,0))),"",INDEX('Policy Characteristics'!K:K,MATCH($C827,'Policy Characteristics'!$C:$C,0)))</f>
        <v>industry-ag-main.html#fuel-switching</v>
      </c>
      <c r="R827" s="237" t="str">
        <f>IF(ISBLANK(INDEX('Policy Characteristics'!L:L,MATCH($C827,'Policy Characteristics'!$C:$C,0))),"",INDEX('Policy Characteristics'!L:L,MATCH($C827,'Policy Characteristics'!$C:$C,0)))</f>
        <v>industry-elec-and-hydrogen.html</v>
      </c>
      <c r="S827" s="291" t="s">
        <v>187</v>
      </c>
    </row>
    <row r="828" spans="1:19">
      <c r="A828" s="237" t="str">
        <f>IF(ISBLANK(INDEX('Policy Characteristics'!A:A,MATCH($C828,'Policy Characteristics'!$C:$C,0))),"",INDEX('Policy Characteristics'!A:A,MATCH($C828,'Policy Characteristics'!$C:$C,0)))</f>
        <v>Industry</v>
      </c>
      <c r="B828" s="386" t="str">
        <f>IF(ISBLANK(INDEX('Policy Characteristics'!B:B,MATCH($C828,'Policy Characteristics'!$C:$C,0))),"",INDEX('Policy Characteristics'!B:B,MATCH($C828,'Policy Characteristics'!$C:$C,0)))</f>
        <v>Electrification</v>
      </c>
      <c r="C828" s="237" t="str">
        <f t="shared" si="40"/>
        <v>Fraction of Eligible Industrial Energy Use Shifted to Electricity</v>
      </c>
      <c r="D828" s="290" t="s">
        <v>3063</v>
      </c>
      <c r="E828" t="s">
        <v>3487</v>
      </c>
      <c r="F828" t="s">
        <v>3025</v>
      </c>
      <c r="G828" s="335" t="s">
        <v>3494</v>
      </c>
      <c r="H828" s="17">
        <v>1978</v>
      </c>
      <c r="I828" s="387" t="s">
        <v>43</v>
      </c>
      <c r="J828" s="388" t="str">
        <f>IF(ISBLANK(INDEX('Policy Characteristics'!D:D,MATCH($C828,'Policy Characteristics'!$C:$C,0))),"",INDEX('Policy Characteristics'!D:D,MATCH($C828,'Policy Characteristics'!$C:$C,0)))</f>
        <v>Electrification</v>
      </c>
      <c r="K828" s="237" t="str">
        <f>IF(ISBLANK(INDEX('Policy Characteristics'!E:E,MATCH($C828,'Policy Characteristics'!$C:$C,0))),"",INDEX('Policy Characteristics'!E:E,MATCH($C828,'Policy Characteristics'!$C:$C,0)))</f>
        <v>indst shift to electricity</v>
      </c>
      <c r="L828" s="238">
        <f>IF(ISBLANK(INDEX('Policy Characteristics'!F:F,MATCH($C828,'Policy Characteristics'!$C:$C,0))),"",INDEX('Policy Characteristics'!F:F,MATCH($C828,'Policy Characteristics'!$C:$C,0)))</f>
        <v>0</v>
      </c>
      <c r="M828" s="238">
        <f>IF(ISBLANK(INDEX('Policy Characteristics'!G:G,MATCH($C828,'Policy Characteristics'!$C:$C,0))),"",INDEX('Policy Characteristics'!G:G,MATCH($C828,'Policy Characteristics'!$C:$C,0)))</f>
        <v>1</v>
      </c>
      <c r="N828" s="238">
        <f>IF(ISBLANK(INDEX('Policy Characteristics'!H:H,MATCH($C828,'Policy Characteristics'!$C:$C,0))),"",INDEX('Policy Characteristics'!H:H,MATCH($C828,'Policy Characteristics'!$C:$C,0)))</f>
        <v>0.01</v>
      </c>
      <c r="O828" s="237" t="str">
        <f>IF(ISBLANK(INDEX('Policy Characteristics'!I:I,MATCH($C828,'Policy Characteristics'!$C:$C,0))),"",INDEX('Policy Characteristics'!I:I,MATCH($C828,'Policy Characteristics'!$C:$C,0)))</f>
        <v>% of fuel shifted</v>
      </c>
      <c r="P828" s="237"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7" t="str">
        <f>IF(ISBLANK(INDEX('Policy Characteristics'!K:K,MATCH($C828,'Policy Characteristics'!$C:$C,0))),"",INDEX('Policy Characteristics'!K:K,MATCH($C828,'Policy Characteristics'!$C:$C,0)))</f>
        <v>industry-ag-main.html#fuel-switching</v>
      </c>
      <c r="R828" s="237" t="str">
        <f>IF(ISBLANK(INDEX('Policy Characteristics'!L:L,MATCH($C828,'Policy Characteristics'!$C:$C,0))),"",INDEX('Policy Characteristics'!L:L,MATCH($C828,'Policy Characteristics'!$C:$C,0)))</f>
        <v>industry-elec-and-hydrogen.html</v>
      </c>
      <c r="S828" s="291" t="s">
        <v>187</v>
      </c>
    </row>
    <row r="829" spans="1:19">
      <c r="A829" s="237" t="str">
        <f>IF(ISBLANK(INDEX('Policy Characteristics'!A:A,MATCH($C829,'Policy Characteristics'!$C:$C,0))),"",INDEX('Policy Characteristics'!A:A,MATCH($C829,'Policy Characteristics'!$C:$C,0)))</f>
        <v>Industry</v>
      </c>
      <c r="B829" s="386" t="str">
        <f>IF(ISBLANK(INDEX('Policy Characteristics'!B:B,MATCH($C829,'Policy Characteristics'!$C:$C,0))),"",INDEX('Policy Characteristics'!B:B,MATCH($C829,'Policy Characteristics'!$C:$C,0)))</f>
        <v>Electrification</v>
      </c>
      <c r="C829" s="237" t="str">
        <f t="shared" si="40"/>
        <v>Fraction of Eligible Industrial Energy Use Shifted to Electricity</v>
      </c>
      <c r="D829" s="290" t="s">
        <v>3063</v>
      </c>
      <c r="E829" t="s">
        <v>3488</v>
      </c>
      <c r="F829" t="s">
        <v>3025</v>
      </c>
      <c r="G829" s="335" t="s">
        <v>3495</v>
      </c>
      <c r="H829" s="17">
        <v>1979</v>
      </c>
      <c r="I829" s="387" t="s">
        <v>43</v>
      </c>
      <c r="J829" s="388" t="str">
        <f>IF(ISBLANK(INDEX('Policy Characteristics'!D:D,MATCH($C829,'Policy Characteristics'!$C:$C,0))),"",INDEX('Policy Characteristics'!D:D,MATCH($C829,'Policy Characteristics'!$C:$C,0)))</f>
        <v>Electrification</v>
      </c>
      <c r="K829" s="237" t="str">
        <f>IF(ISBLANK(INDEX('Policy Characteristics'!E:E,MATCH($C829,'Policy Characteristics'!$C:$C,0))),"",INDEX('Policy Characteristics'!E:E,MATCH($C829,'Policy Characteristics'!$C:$C,0)))</f>
        <v>indst shift to electricity</v>
      </c>
      <c r="L829" s="238">
        <f>IF(ISBLANK(INDEX('Policy Characteristics'!F:F,MATCH($C829,'Policy Characteristics'!$C:$C,0))),"",INDEX('Policy Characteristics'!F:F,MATCH($C829,'Policy Characteristics'!$C:$C,0)))</f>
        <v>0</v>
      </c>
      <c r="M829" s="238">
        <f>IF(ISBLANK(INDEX('Policy Characteristics'!G:G,MATCH($C829,'Policy Characteristics'!$C:$C,0))),"",INDEX('Policy Characteristics'!G:G,MATCH($C829,'Policy Characteristics'!$C:$C,0)))</f>
        <v>1</v>
      </c>
      <c r="N829" s="238">
        <f>IF(ISBLANK(INDEX('Policy Characteristics'!H:H,MATCH($C829,'Policy Characteristics'!$C:$C,0))),"",INDEX('Policy Characteristics'!H:H,MATCH($C829,'Policy Characteristics'!$C:$C,0)))</f>
        <v>0.01</v>
      </c>
      <c r="O829" s="237" t="str">
        <f>IF(ISBLANK(INDEX('Policy Characteristics'!I:I,MATCH($C829,'Policy Characteristics'!$C:$C,0))),"",INDEX('Policy Characteristics'!I:I,MATCH($C829,'Policy Characteristics'!$C:$C,0)))</f>
        <v>% of fuel shifted</v>
      </c>
      <c r="P829" s="237"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7" t="str">
        <f>IF(ISBLANK(INDEX('Policy Characteristics'!K:K,MATCH($C829,'Policy Characteristics'!$C:$C,0))),"",INDEX('Policy Characteristics'!K:K,MATCH($C829,'Policy Characteristics'!$C:$C,0)))</f>
        <v>industry-ag-main.html#fuel-switching</v>
      </c>
      <c r="R829" s="237" t="str">
        <f>IF(ISBLANK(INDEX('Policy Characteristics'!L:L,MATCH($C829,'Policy Characteristics'!$C:$C,0))),"",INDEX('Policy Characteristics'!L:L,MATCH($C829,'Policy Characteristics'!$C:$C,0)))</f>
        <v>industry-elec-and-hydrogen.html</v>
      </c>
      <c r="S829" s="291" t="s">
        <v>187</v>
      </c>
    </row>
    <row r="830" spans="1:19">
      <c r="A830" s="237" t="str">
        <f>IF(ISBLANK(INDEX('Policy Characteristics'!A:A,MATCH($C830,'Policy Characteristics'!$C:$C,0))),"",INDEX('Policy Characteristics'!A:A,MATCH($C830,'Policy Characteristics'!$C:$C,0)))</f>
        <v>Industry</v>
      </c>
      <c r="B830" s="386" t="str">
        <f>IF(ISBLANK(INDEX('Policy Characteristics'!B:B,MATCH($C830,'Policy Characteristics'!$C:$C,0))),"",INDEX('Policy Characteristics'!B:B,MATCH($C830,'Policy Characteristics'!$C:$C,0)))</f>
        <v>Electrification</v>
      </c>
      <c r="C830" s="237" t="str">
        <f t="shared" si="40"/>
        <v>Fraction of Eligible Industrial Energy Use Shifted to Electricity</v>
      </c>
      <c r="D830" s="290" t="s">
        <v>3063</v>
      </c>
      <c r="E830" t="s">
        <v>3489</v>
      </c>
      <c r="F830" t="s">
        <v>3025</v>
      </c>
      <c r="G830" s="335" t="s">
        <v>3496</v>
      </c>
      <c r="H830" s="17">
        <v>1980</v>
      </c>
      <c r="I830" s="387" t="s">
        <v>43</v>
      </c>
      <c r="J830" s="388" t="str">
        <f>IF(ISBLANK(INDEX('Policy Characteristics'!D:D,MATCH($C830,'Policy Characteristics'!$C:$C,0))),"",INDEX('Policy Characteristics'!D:D,MATCH($C830,'Policy Characteristics'!$C:$C,0)))</f>
        <v>Electrification</v>
      </c>
      <c r="K830" s="237" t="str">
        <f>IF(ISBLANK(INDEX('Policy Characteristics'!E:E,MATCH($C830,'Policy Characteristics'!$C:$C,0))),"",INDEX('Policy Characteristics'!E:E,MATCH($C830,'Policy Characteristics'!$C:$C,0)))</f>
        <v>indst shift to electricity</v>
      </c>
      <c r="L830" s="238">
        <f>IF(ISBLANK(INDEX('Policy Characteristics'!F:F,MATCH($C830,'Policy Characteristics'!$C:$C,0))),"",INDEX('Policy Characteristics'!F:F,MATCH($C830,'Policy Characteristics'!$C:$C,0)))</f>
        <v>0</v>
      </c>
      <c r="M830" s="238">
        <f>IF(ISBLANK(INDEX('Policy Characteristics'!G:G,MATCH($C830,'Policy Characteristics'!$C:$C,0))),"",INDEX('Policy Characteristics'!G:G,MATCH($C830,'Policy Characteristics'!$C:$C,0)))</f>
        <v>1</v>
      </c>
      <c r="N830" s="238">
        <f>IF(ISBLANK(INDEX('Policy Characteristics'!H:H,MATCH($C830,'Policy Characteristics'!$C:$C,0))),"",INDEX('Policy Characteristics'!H:H,MATCH($C830,'Policy Characteristics'!$C:$C,0)))</f>
        <v>0.01</v>
      </c>
      <c r="O830" s="237" t="str">
        <f>IF(ISBLANK(INDEX('Policy Characteristics'!I:I,MATCH($C830,'Policy Characteristics'!$C:$C,0))),"",INDEX('Policy Characteristics'!I:I,MATCH($C830,'Policy Characteristics'!$C:$C,0)))</f>
        <v>% of fuel shifted</v>
      </c>
      <c r="P830" s="237"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7" t="str">
        <f>IF(ISBLANK(INDEX('Policy Characteristics'!K:K,MATCH($C830,'Policy Characteristics'!$C:$C,0))),"",INDEX('Policy Characteristics'!K:K,MATCH($C830,'Policy Characteristics'!$C:$C,0)))</f>
        <v>industry-ag-main.html#fuel-switching</v>
      </c>
      <c r="R830" s="237" t="str">
        <f>IF(ISBLANK(INDEX('Policy Characteristics'!L:L,MATCH($C830,'Policy Characteristics'!$C:$C,0))),"",INDEX('Policy Characteristics'!L:L,MATCH($C830,'Policy Characteristics'!$C:$C,0)))</f>
        <v>industry-elec-and-hydrogen.html</v>
      </c>
      <c r="S830" s="291" t="s">
        <v>187</v>
      </c>
    </row>
    <row r="831" spans="1:19">
      <c r="A831" s="237" t="str">
        <f>IF(ISBLANK(INDEX('Policy Characteristics'!A:A,MATCH($C831,'Policy Characteristics'!$C:$C,0))),"",INDEX('Policy Characteristics'!A:A,MATCH($C831,'Policy Characteristics'!$C:$C,0)))</f>
        <v>Industry</v>
      </c>
      <c r="B831" s="386" t="str">
        <f>IF(ISBLANK(INDEX('Policy Characteristics'!B:B,MATCH($C831,'Policy Characteristics'!$C:$C,0))),"",INDEX('Policy Characteristics'!B:B,MATCH($C831,'Policy Characteristics'!$C:$C,0)))</f>
        <v>Electrification</v>
      </c>
      <c r="C831" s="237" t="str">
        <f t="shared" si="40"/>
        <v>Fraction of Eligible Industrial Energy Use Shifted to Electricity</v>
      </c>
      <c r="D831" s="290" t="s">
        <v>3063</v>
      </c>
      <c r="E831" t="s">
        <v>3490</v>
      </c>
      <c r="F831" t="s">
        <v>3025</v>
      </c>
      <c r="G831" s="335" t="s">
        <v>3497</v>
      </c>
      <c r="H831" s="17">
        <v>1981</v>
      </c>
      <c r="I831" s="387" t="s">
        <v>43</v>
      </c>
      <c r="J831" s="388" t="str">
        <f>IF(ISBLANK(INDEX('Policy Characteristics'!D:D,MATCH($C831,'Policy Characteristics'!$C:$C,0))),"",INDEX('Policy Characteristics'!D:D,MATCH($C831,'Policy Characteristics'!$C:$C,0)))</f>
        <v>Electrification</v>
      </c>
      <c r="K831" s="237" t="str">
        <f>IF(ISBLANK(INDEX('Policy Characteristics'!E:E,MATCH($C831,'Policy Characteristics'!$C:$C,0))),"",INDEX('Policy Characteristics'!E:E,MATCH($C831,'Policy Characteristics'!$C:$C,0)))</f>
        <v>indst shift to electricity</v>
      </c>
      <c r="L831" s="238">
        <f>IF(ISBLANK(INDEX('Policy Characteristics'!F:F,MATCH($C831,'Policy Characteristics'!$C:$C,0))),"",INDEX('Policy Characteristics'!F:F,MATCH($C831,'Policy Characteristics'!$C:$C,0)))</f>
        <v>0</v>
      </c>
      <c r="M831" s="238">
        <f>IF(ISBLANK(INDEX('Policy Characteristics'!G:G,MATCH($C831,'Policy Characteristics'!$C:$C,0))),"",INDEX('Policy Characteristics'!G:G,MATCH($C831,'Policy Characteristics'!$C:$C,0)))</f>
        <v>1</v>
      </c>
      <c r="N831" s="238">
        <f>IF(ISBLANK(INDEX('Policy Characteristics'!H:H,MATCH($C831,'Policy Characteristics'!$C:$C,0))),"",INDEX('Policy Characteristics'!H:H,MATCH($C831,'Policy Characteristics'!$C:$C,0)))</f>
        <v>0.01</v>
      </c>
      <c r="O831" s="237" t="str">
        <f>IF(ISBLANK(INDEX('Policy Characteristics'!I:I,MATCH($C831,'Policy Characteristics'!$C:$C,0))),"",INDEX('Policy Characteristics'!I:I,MATCH($C831,'Policy Characteristics'!$C:$C,0)))</f>
        <v>% of fuel shifted</v>
      </c>
      <c r="P831" s="237"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7" t="str">
        <f>IF(ISBLANK(INDEX('Policy Characteristics'!K:K,MATCH($C831,'Policy Characteristics'!$C:$C,0))),"",INDEX('Policy Characteristics'!K:K,MATCH($C831,'Policy Characteristics'!$C:$C,0)))</f>
        <v>industry-ag-main.html#fuel-switching</v>
      </c>
      <c r="R831" s="237" t="str">
        <f>IF(ISBLANK(INDEX('Policy Characteristics'!L:L,MATCH($C831,'Policy Characteristics'!$C:$C,0))),"",INDEX('Policy Characteristics'!L:L,MATCH($C831,'Policy Characteristics'!$C:$C,0)))</f>
        <v>industry-elec-and-hydrogen.html</v>
      </c>
      <c r="S831" s="291" t="s">
        <v>187</v>
      </c>
    </row>
    <row r="832" spans="1:19">
      <c r="A832" s="237" t="str">
        <f>IF(ISBLANK(INDEX('Policy Characteristics'!A:A,MATCH($C832,'Policy Characteristics'!$C:$C,0))),"",INDEX('Policy Characteristics'!A:A,MATCH($C832,'Policy Characteristics'!$C:$C,0)))</f>
        <v>Industry</v>
      </c>
      <c r="B832" s="386" t="str">
        <f>IF(ISBLANK(INDEX('Policy Characteristics'!B:B,MATCH($C832,'Policy Characteristics'!$C:$C,0))),"",INDEX('Policy Characteristics'!B:B,MATCH($C832,'Policy Characteristics'!$C:$C,0)))</f>
        <v>Electrification</v>
      </c>
      <c r="C832" s="237" t="str">
        <f t="shared" si="40"/>
        <v>Fraction of Eligible Industrial Energy Use Shifted to Electricity</v>
      </c>
      <c r="D832" s="290" t="s">
        <v>3063</v>
      </c>
      <c r="E832" t="s">
        <v>3491</v>
      </c>
      <c r="F832" t="s">
        <v>3025</v>
      </c>
      <c r="G832" s="335" t="s">
        <v>3498</v>
      </c>
      <c r="H832" s="17">
        <v>1982</v>
      </c>
      <c r="I832" s="387" t="s">
        <v>43</v>
      </c>
      <c r="J832" s="388" t="str">
        <f>IF(ISBLANK(INDEX('Policy Characteristics'!D:D,MATCH($C832,'Policy Characteristics'!$C:$C,0))),"",INDEX('Policy Characteristics'!D:D,MATCH($C832,'Policy Characteristics'!$C:$C,0)))</f>
        <v>Electrification</v>
      </c>
      <c r="K832" s="237" t="str">
        <f>IF(ISBLANK(INDEX('Policy Characteristics'!E:E,MATCH($C832,'Policy Characteristics'!$C:$C,0))),"",INDEX('Policy Characteristics'!E:E,MATCH($C832,'Policy Characteristics'!$C:$C,0)))</f>
        <v>indst shift to electricity</v>
      </c>
      <c r="L832" s="238">
        <f>IF(ISBLANK(INDEX('Policy Characteristics'!F:F,MATCH($C832,'Policy Characteristics'!$C:$C,0))),"",INDEX('Policy Characteristics'!F:F,MATCH($C832,'Policy Characteristics'!$C:$C,0)))</f>
        <v>0</v>
      </c>
      <c r="M832" s="238">
        <f>IF(ISBLANK(INDEX('Policy Characteristics'!G:G,MATCH($C832,'Policy Characteristics'!$C:$C,0))),"",INDEX('Policy Characteristics'!G:G,MATCH($C832,'Policy Characteristics'!$C:$C,0)))</f>
        <v>1</v>
      </c>
      <c r="N832" s="238">
        <f>IF(ISBLANK(INDEX('Policy Characteristics'!H:H,MATCH($C832,'Policy Characteristics'!$C:$C,0))),"",INDEX('Policy Characteristics'!H:H,MATCH($C832,'Policy Characteristics'!$C:$C,0)))</f>
        <v>0.01</v>
      </c>
      <c r="O832" s="237" t="str">
        <f>IF(ISBLANK(INDEX('Policy Characteristics'!I:I,MATCH($C832,'Policy Characteristics'!$C:$C,0))),"",INDEX('Policy Characteristics'!I:I,MATCH($C832,'Policy Characteristics'!$C:$C,0)))</f>
        <v>% of fuel shifted</v>
      </c>
      <c r="P832" s="237"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7" t="str">
        <f>IF(ISBLANK(INDEX('Policy Characteristics'!K:K,MATCH($C832,'Policy Characteristics'!$C:$C,0))),"",INDEX('Policy Characteristics'!K:K,MATCH($C832,'Policy Characteristics'!$C:$C,0)))</f>
        <v>industry-ag-main.html#fuel-switching</v>
      </c>
      <c r="R832" s="237" t="str">
        <f>IF(ISBLANK(INDEX('Policy Characteristics'!L:L,MATCH($C832,'Policy Characteristics'!$C:$C,0))),"",INDEX('Policy Characteristics'!L:L,MATCH($C832,'Policy Characteristics'!$C:$C,0)))</f>
        <v>industry-elec-and-hydrogen.html</v>
      </c>
      <c r="S832" s="291" t="s">
        <v>187</v>
      </c>
    </row>
    <row r="833" spans="1:19">
      <c r="A833" s="237" t="str">
        <f>IF(ISBLANK(INDEX('Policy Characteristics'!A:A,MATCH($C833,'Policy Characteristics'!$C:$C,0))),"",INDEX('Policy Characteristics'!A:A,MATCH($C833,'Policy Characteristics'!$C:$C,0)))</f>
        <v>Industry</v>
      </c>
      <c r="B833" s="386" t="str">
        <f>IF(ISBLANK(INDEX('Policy Characteristics'!B:B,MATCH($C833,'Policy Characteristics'!$C:$C,0))),"",INDEX('Policy Characteristics'!B:B,MATCH($C833,'Policy Characteristics'!$C:$C,0)))</f>
        <v>Electrification</v>
      </c>
      <c r="C833" s="237" t="str">
        <f t="shared" si="40"/>
        <v>Fraction of Eligible Industrial Energy Use Shifted to Electricity</v>
      </c>
      <c r="D833" s="290" t="s">
        <v>3063</v>
      </c>
      <c r="E833" t="s">
        <v>3492</v>
      </c>
      <c r="F833" t="s">
        <v>3025</v>
      </c>
      <c r="G833" s="335" t="s">
        <v>3499</v>
      </c>
      <c r="H833" s="17">
        <v>1983</v>
      </c>
      <c r="I833" s="387" t="s">
        <v>43</v>
      </c>
      <c r="J833" s="388" t="str">
        <f>IF(ISBLANK(INDEX('Policy Characteristics'!D:D,MATCH($C833,'Policy Characteristics'!$C:$C,0))),"",INDEX('Policy Characteristics'!D:D,MATCH($C833,'Policy Characteristics'!$C:$C,0)))</f>
        <v>Electrification</v>
      </c>
      <c r="K833" s="237" t="str">
        <f>IF(ISBLANK(INDEX('Policy Characteristics'!E:E,MATCH($C833,'Policy Characteristics'!$C:$C,0))),"",INDEX('Policy Characteristics'!E:E,MATCH($C833,'Policy Characteristics'!$C:$C,0)))</f>
        <v>indst shift to electricity</v>
      </c>
      <c r="L833" s="238">
        <f>IF(ISBLANK(INDEX('Policy Characteristics'!F:F,MATCH($C833,'Policy Characteristics'!$C:$C,0))),"",INDEX('Policy Characteristics'!F:F,MATCH($C833,'Policy Characteristics'!$C:$C,0)))</f>
        <v>0</v>
      </c>
      <c r="M833" s="238">
        <f>IF(ISBLANK(INDEX('Policy Characteristics'!G:G,MATCH($C833,'Policy Characteristics'!$C:$C,0))),"",INDEX('Policy Characteristics'!G:G,MATCH($C833,'Policy Characteristics'!$C:$C,0)))</f>
        <v>1</v>
      </c>
      <c r="N833" s="238">
        <f>IF(ISBLANK(INDEX('Policy Characteristics'!H:H,MATCH($C833,'Policy Characteristics'!$C:$C,0))),"",INDEX('Policy Characteristics'!H:H,MATCH($C833,'Policy Characteristics'!$C:$C,0)))</f>
        <v>0.01</v>
      </c>
      <c r="O833" s="237" t="str">
        <f>IF(ISBLANK(INDEX('Policy Characteristics'!I:I,MATCH($C833,'Policy Characteristics'!$C:$C,0))),"",INDEX('Policy Characteristics'!I:I,MATCH($C833,'Policy Characteristics'!$C:$C,0)))</f>
        <v>% of fuel shifted</v>
      </c>
      <c r="P833" s="237"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7" t="str">
        <f>IF(ISBLANK(INDEX('Policy Characteristics'!K:K,MATCH($C833,'Policy Characteristics'!$C:$C,0))),"",INDEX('Policy Characteristics'!K:K,MATCH($C833,'Policy Characteristics'!$C:$C,0)))</f>
        <v>industry-ag-main.html#fuel-switching</v>
      </c>
      <c r="R833" s="237" t="str">
        <f>IF(ISBLANK(INDEX('Policy Characteristics'!L:L,MATCH($C833,'Policy Characteristics'!$C:$C,0))),"",INDEX('Policy Characteristics'!L:L,MATCH($C833,'Policy Characteristics'!$C:$C,0)))</f>
        <v>industry-elec-and-hydrogen.html</v>
      </c>
      <c r="S833" s="291" t="s">
        <v>187</v>
      </c>
    </row>
    <row r="834" spans="1:19">
      <c r="A834" s="237" t="str">
        <f>IF(ISBLANK(INDEX('Policy Characteristics'!A:A,MATCH($C834,'Policy Characteristics'!$C:$C,0))),"",INDEX('Policy Characteristics'!A:A,MATCH($C834,'Policy Characteristics'!$C:$C,0)))</f>
        <v>Industry</v>
      </c>
      <c r="B834" s="386" t="str">
        <f>IF(ISBLANK(INDEX('Policy Characteristics'!B:B,MATCH($C834,'Policy Characteristics'!$C:$C,0))),"",INDEX('Policy Characteristics'!B:B,MATCH($C834,'Policy Characteristics'!$C:$C,0)))</f>
        <v>Electrification</v>
      </c>
      <c r="C834" s="237" t="str">
        <f t="shared" si="40"/>
        <v>Fraction of Eligible Industrial Energy Use Shifted to Electricity</v>
      </c>
      <c r="D834" s="290" t="s">
        <v>3063</v>
      </c>
      <c r="E834" t="s">
        <v>3493</v>
      </c>
      <c r="F834" t="s">
        <v>3025</v>
      </c>
      <c r="G834" s="335" t="s">
        <v>3500</v>
      </c>
      <c r="H834" s="17">
        <v>1984</v>
      </c>
      <c r="I834" s="387" t="s">
        <v>43</v>
      </c>
      <c r="J834" s="388" t="str">
        <f>IF(ISBLANK(INDEX('Policy Characteristics'!D:D,MATCH($C834,'Policy Characteristics'!$C:$C,0))),"",INDEX('Policy Characteristics'!D:D,MATCH($C834,'Policy Characteristics'!$C:$C,0)))</f>
        <v>Electrification</v>
      </c>
      <c r="K834" s="237" t="str">
        <f>IF(ISBLANK(INDEX('Policy Characteristics'!E:E,MATCH($C834,'Policy Characteristics'!$C:$C,0))),"",INDEX('Policy Characteristics'!E:E,MATCH($C834,'Policy Characteristics'!$C:$C,0)))</f>
        <v>indst shift to electricity</v>
      </c>
      <c r="L834" s="238">
        <f>IF(ISBLANK(INDEX('Policy Characteristics'!F:F,MATCH($C834,'Policy Characteristics'!$C:$C,0))),"",INDEX('Policy Characteristics'!F:F,MATCH($C834,'Policy Characteristics'!$C:$C,0)))</f>
        <v>0</v>
      </c>
      <c r="M834" s="238">
        <f>IF(ISBLANK(INDEX('Policy Characteristics'!G:G,MATCH($C834,'Policy Characteristics'!$C:$C,0))),"",INDEX('Policy Characteristics'!G:G,MATCH($C834,'Policy Characteristics'!$C:$C,0)))</f>
        <v>1</v>
      </c>
      <c r="N834" s="238">
        <f>IF(ISBLANK(INDEX('Policy Characteristics'!H:H,MATCH($C834,'Policy Characteristics'!$C:$C,0))),"",INDEX('Policy Characteristics'!H:H,MATCH($C834,'Policy Characteristics'!$C:$C,0)))</f>
        <v>0.01</v>
      </c>
      <c r="O834" s="237" t="str">
        <f>IF(ISBLANK(INDEX('Policy Characteristics'!I:I,MATCH($C834,'Policy Characteristics'!$C:$C,0))),"",INDEX('Policy Characteristics'!I:I,MATCH($C834,'Policy Characteristics'!$C:$C,0)))</f>
        <v>% of fuel shifted</v>
      </c>
      <c r="P834" s="237"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7" t="str">
        <f>IF(ISBLANK(INDEX('Policy Characteristics'!K:K,MATCH($C834,'Policy Characteristics'!$C:$C,0))),"",INDEX('Policy Characteristics'!K:K,MATCH($C834,'Policy Characteristics'!$C:$C,0)))</f>
        <v>industry-ag-main.html#fuel-switching</v>
      </c>
      <c r="R834" s="237" t="str">
        <f>IF(ISBLANK(INDEX('Policy Characteristics'!L:L,MATCH($C834,'Policy Characteristics'!$C:$C,0))),"",INDEX('Policy Characteristics'!L:L,MATCH($C834,'Policy Characteristics'!$C:$C,0)))</f>
        <v>industry-elec-and-hydrogen.html</v>
      </c>
      <c r="S834" s="291" t="s">
        <v>187</v>
      </c>
    </row>
    <row r="835" spans="1:19">
      <c r="A835" s="237" t="str">
        <f>IF(ISBLANK(INDEX('Policy Characteristics'!A:A,MATCH($C835,'Policy Characteristics'!$C:$C,0))),"",INDEX('Policy Characteristics'!A:A,MATCH($C835,'Policy Characteristics'!$C:$C,0)))</f>
        <v>Industry</v>
      </c>
      <c r="B835" s="386" t="str">
        <f>IF(ISBLANK(INDEX('Policy Characteristics'!B:B,MATCH($C835,'Policy Characteristics'!$C:$C,0))),"",INDEX('Policy Characteristics'!B:B,MATCH($C835,'Policy Characteristics'!$C:$C,0)))</f>
        <v>Electrification</v>
      </c>
      <c r="C835" s="237" t="str">
        <f t="shared" si="40"/>
        <v>Fraction of Eligible Industrial Energy Use Shifted to Electricity</v>
      </c>
      <c r="D835" s="290" t="s">
        <v>3063</v>
      </c>
      <c r="E835" t="s">
        <v>3610</v>
      </c>
      <c r="F835" t="s">
        <v>3025</v>
      </c>
      <c r="G835" s="335" t="s">
        <v>3610</v>
      </c>
      <c r="H835" s="17">
        <v>1985</v>
      </c>
      <c r="I835" s="387" t="s">
        <v>43</v>
      </c>
      <c r="J835" s="388" t="str">
        <f>IF(ISBLANK(INDEX('Policy Characteristics'!D:D,MATCH($C835,'Policy Characteristics'!$C:$C,0))),"",INDEX('Policy Characteristics'!D:D,MATCH($C835,'Policy Characteristics'!$C:$C,0)))</f>
        <v>Electrification</v>
      </c>
      <c r="K835" s="237" t="str">
        <f>IF(ISBLANK(INDEX('Policy Characteristics'!E:E,MATCH($C835,'Policy Characteristics'!$C:$C,0))),"",INDEX('Policy Characteristics'!E:E,MATCH($C835,'Policy Characteristics'!$C:$C,0)))</f>
        <v>indst shift to electricity</v>
      </c>
      <c r="L835" s="238">
        <f>IF(ISBLANK(INDEX('Policy Characteristics'!F:F,MATCH($C835,'Policy Characteristics'!$C:$C,0))),"",INDEX('Policy Characteristics'!F:F,MATCH($C835,'Policy Characteristics'!$C:$C,0)))</f>
        <v>0</v>
      </c>
      <c r="M835" s="238">
        <f>IF(ISBLANK(INDEX('Policy Characteristics'!G:G,MATCH($C835,'Policy Characteristics'!$C:$C,0))),"",INDEX('Policy Characteristics'!G:G,MATCH($C835,'Policy Characteristics'!$C:$C,0)))</f>
        <v>1</v>
      </c>
      <c r="N835" s="238">
        <f>IF(ISBLANK(INDEX('Policy Characteristics'!H:H,MATCH($C835,'Policy Characteristics'!$C:$C,0))),"",INDEX('Policy Characteristics'!H:H,MATCH($C835,'Policy Characteristics'!$C:$C,0)))</f>
        <v>0.01</v>
      </c>
      <c r="O835" s="237" t="str">
        <f>IF(ISBLANK(INDEX('Policy Characteristics'!I:I,MATCH($C835,'Policy Characteristics'!$C:$C,0))),"",INDEX('Policy Characteristics'!I:I,MATCH($C835,'Policy Characteristics'!$C:$C,0)))</f>
        <v>% of fuel shifted</v>
      </c>
      <c r="P835" s="237"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7" t="str">
        <f>IF(ISBLANK(INDEX('Policy Characteristics'!K:K,MATCH($C835,'Policy Characteristics'!$C:$C,0))),"",INDEX('Policy Characteristics'!K:K,MATCH($C835,'Policy Characteristics'!$C:$C,0)))</f>
        <v>industry-ag-main.html#fuel-switching</v>
      </c>
      <c r="R835" s="237" t="str">
        <f>IF(ISBLANK(INDEX('Policy Characteristics'!L:L,MATCH($C835,'Policy Characteristics'!$C:$C,0))),"",INDEX('Policy Characteristics'!L:L,MATCH($C835,'Policy Characteristics'!$C:$C,0)))</f>
        <v>industry-elec-and-hydrogen.html</v>
      </c>
      <c r="S835" s="291" t="s">
        <v>187</v>
      </c>
    </row>
    <row r="836" spans="1:19">
      <c r="A836" s="237" t="str">
        <f>IF(ISBLANK(INDEX('Policy Characteristics'!A:A,MATCH($C836,'Policy Characteristics'!$C:$C,0))),"",INDEX('Policy Characteristics'!A:A,MATCH($C836,'Policy Characteristics'!$C:$C,0)))</f>
        <v>Industry</v>
      </c>
      <c r="B836" s="386" t="str">
        <f>IF(ISBLANK(INDEX('Policy Characteristics'!B:B,MATCH($C836,'Policy Characteristics'!$C:$C,0))),"",INDEX('Policy Characteristics'!B:B,MATCH($C836,'Policy Characteristics'!$C:$C,0)))</f>
        <v>Electrification</v>
      </c>
      <c r="C836" s="237" t="str">
        <f t="shared" si="40"/>
        <v>Fraction of Eligible Industrial Energy Use Shifted to Electricity</v>
      </c>
      <c r="D836" s="290" t="s">
        <v>3064</v>
      </c>
      <c r="E836" t="s">
        <v>3487</v>
      </c>
      <c r="F836" t="s">
        <v>3026</v>
      </c>
      <c r="G836" s="335" t="s">
        <v>3494</v>
      </c>
      <c r="H836" s="17">
        <v>1986</v>
      </c>
      <c r="I836" s="387" t="s">
        <v>43</v>
      </c>
      <c r="J836" s="388" t="str">
        <f>IF(ISBLANK(INDEX('Policy Characteristics'!D:D,MATCH($C836,'Policy Characteristics'!$C:$C,0))),"",INDEX('Policy Characteristics'!D:D,MATCH($C836,'Policy Characteristics'!$C:$C,0)))</f>
        <v>Electrification</v>
      </c>
      <c r="K836" s="237" t="str">
        <f>IF(ISBLANK(INDEX('Policy Characteristics'!E:E,MATCH($C836,'Policy Characteristics'!$C:$C,0))),"",INDEX('Policy Characteristics'!E:E,MATCH($C836,'Policy Characteristics'!$C:$C,0)))</f>
        <v>indst shift to electricity</v>
      </c>
      <c r="L836" s="238">
        <f>IF(ISBLANK(INDEX('Policy Characteristics'!F:F,MATCH($C836,'Policy Characteristics'!$C:$C,0))),"",INDEX('Policy Characteristics'!F:F,MATCH($C836,'Policy Characteristics'!$C:$C,0)))</f>
        <v>0</v>
      </c>
      <c r="M836" s="238">
        <f>IF(ISBLANK(INDEX('Policy Characteristics'!G:G,MATCH($C836,'Policy Characteristics'!$C:$C,0))),"",INDEX('Policy Characteristics'!G:G,MATCH($C836,'Policy Characteristics'!$C:$C,0)))</f>
        <v>1</v>
      </c>
      <c r="N836" s="238">
        <f>IF(ISBLANK(INDEX('Policy Characteristics'!H:H,MATCH($C836,'Policy Characteristics'!$C:$C,0))),"",INDEX('Policy Characteristics'!H:H,MATCH($C836,'Policy Characteristics'!$C:$C,0)))</f>
        <v>0.01</v>
      </c>
      <c r="O836" s="237" t="str">
        <f>IF(ISBLANK(INDEX('Policy Characteristics'!I:I,MATCH($C836,'Policy Characteristics'!$C:$C,0))),"",INDEX('Policy Characteristics'!I:I,MATCH($C836,'Policy Characteristics'!$C:$C,0)))</f>
        <v>% of fuel shifted</v>
      </c>
      <c r="P836" s="237"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7" t="str">
        <f>IF(ISBLANK(INDEX('Policy Characteristics'!K:K,MATCH($C836,'Policy Characteristics'!$C:$C,0))),"",INDEX('Policy Characteristics'!K:K,MATCH($C836,'Policy Characteristics'!$C:$C,0)))</f>
        <v>industry-ag-main.html#fuel-switching</v>
      </c>
      <c r="R836" s="237" t="str">
        <f>IF(ISBLANK(INDEX('Policy Characteristics'!L:L,MATCH($C836,'Policy Characteristics'!$C:$C,0))),"",INDEX('Policy Characteristics'!L:L,MATCH($C836,'Policy Characteristics'!$C:$C,0)))</f>
        <v>industry-elec-and-hydrogen.html</v>
      </c>
      <c r="S836" s="291" t="s">
        <v>187</v>
      </c>
    </row>
    <row r="837" spans="1:19">
      <c r="A837" s="237" t="str">
        <f>IF(ISBLANK(INDEX('Policy Characteristics'!A:A,MATCH($C837,'Policy Characteristics'!$C:$C,0))),"",INDEX('Policy Characteristics'!A:A,MATCH($C837,'Policy Characteristics'!$C:$C,0)))</f>
        <v>Industry</v>
      </c>
      <c r="B837" s="386" t="str">
        <f>IF(ISBLANK(INDEX('Policy Characteristics'!B:B,MATCH($C837,'Policy Characteristics'!$C:$C,0))),"",INDEX('Policy Characteristics'!B:B,MATCH($C837,'Policy Characteristics'!$C:$C,0)))</f>
        <v>Electrification</v>
      </c>
      <c r="C837" s="237" t="str">
        <f t="shared" si="40"/>
        <v>Fraction of Eligible Industrial Energy Use Shifted to Electricity</v>
      </c>
      <c r="D837" s="290" t="s">
        <v>3064</v>
      </c>
      <c r="E837" t="s">
        <v>3488</v>
      </c>
      <c r="F837" t="s">
        <v>3026</v>
      </c>
      <c r="G837" s="335" t="s">
        <v>3495</v>
      </c>
      <c r="H837" s="17">
        <v>1987</v>
      </c>
      <c r="I837" s="387" t="s">
        <v>43</v>
      </c>
      <c r="J837" s="388" t="str">
        <f>IF(ISBLANK(INDEX('Policy Characteristics'!D:D,MATCH($C837,'Policy Characteristics'!$C:$C,0))),"",INDEX('Policy Characteristics'!D:D,MATCH($C837,'Policy Characteristics'!$C:$C,0)))</f>
        <v>Electrification</v>
      </c>
      <c r="K837" s="237" t="str">
        <f>IF(ISBLANK(INDEX('Policy Characteristics'!E:E,MATCH($C837,'Policy Characteristics'!$C:$C,0))),"",INDEX('Policy Characteristics'!E:E,MATCH($C837,'Policy Characteristics'!$C:$C,0)))</f>
        <v>indst shift to electricity</v>
      </c>
      <c r="L837" s="238">
        <f>IF(ISBLANK(INDEX('Policy Characteristics'!F:F,MATCH($C837,'Policy Characteristics'!$C:$C,0))),"",INDEX('Policy Characteristics'!F:F,MATCH($C837,'Policy Characteristics'!$C:$C,0)))</f>
        <v>0</v>
      </c>
      <c r="M837" s="238">
        <f>IF(ISBLANK(INDEX('Policy Characteristics'!G:G,MATCH($C837,'Policy Characteristics'!$C:$C,0))),"",INDEX('Policy Characteristics'!G:G,MATCH($C837,'Policy Characteristics'!$C:$C,0)))</f>
        <v>1</v>
      </c>
      <c r="N837" s="238">
        <f>IF(ISBLANK(INDEX('Policy Characteristics'!H:H,MATCH($C837,'Policy Characteristics'!$C:$C,0))),"",INDEX('Policy Characteristics'!H:H,MATCH($C837,'Policy Characteristics'!$C:$C,0)))</f>
        <v>0.01</v>
      </c>
      <c r="O837" s="237" t="str">
        <f>IF(ISBLANK(INDEX('Policy Characteristics'!I:I,MATCH($C837,'Policy Characteristics'!$C:$C,0))),"",INDEX('Policy Characteristics'!I:I,MATCH($C837,'Policy Characteristics'!$C:$C,0)))</f>
        <v>% of fuel shifted</v>
      </c>
      <c r="P837" s="237"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7" t="str">
        <f>IF(ISBLANK(INDEX('Policy Characteristics'!K:K,MATCH($C837,'Policy Characteristics'!$C:$C,0))),"",INDEX('Policy Characteristics'!K:K,MATCH($C837,'Policy Characteristics'!$C:$C,0)))</f>
        <v>industry-ag-main.html#fuel-switching</v>
      </c>
      <c r="R837" s="237" t="str">
        <f>IF(ISBLANK(INDEX('Policy Characteristics'!L:L,MATCH($C837,'Policy Characteristics'!$C:$C,0))),"",INDEX('Policy Characteristics'!L:L,MATCH($C837,'Policy Characteristics'!$C:$C,0)))</f>
        <v>industry-elec-and-hydrogen.html</v>
      </c>
      <c r="S837" s="291" t="s">
        <v>187</v>
      </c>
    </row>
    <row r="838" spans="1:19">
      <c r="A838" s="237" t="str">
        <f>IF(ISBLANK(INDEX('Policy Characteristics'!A:A,MATCH($C838,'Policy Characteristics'!$C:$C,0))),"",INDEX('Policy Characteristics'!A:A,MATCH($C838,'Policy Characteristics'!$C:$C,0)))</f>
        <v>Industry</v>
      </c>
      <c r="B838" s="386" t="str">
        <f>IF(ISBLANK(INDEX('Policy Characteristics'!B:B,MATCH($C838,'Policy Characteristics'!$C:$C,0))),"",INDEX('Policy Characteristics'!B:B,MATCH($C838,'Policy Characteristics'!$C:$C,0)))</f>
        <v>Electrification</v>
      </c>
      <c r="C838" s="237" t="str">
        <f t="shared" si="40"/>
        <v>Fraction of Eligible Industrial Energy Use Shifted to Electricity</v>
      </c>
      <c r="D838" s="290" t="s">
        <v>3064</v>
      </c>
      <c r="E838" t="s">
        <v>3489</v>
      </c>
      <c r="F838" t="s">
        <v>3026</v>
      </c>
      <c r="G838" s="335" t="s">
        <v>3496</v>
      </c>
      <c r="H838" s="17">
        <v>1988</v>
      </c>
      <c r="I838" s="387" t="s">
        <v>43</v>
      </c>
      <c r="J838" s="388" t="str">
        <f>IF(ISBLANK(INDEX('Policy Characteristics'!D:D,MATCH($C838,'Policy Characteristics'!$C:$C,0))),"",INDEX('Policy Characteristics'!D:D,MATCH($C838,'Policy Characteristics'!$C:$C,0)))</f>
        <v>Electrification</v>
      </c>
      <c r="K838" s="237" t="str">
        <f>IF(ISBLANK(INDEX('Policy Characteristics'!E:E,MATCH($C838,'Policy Characteristics'!$C:$C,0))),"",INDEX('Policy Characteristics'!E:E,MATCH($C838,'Policy Characteristics'!$C:$C,0)))</f>
        <v>indst shift to electricity</v>
      </c>
      <c r="L838" s="238">
        <f>IF(ISBLANK(INDEX('Policy Characteristics'!F:F,MATCH($C838,'Policy Characteristics'!$C:$C,0))),"",INDEX('Policy Characteristics'!F:F,MATCH($C838,'Policy Characteristics'!$C:$C,0)))</f>
        <v>0</v>
      </c>
      <c r="M838" s="238">
        <f>IF(ISBLANK(INDEX('Policy Characteristics'!G:G,MATCH($C838,'Policy Characteristics'!$C:$C,0))),"",INDEX('Policy Characteristics'!G:G,MATCH($C838,'Policy Characteristics'!$C:$C,0)))</f>
        <v>1</v>
      </c>
      <c r="N838" s="238">
        <f>IF(ISBLANK(INDEX('Policy Characteristics'!H:H,MATCH($C838,'Policy Characteristics'!$C:$C,0))),"",INDEX('Policy Characteristics'!H:H,MATCH($C838,'Policy Characteristics'!$C:$C,0)))</f>
        <v>0.01</v>
      </c>
      <c r="O838" s="237" t="str">
        <f>IF(ISBLANK(INDEX('Policy Characteristics'!I:I,MATCH($C838,'Policy Characteristics'!$C:$C,0))),"",INDEX('Policy Characteristics'!I:I,MATCH($C838,'Policy Characteristics'!$C:$C,0)))</f>
        <v>% of fuel shifted</v>
      </c>
      <c r="P838" s="237"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7" t="str">
        <f>IF(ISBLANK(INDEX('Policy Characteristics'!K:K,MATCH($C838,'Policy Characteristics'!$C:$C,0))),"",INDEX('Policy Characteristics'!K:K,MATCH($C838,'Policy Characteristics'!$C:$C,0)))</f>
        <v>industry-ag-main.html#fuel-switching</v>
      </c>
      <c r="R838" s="237" t="str">
        <f>IF(ISBLANK(INDEX('Policy Characteristics'!L:L,MATCH($C838,'Policy Characteristics'!$C:$C,0))),"",INDEX('Policy Characteristics'!L:L,MATCH($C838,'Policy Characteristics'!$C:$C,0)))</f>
        <v>industry-elec-and-hydrogen.html</v>
      </c>
      <c r="S838" s="291" t="s">
        <v>187</v>
      </c>
    </row>
    <row r="839" spans="1:19">
      <c r="A839" s="237" t="str">
        <f>IF(ISBLANK(INDEX('Policy Characteristics'!A:A,MATCH($C839,'Policy Characteristics'!$C:$C,0))),"",INDEX('Policy Characteristics'!A:A,MATCH($C839,'Policy Characteristics'!$C:$C,0)))</f>
        <v>Industry</v>
      </c>
      <c r="B839" s="386" t="str">
        <f>IF(ISBLANK(INDEX('Policy Characteristics'!B:B,MATCH($C839,'Policy Characteristics'!$C:$C,0))),"",INDEX('Policy Characteristics'!B:B,MATCH($C839,'Policy Characteristics'!$C:$C,0)))</f>
        <v>Electrification</v>
      </c>
      <c r="C839" s="237" t="str">
        <f t="shared" si="40"/>
        <v>Fraction of Eligible Industrial Energy Use Shifted to Electricity</v>
      </c>
      <c r="D839" s="290" t="s">
        <v>3064</v>
      </c>
      <c r="E839" t="s">
        <v>3490</v>
      </c>
      <c r="F839" t="s">
        <v>3026</v>
      </c>
      <c r="G839" s="335" t="s">
        <v>3497</v>
      </c>
      <c r="H839" s="17">
        <v>1989</v>
      </c>
      <c r="I839" s="387" t="s">
        <v>43</v>
      </c>
      <c r="J839" s="388" t="str">
        <f>IF(ISBLANK(INDEX('Policy Characteristics'!D:D,MATCH($C839,'Policy Characteristics'!$C:$C,0))),"",INDEX('Policy Characteristics'!D:D,MATCH($C839,'Policy Characteristics'!$C:$C,0)))</f>
        <v>Electrification</v>
      </c>
      <c r="K839" s="237" t="str">
        <f>IF(ISBLANK(INDEX('Policy Characteristics'!E:E,MATCH($C839,'Policy Characteristics'!$C:$C,0))),"",INDEX('Policy Characteristics'!E:E,MATCH($C839,'Policy Characteristics'!$C:$C,0)))</f>
        <v>indst shift to electricity</v>
      </c>
      <c r="L839" s="238">
        <f>IF(ISBLANK(INDEX('Policy Characteristics'!F:F,MATCH($C839,'Policy Characteristics'!$C:$C,0))),"",INDEX('Policy Characteristics'!F:F,MATCH($C839,'Policy Characteristics'!$C:$C,0)))</f>
        <v>0</v>
      </c>
      <c r="M839" s="238">
        <f>IF(ISBLANK(INDEX('Policy Characteristics'!G:G,MATCH($C839,'Policy Characteristics'!$C:$C,0))),"",INDEX('Policy Characteristics'!G:G,MATCH($C839,'Policy Characteristics'!$C:$C,0)))</f>
        <v>1</v>
      </c>
      <c r="N839" s="238">
        <f>IF(ISBLANK(INDEX('Policy Characteristics'!H:H,MATCH($C839,'Policy Characteristics'!$C:$C,0))),"",INDEX('Policy Characteristics'!H:H,MATCH($C839,'Policy Characteristics'!$C:$C,0)))</f>
        <v>0.01</v>
      </c>
      <c r="O839" s="237" t="str">
        <f>IF(ISBLANK(INDEX('Policy Characteristics'!I:I,MATCH($C839,'Policy Characteristics'!$C:$C,0))),"",INDEX('Policy Characteristics'!I:I,MATCH($C839,'Policy Characteristics'!$C:$C,0)))</f>
        <v>% of fuel shifted</v>
      </c>
      <c r="P839" s="237"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7" t="str">
        <f>IF(ISBLANK(INDEX('Policy Characteristics'!K:K,MATCH($C839,'Policy Characteristics'!$C:$C,0))),"",INDEX('Policy Characteristics'!K:K,MATCH($C839,'Policy Characteristics'!$C:$C,0)))</f>
        <v>industry-ag-main.html#fuel-switching</v>
      </c>
      <c r="R839" s="237" t="str">
        <f>IF(ISBLANK(INDEX('Policy Characteristics'!L:L,MATCH($C839,'Policy Characteristics'!$C:$C,0))),"",INDEX('Policy Characteristics'!L:L,MATCH($C839,'Policy Characteristics'!$C:$C,0)))</f>
        <v>industry-elec-and-hydrogen.html</v>
      </c>
      <c r="S839" s="291" t="s">
        <v>187</v>
      </c>
    </row>
    <row r="840" spans="1:19">
      <c r="A840" s="237" t="str">
        <f>IF(ISBLANK(INDEX('Policy Characteristics'!A:A,MATCH($C840,'Policy Characteristics'!$C:$C,0))),"",INDEX('Policy Characteristics'!A:A,MATCH($C840,'Policy Characteristics'!$C:$C,0)))</f>
        <v>Industry</v>
      </c>
      <c r="B840" s="386" t="str">
        <f>IF(ISBLANK(INDEX('Policy Characteristics'!B:B,MATCH($C840,'Policy Characteristics'!$C:$C,0))),"",INDEX('Policy Characteristics'!B:B,MATCH($C840,'Policy Characteristics'!$C:$C,0)))</f>
        <v>Electrification</v>
      </c>
      <c r="C840" s="237" t="str">
        <f t="shared" si="40"/>
        <v>Fraction of Eligible Industrial Energy Use Shifted to Electricity</v>
      </c>
      <c r="D840" s="290" t="s">
        <v>3064</v>
      </c>
      <c r="E840" t="s">
        <v>3491</v>
      </c>
      <c r="F840" t="s">
        <v>3026</v>
      </c>
      <c r="G840" s="335" t="s">
        <v>3498</v>
      </c>
      <c r="H840" s="17">
        <v>1990</v>
      </c>
      <c r="I840" s="387" t="s">
        <v>43</v>
      </c>
      <c r="J840" s="388" t="str">
        <f>IF(ISBLANK(INDEX('Policy Characteristics'!D:D,MATCH($C840,'Policy Characteristics'!$C:$C,0))),"",INDEX('Policy Characteristics'!D:D,MATCH($C840,'Policy Characteristics'!$C:$C,0)))</f>
        <v>Electrification</v>
      </c>
      <c r="K840" s="237" t="str">
        <f>IF(ISBLANK(INDEX('Policy Characteristics'!E:E,MATCH($C840,'Policy Characteristics'!$C:$C,0))),"",INDEX('Policy Characteristics'!E:E,MATCH($C840,'Policy Characteristics'!$C:$C,0)))</f>
        <v>indst shift to electricity</v>
      </c>
      <c r="L840" s="238">
        <f>IF(ISBLANK(INDEX('Policy Characteristics'!F:F,MATCH($C840,'Policy Characteristics'!$C:$C,0))),"",INDEX('Policy Characteristics'!F:F,MATCH($C840,'Policy Characteristics'!$C:$C,0)))</f>
        <v>0</v>
      </c>
      <c r="M840" s="238">
        <f>IF(ISBLANK(INDEX('Policy Characteristics'!G:G,MATCH($C840,'Policy Characteristics'!$C:$C,0))),"",INDEX('Policy Characteristics'!G:G,MATCH($C840,'Policy Characteristics'!$C:$C,0)))</f>
        <v>1</v>
      </c>
      <c r="N840" s="238">
        <f>IF(ISBLANK(INDEX('Policy Characteristics'!H:H,MATCH($C840,'Policy Characteristics'!$C:$C,0))),"",INDEX('Policy Characteristics'!H:H,MATCH($C840,'Policy Characteristics'!$C:$C,0)))</f>
        <v>0.01</v>
      </c>
      <c r="O840" s="237" t="str">
        <f>IF(ISBLANK(INDEX('Policy Characteristics'!I:I,MATCH($C840,'Policy Characteristics'!$C:$C,0))),"",INDEX('Policy Characteristics'!I:I,MATCH($C840,'Policy Characteristics'!$C:$C,0)))</f>
        <v>% of fuel shifted</v>
      </c>
      <c r="P840" s="237"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7" t="str">
        <f>IF(ISBLANK(INDEX('Policy Characteristics'!K:K,MATCH($C840,'Policy Characteristics'!$C:$C,0))),"",INDEX('Policy Characteristics'!K:K,MATCH($C840,'Policy Characteristics'!$C:$C,0)))</f>
        <v>industry-ag-main.html#fuel-switching</v>
      </c>
      <c r="R840" s="237" t="str">
        <f>IF(ISBLANK(INDEX('Policy Characteristics'!L:L,MATCH($C840,'Policy Characteristics'!$C:$C,0))),"",INDEX('Policy Characteristics'!L:L,MATCH($C840,'Policy Characteristics'!$C:$C,0)))</f>
        <v>industry-elec-and-hydrogen.html</v>
      </c>
      <c r="S840" s="291" t="s">
        <v>187</v>
      </c>
    </row>
    <row r="841" spans="1:19">
      <c r="A841" s="237" t="str">
        <f>IF(ISBLANK(INDEX('Policy Characteristics'!A:A,MATCH($C841,'Policy Characteristics'!$C:$C,0))),"",INDEX('Policy Characteristics'!A:A,MATCH($C841,'Policy Characteristics'!$C:$C,0)))</f>
        <v>Industry</v>
      </c>
      <c r="B841" s="386" t="str">
        <f>IF(ISBLANK(INDEX('Policy Characteristics'!B:B,MATCH($C841,'Policy Characteristics'!$C:$C,0))),"",INDEX('Policy Characteristics'!B:B,MATCH($C841,'Policy Characteristics'!$C:$C,0)))</f>
        <v>Electrification</v>
      </c>
      <c r="C841" s="237" t="str">
        <f t="shared" si="40"/>
        <v>Fraction of Eligible Industrial Energy Use Shifted to Electricity</v>
      </c>
      <c r="D841" s="290" t="s">
        <v>3064</v>
      </c>
      <c r="E841" t="s">
        <v>3492</v>
      </c>
      <c r="F841" t="s">
        <v>3026</v>
      </c>
      <c r="G841" s="335" t="s">
        <v>3499</v>
      </c>
      <c r="H841" s="17">
        <v>1991</v>
      </c>
      <c r="I841" s="387" t="s">
        <v>43</v>
      </c>
      <c r="J841" s="388" t="str">
        <f>IF(ISBLANK(INDEX('Policy Characteristics'!D:D,MATCH($C841,'Policy Characteristics'!$C:$C,0))),"",INDEX('Policy Characteristics'!D:D,MATCH($C841,'Policy Characteristics'!$C:$C,0)))</f>
        <v>Electrification</v>
      </c>
      <c r="K841" s="237" t="str">
        <f>IF(ISBLANK(INDEX('Policy Characteristics'!E:E,MATCH($C841,'Policy Characteristics'!$C:$C,0))),"",INDEX('Policy Characteristics'!E:E,MATCH($C841,'Policy Characteristics'!$C:$C,0)))</f>
        <v>indst shift to electricity</v>
      </c>
      <c r="L841" s="238">
        <f>IF(ISBLANK(INDEX('Policy Characteristics'!F:F,MATCH($C841,'Policy Characteristics'!$C:$C,0))),"",INDEX('Policy Characteristics'!F:F,MATCH($C841,'Policy Characteristics'!$C:$C,0)))</f>
        <v>0</v>
      </c>
      <c r="M841" s="238">
        <f>IF(ISBLANK(INDEX('Policy Characteristics'!G:G,MATCH($C841,'Policy Characteristics'!$C:$C,0))),"",INDEX('Policy Characteristics'!G:G,MATCH($C841,'Policy Characteristics'!$C:$C,0)))</f>
        <v>1</v>
      </c>
      <c r="N841" s="238">
        <f>IF(ISBLANK(INDEX('Policy Characteristics'!H:H,MATCH($C841,'Policy Characteristics'!$C:$C,0))),"",INDEX('Policy Characteristics'!H:H,MATCH($C841,'Policy Characteristics'!$C:$C,0)))</f>
        <v>0.01</v>
      </c>
      <c r="O841" s="237" t="str">
        <f>IF(ISBLANK(INDEX('Policy Characteristics'!I:I,MATCH($C841,'Policy Characteristics'!$C:$C,0))),"",INDEX('Policy Characteristics'!I:I,MATCH($C841,'Policy Characteristics'!$C:$C,0)))</f>
        <v>% of fuel shifted</v>
      </c>
      <c r="P841" s="237"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7" t="str">
        <f>IF(ISBLANK(INDEX('Policy Characteristics'!K:K,MATCH($C841,'Policy Characteristics'!$C:$C,0))),"",INDEX('Policy Characteristics'!K:K,MATCH($C841,'Policy Characteristics'!$C:$C,0)))</f>
        <v>industry-ag-main.html#fuel-switching</v>
      </c>
      <c r="R841" s="237" t="str">
        <f>IF(ISBLANK(INDEX('Policy Characteristics'!L:L,MATCH($C841,'Policy Characteristics'!$C:$C,0))),"",INDEX('Policy Characteristics'!L:L,MATCH($C841,'Policy Characteristics'!$C:$C,0)))</f>
        <v>industry-elec-and-hydrogen.html</v>
      </c>
      <c r="S841" s="291" t="s">
        <v>187</v>
      </c>
    </row>
    <row r="842" spans="1:19">
      <c r="A842" s="237" t="str">
        <f>IF(ISBLANK(INDEX('Policy Characteristics'!A:A,MATCH($C842,'Policy Characteristics'!$C:$C,0))),"",INDEX('Policy Characteristics'!A:A,MATCH($C842,'Policy Characteristics'!$C:$C,0)))</f>
        <v>Industry</v>
      </c>
      <c r="B842" s="386" t="str">
        <f>IF(ISBLANK(INDEX('Policy Characteristics'!B:B,MATCH($C842,'Policy Characteristics'!$C:$C,0))),"",INDEX('Policy Characteristics'!B:B,MATCH($C842,'Policy Characteristics'!$C:$C,0)))</f>
        <v>Electrification</v>
      </c>
      <c r="C842" s="237" t="str">
        <f t="shared" si="40"/>
        <v>Fraction of Eligible Industrial Energy Use Shifted to Electricity</v>
      </c>
      <c r="D842" s="290" t="s">
        <v>3064</v>
      </c>
      <c r="E842" t="s">
        <v>3493</v>
      </c>
      <c r="F842" t="s">
        <v>3026</v>
      </c>
      <c r="G842" s="335" t="s">
        <v>3500</v>
      </c>
      <c r="H842" s="17">
        <v>1992</v>
      </c>
      <c r="I842" s="387" t="s">
        <v>43</v>
      </c>
      <c r="J842" s="388" t="str">
        <f>IF(ISBLANK(INDEX('Policy Characteristics'!D:D,MATCH($C842,'Policy Characteristics'!$C:$C,0))),"",INDEX('Policy Characteristics'!D:D,MATCH($C842,'Policy Characteristics'!$C:$C,0)))</f>
        <v>Electrification</v>
      </c>
      <c r="K842" s="237" t="str">
        <f>IF(ISBLANK(INDEX('Policy Characteristics'!E:E,MATCH($C842,'Policy Characteristics'!$C:$C,0))),"",INDEX('Policy Characteristics'!E:E,MATCH($C842,'Policy Characteristics'!$C:$C,0)))</f>
        <v>indst shift to electricity</v>
      </c>
      <c r="L842" s="238">
        <f>IF(ISBLANK(INDEX('Policy Characteristics'!F:F,MATCH($C842,'Policy Characteristics'!$C:$C,0))),"",INDEX('Policy Characteristics'!F:F,MATCH($C842,'Policy Characteristics'!$C:$C,0)))</f>
        <v>0</v>
      </c>
      <c r="M842" s="238">
        <f>IF(ISBLANK(INDEX('Policy Characteristics'!G:G,MATCH($C842,'Policy Characteristics'!$C:$C,0))),"",INDEX('Policy Characteristics'!G:G,MATCH($C842,'Policy Characteristics'!$C:$C,0)))</f>
        <v>1</v>
      </c>
      <c r="N842" s="238">
        <f>IF(ISBLANK(INDEX('Policy Characteristics'!H:H,MATCH($C842,'Policy Characteristics'!$C:$C,0))),"",INDEX('Policy Characteristics'!H:H,MATCH($C842,'Policy Characteristics'!$C:$C,0)))</f>
        <v>0.01</v>
      </c>
      <c r="O842" s="237" t="str">
        <f>IF(ISBLANK(INDEX('Policy Characteristics'!I:I,MATCH($C842,'Policy Characteristics'!$C:$C,0))),"",INDEX('Policy Characteristics'!I:I,MATCH($C842,'Policy Characteristics'!$C:$C,0)))</f>
        <v>% of fuel shifted</v>
      </c>
      <c r="P842" s="237"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7" t="str">
        <f>IF(ISBLANK(INDEX('Policy Characteristics'!K:K,MATCH($C842,'Policy Characteristics'!$C:$C,0))),"",INDEX('Policy Characteristics'!K:K,MATCH($C842,'Policy Characteristics'!$C:$C,0)))</f>
        <v>industry-ag-main.html#fuel-switching</v>
      </c>
      <c r="R842" s="237" t="str">
        <f>IF(ISBLANK(INDEX('Policy Characteristics'!L:L,MATCH($C842,'Policy Characteristics'!$C:$C,0))),"",INDEX('Policy Characteristics'!L:L,MATCH($C842,'Policy Characteristics'!$C:$C,0)))</f>
        <v>industry-elec-and-hydrogen.html</v>
      </c>
      <c r="S842" s="291" t="s">
        <v>187</v>
      </c>
    </row>
    <row r="843" spans="1:19">
      <c r="A843" s="237" t="str">
        <f>IF(ISBLANK(INDEX('Policy Characteristics'!A:A,MATCH($C843,'Policy Characteristics'!$C:$C,0))),"",INDEX('Policy Characteristics'!A:A,MATCH($C843,'Policy Characteristics'!$C:$C,0)))</f>
        <v>Industry</v>
      </c>
      <c r="B843" s="386" t="str">
        <f>IF(ISBLANK(INDEX('Policy Characteristics'!B:B,MATCH($C843,'Policy Characteristics'!$C:$C,0))),"",INDEX('Policy Characteristics'!B:B,MATCH($C843,'Policy Characteristics'!$C:$C,0)))</f>
        <v>Electrification</v>
      </c>
      <c r="C843" s="237" t="str">
        <f t="shared" si="40"/>
        <v>Fraction of Eligible Industrial Energy Use Shifted to Electricity</v>
      </c>
      <c r="D843" s="290" t="s">
        <v>3064</v>
      </c>
      <c r="E843" t="s">
        <v>3610</v>
      </c>
      <c r="F843" t="s">
        <v>3026</v>
      </c>
      <c r="G843" s="335" t="s">
        <v>3610</v>
      </c>
      <c r="H843" s="17">
        <v>1993</v>
      </c>
      <c r="I843" s="387" t="s">
        <v>43</v>
      </c>
      <c r="J843" s="388" t="str">
        <f>IF(ISBLANK(INDEX('Policy Characteristics'!D:D,MATCH($C843,'Policy Characteristics'!$C:$C,0))),"",INDEX('Policy Characteristics'!D:D,MATCH($C843,'Policy Characteristics'!$C:$C,0)))</f>
        <v>Electrification</v>
      </c>
      <c r="K843" s="237" t="str">
        <f>IF(ISBLANK(INDEX('Policy Characteristics'!E:E,MATCH($C843,'Policy Characteristics'!$C:$C,0))),"",INDEX('Policy Characteristics'!E:E,MATCH($C843,'Policy Characteristics'!$C:$C,0)))</f>
        <v>indst shift to electricity</v>
      </c>
      <c r="L843" s="238">
        <f>IF(ISBLANK(INDEX('Policy Characteristics'!F:F,MATCH($C843,'Policy Characteristics'!$C:$C,0))),"",INDEX('Policy Characteristics'!F:F,MATCH($C843,'Policy Characteristics'!$C:$C,0)))</f>
        <v>0</v>
      </c>
      <c r="M843" s="238">
        <f>IF(ISBLANK(INDEX('Policy Characteristics'!G:G,MATCH($C843,'Policy Characteristics'!$C:$C,0))),"",INDEX('Policy Characteristics'!G:G,MATCH($C843,'Policy Characteristics'!$C:$C,0)))</f>
        <v>1</v>
      </c>
      <c r="N843" s="238">
        <f>IF(ISBLANK(INDEX('Policy Characteristics'!H:H,MATCH($C843,'Policy Characteristics'!$C:$C,0))),"",INDEX('Policy Characteristics'!H:H,MATCH($C843,'Policy Characteristics'!$C:$C,0)))</f>
        <v>0.01</v>
      </c>
      <c r="O843" s="237" t="str">
        <f>IF(ISBLANK(INDEX('Policy Characteristics'!I:I,MATCH($C843,'Policy Characteristics'!$C:$C,0))),"",INDEX('Policy Characteristics'!I:I,MATCH($C843,'Policy Characteristics'!$C:$C,0)))</f>
        <v>% of fuel shifted</v>
      </c>
      <c r="P843" s="237"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7" t="str">
        <f>IF(ISBLANK(INDEX('Policy Characteristics'!K:K,MATCH($C843,'Policy Characteristics'!$C:$C,0))),"",INDEX('Policy Characteristics'!K:K,MATCH($C843,'Policy Characteristics'!$C:$C,0)))</f>
        <v>industry-ag-main.html#fuel-switching</v>
      </c>
      <c r="R843" s="237" t="str">
        <f>IF(ISBLANK(INDEX('Policy Characteristics'!L:L,MATCH($C843,'Policy Characteristics'!$C:$C,0))),"",INDEX('Policy Characteristics'!L:L,MATCH($C843,'Policy Characteristics'!$C:$C,0)))</f>
        <v>industry-elec-and-hydrogen.html</v>
      </c>
      <c r="S843" s="291" t="s">
        <v>187</v>
      </c>
    </row>
    <row r="844" spans="1:19">
      <c r="A844" s="237" t="str">
        <f>IF(ISBLANK(INDEX('Policy Characteristics'!A:A,MATCH($C844,'Policy Characteristics'!$C:$C,0))),"",INDEX('Policy Characteristics'!A:A,MATCH($C844,'Policy Characteristics'!$C:$C,0)))</f>
        <v>Industry</v>
      </c>
      <c r="B844" s="386" t="str">
        <f>IF(ISBLANK(INDEX('Policy Characteristics'!B:B,MATCH($C844,'Policy Characteristics'!$C:$C,0))),"",INDEX('Policy Characteristics'!B:B,MATCH($C844,'Policy Characteristics'!$C:$C,0)))</f>
        <v>Electrification</v>
      </c>
      <c r="C844" s="237" t="str">
        <f t="shared" si="40"/>
        <v>Fraction of Eligible Industrial Energy Use Shifted to Electricity</v>
      </c>
      <c r="D844" s="290" t="s">
        <v>3065</v>
      </c>
      <c r="E844" t="s">
        <v>3487</v>
      </c>
      <c r="F844" t="s">
        <v>3027</v>
      </c>
      <c r="G844" s="335" t="s">
        <v>3494</v>
      </c>
      <c r="H844" s="17">
        <v>1994</v>
      </c>
      <c r="I844" s="387" t="s">
        <v>43</v>
      </c>
      <c r="J844" s="388" t="str">
        <f>IF(ISBLANK(INDEX('Policy Characteristics'!D:D,MATCH($C844,'Policy Characteristics'!$C:$C,0))),"",INDEX('Policy Characteristics'!D:D,MATCH($C844,'Policy Characteristics'!$C:$C,0)))</f>
        <v>Electrification</v>
      </c>
      <c r="K844" s="237" t="str">
        <f>IF(ISBLANK(INDEX('Policy Characteristics'!E:E,MATCH($C844,'Policy Characteristics'!$C:$C,0))),"",INDEX('Policy Characteristics'!E:E,MATCH($C844,'Policy Characteristics'!$C:$C,0)))</f>
        <v>indst shift to electricity</v>
      </c>
      <c r="L844" s="238">
        <f>IF(ISBLANK(INDEX('Policy Characteristics'!F:F,MATCH($C844,'Policy Characteristics'!$C:$C,0))),"",INDEX('Policy Characteristics'!F:F,MATCH($C844,'Policy Characteristics'!$C:$C,0)))</f>
        <v>0</v>
      </c>
      <c r="M844" s="238">
        <f>IF(ISBLANK(INDEX('Policy Characteristics'!G:G,MATCH($C844,'Policy Characteristics'!$C:$C,0))),"",INDEX('Policy Characteristics'!G:G,MATCH($C844,'Policy Characteristics'!$C:$C,0)))</f>
        <v>1</v>
      </c>
      <c r="N844" s="238">
        <f>IF(ISBLANK(INDEX('Policy Characteristics'!H:H,MATCH($C844,'Policy Characteristics'!$C:$C,0))),"",INDEX('Policy Characteristics'!H:H,MATCH($C844,'Policy Characteristics'!$C:$C,0)))</f>
        <v>0.01</v>
      </c>
      <c r="O844" s="237" t="str">
        <f>IF(ISBLANK(INDEX('Policy Characteristics'!I:I,MATCH($C844,'Policy Characteristics'!$C:$C,0))),"",INDEX('Policy Characteristics'!I:I,MATCH($C844,'Policy Characteristics'!$C:$C,0)))</f>
        <v>% of fuel shifted</v>
      </c>
      <c r="P844" s="237"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7" t="str">
        <f>IF(ISBLANK(INDEX('Policy Characteristics'!K:K,MATCH($C844,'Policy Characteristics'!$C:$C,0))),"",INDEX('Policy Characteristics'!K:K,MATCH($C844,'Policy Characteristics'!$C:$C,0)))</f>
        <v>industry-ag-main.html#fuel-switching</v>
      </c>
      <c r="R844" s="237" t="str">
        <f>IF(ISBLANK(INDEX('Policy Characteristics'!L:L,MATCH($C844,'Policy Characteristics'!$C:$C,0))),"",INDEX('Policy Characteristics'!L:L,MATCH($C844,'Policy Characteristics'!$C:$C,0)))</f>
        <v>industry-elec-and-hydrogen.html</v>
      </c>
      <c r="S844" s="291" t="s">
        <v>187</v>
      </c>
    </row>
    <row r="845" spans="1:19">
      <c r="A845" s="237" t="str">
        <f>IF(ISBLANK(INDEX('Policy Characteristics'!A:A,MATCH($C845,'Policy Characteristics'!$C:$C,0))),"",INDEX('Policy Characteristics'!A:A,MATCH($C845,'Policy Characteristics'!$C:$C,0)))</f>
        <v>Industry</v>
      </c>
      <c r="B845" s="386" t="str">
        <f>IF(ISBLANK(INDEX('Policy Characteristics'!B:B,MATCH($C845,'Policy Characteristics'!$C:$C,0))),"",INDEX('Policy Characteristics'!B:B,MATCH($C845,'Policy Characteristics'!$C:$C,0)))</f>
        <v>Electrification</v>
      </c>
      <c r="C845" s="237" t="str">
        <f t="shared" si="40"/>
        <v>Fraction of Eligible Industrial Energy Use Shifted to Electricity</v>
      </c>
      <c r="D845" s="290" t="s">
        <v>3065</v>
      </c>
      <c r="E845" t="s">
        <v>3488</v>
      </c>
      <c r="F845" t="s">
        <v>3027</v>
      </c>
      <c r="G845" s="335" t="s">
        <v>3495</v>
      </c>
      <c r="H845" s="17">
        <v>1995</v>
      </c>
      <c r="I845" s="387" t="s">
        <v>43</v>
      </c>
      <c r="J845" s="388" t="str">
        <f>IF(ISBLANK(INDEX('Policy Characteristics'!D:D,MATCH($C845,'Policy Characteristics'!$C:$C,0))),"",INDEX('Policy Characteristics'!D:D,MATCH($C845,'Policy Characteristics'!$C:$C,0)))</f>
        <v>Electrification</v>
      </c>
      <c r="K845" s="237" t="str">
        <f>IF(ISBLANK(INDEX('Policy Characteristics'!E:E,MATCH($C845,'Policy Characteristics'!$C:$C,0))),"",INDEX('Policy Characteristics'!E:E,MATCH($C845,'Policy Characteristics'!$C:$C,0)))</f>
        <v>indst shift to electricity</v>
      </c>
      <c r="L845" s="238">
        <f>IF(ISBLANK(INDEX('Policy Characteristics'!F:F,MATCH($C845,'Policy Characteristics'!$C:$C,0))),"",INDEX('Policy Characteristics'!F:F,MATCH($C845,'Policy Characteristics'!$C:$C,0)))</f>
        <v>0</v>
      </c>
      <c r="M845" s="238">
        <f>IF(ISBLANK(INDEX('Policy Characteristics'!G:G,MATCH($C845,'Policy Characteristics'!$C:$C,0))),"",INDEX('Policy Characteristics'!G:G,MATCH($C845,'Policy Characteristics'!$C:$C,0)))</f>
        <v>1</v>
      </c>
      <c r="N845" s="238">
        <f>IF(ISBLANK(INDEX('Policy Characteristics'!H:H,MATCH($C845,'Policy Characteristics'!$C:$C,0))),"",INDEX('Policy Characteristics'!H:H,MATCH($C845,'Policy Characteristics'!$C:$C,0)))</f>
        <v>0.01</v>
      </c>
      <c r="O845" s="237" t="str">
        <f>IF(ISBLANK(INDEX('Policy Characteristics'!I:I,MATCH($C845,'Policy Characteristics'!$C:$C,0))),"",INDEX('Policy Characteristics'!I:I,MATCH($C845,'Policy Characteristics'!$C:$C,0)))</f>
        <v>% of fuel shifted</v>
      </c>
      <c r="P845" s="237"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7" t="str">
        <f>IF(ISBLANK(INDEX('Policy Characteristics'!K:K,MATCH($C845,'Policy Characteristics'!$C:$C,0))),"",INDEX('Policy Characteristics'!K:K,MATCH($C845,'Policy Characteristics'!$C:$C,0)))</f>
        <v>industry-ag-main.html#fuel-switching</v>
      </c>
      <c r="R845" s="237" t="str">
        <f>IF(ISBLANK(INDEX('Policy Characteristics'!L:L,MATCH($C845,'Policy Characteristics'!$C:$C,0))),"",INDEX('Policy Characteristics'!L:L,MATCH($C845,'Policy Characteristics'!$C:$C,0)))</f>
        <v>industry-elec-and-hydrogen.html</v>
      </c>
      <c r="S845" s="291" t="s">
        <v>187</v>
      </c>
    </row>
    <row r="846" spans="1:19">
      <c r="A846" s="237" t="str">
        <f>IF(ISBLANK(INDEX('Policy Characteristics'!A:A,MATCH($C846,'Policy Characteristics'!$C:$C,0))),"",INDEX('Policy Characteristics'!A:A,MATCH($C846,'Policy Characteristics'!$C:$C,0)))</f>
        <v>Industry</v>
      </c>
      <c r="B846" s="386" t="str">
        <f>IF(ISBLANK(INDEX('Policy Characteristics'!B:B,MATCH($C846,'Policy Characteristics'!$C:$C,0))),"",INDEX('Policy Characteristics'!B:B,MATCH($C846,'Policy Characteristics'!$C:$C,0)))</f>
        <v>Electrification</v>
      </c>
      <c r="C846" s="237" t="str">
        <f t="shared" si="40"/>
        <v>Fraction of Eligible Industrial Energy Use Shifted to Electricity</v>
      </c>
      <c r="D846" s="290" t="s">
        <v>3065</v>
      </c>
      <c r="E846" t="s">
        <v>3489</v>
      </c>
      <c r="F846" t="s">
        <v>3027</v>
      </c>
      <c r="G846" s="335" t="s">
        <v>3496</v>
      </c>
      <c r="H846" s="17">
        <v>1996</v>
      </c>
      <c r="I846" s="387" t="s">
        <v>43</v>
      </c>
      <c r="J846" s="388" t="str">
        <f>IF(ISBLANK(INDEX('Policy Characteristics'!D:D,MATCH($C846,'Policy Characteristics'!$C:$C,0))),"",INDEX('Policy Characteristics'!D:D,MATCH($C846,'Policy Characteristics'!$C:$C,0)))</f>
        <v>Electrification</v>
      </c>
      <c r="K846" s="237" t="str">
        <f>IF(ISBLANK(INDEX('Policy Characteristics'!E:E,MATCH($C846,'Policy Characteristics'!$C:$C,0))),"",INDEX('Policy Characteristics'!E:E,MATCH($C846,'Policy Characteristics'!$C:$C,0)))</f>
        <v>indst shift to electricity</v>
      </c>
      <c r="L846" s="238">
        <f>IF(ISBLANK(INDEX('Policy Characteristics'!F:F,MATCH($C846,'Policy Characteristics'!$C:$C,0))),"",INDEX('Policy Characteristics'!F:F,MATCH($C846,'Policy Characteristics'!$C:$C,0)))</f>
        <v>0</v>
      </c>
      <c r="M846" s="238">
        <f>IF(ISBLANK(INDEX('Policy Characteristics'!G:G,MATCH($C846,'Policy Characteristics'!$C:$C,0))),"",INDEX('Policy Characteristics'!G:G,MATCH($C846,'Policy Characteristics'!$C:$C,0)))</f>
        <v>1</v>
      </c>
      <c r="N846" s="238">
        <f>IF(ISBLANK(INDEX('Policy Characteristics'!H:H,MATCH($C846,'Policy Characteristics'!$C:$C,0))),"",INDEX('Policy Characteristics'!H:H,MATCH($C846,'Policy Characteristics'!$C:$C,0)))</f>
        <v>0.01</v>
      </c>
      <c r="O846" s="237" t="str">
        <f>IF(ISBLANK(INDEX('Policy Characteristics'!I:I,MATCH($C846,'Policy Characteristics'!$C:$C,0))),"",INDEX('Policy Characteristics'!I:I,MATCH($C846,'Policy Characteristics'!$C:$C,0)))</f>
        <v>% of fuel shifted</v>
      </c>
      <c r="P846" s="237"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7" t="str">
        <f>IF(ISBLANK(INDEX('Policy Characteristics'!K:K,MATCH($C846,'Policy Characteristics'!$C:$C,0))),"",INDEX('Policy Characteristics'!K:K,MATCH($C846,'Policy Characteristics'!$C:$C,0)))</f>
        <v>industry-ag-main.html#fuel-switching</v>
      </c>
      <c r="R846" s="237" t="str">
        <f>IF(ISBLANK(INDEX('Policy Characteristics'!L:L,MATCH($C846,'Policy Characteristics'!$C:$C,0))),"",INDEX('Policy Characteristics'!L:L,MATCH($C846,'Policy Characteristics'!$C:$C,0)))</f>
        <v>industry-elec-and-hydrogen.html</v>
      </c>
      <c r="S846" s="291" t="s">
        <v>187</v>
      </c>
    </row>
    <row r="847" spans="1:19">
      <c r="A847" s="237" t="str">
        <f>IF(ISBLANK(INDEX('Policy Characteristics'!A:A,MATCH($C847,'Policy Characteristics'!$C:$C,0))),"",INDEX('Policy Characteristics'!A:A,MATCH($C847,'Policy Characteristics'!$C:$C,0)))</f>
        <v>Industry</v>
      </c>
      <c r="B847" s="386" t="str">
        <f>IF(ISBLANK(INDEX('Policy Characteristics'!B:B,MATCH($C847,'Policy Characteristics'!$C:$C,0))),"",INDEX('Policy Characteristics'!B:B,MATCH($C847,'Policy Characteristics'!$C:$C,0)))</f>
        <v>Electrification</v>
      </c>
      <c r="C847" s="237" t="str">
        <f t="shared" si="40"/>
        <v>Fraction of Eligible Industrial Energy Use Shifted to Electricity</v>
      </c>
      <c r="D847" s="290" t="s">
        <v>3065</v>
      </c>
      <c r="E847" t="s">
        <v>3490</v>
      </c>
      <c r="F847" t="s">
        <v>3027</v>
      </c>
      <c r="G847" s="335" t="s">
        <v>3497</v>
      </c>
      <c r="H847" s="17">
        <v>1997</v>
      </c>
      <c r="I847" s="387" t="s">
        <v>43</v>
      </c>
      <c r="J847" s="388" t="str">
        <f>IF(ISBLANK(INDEX('Policy Characteristics'!D:D,MATCH($C847,'Policy Characteristics'!$C:$C,0))),"",INDEX('Policy Characteristics'!D:D,MATCH($C847,'Policy Characteristics'!$C:$C,0)))</f>
        <v>Electrification</v>
      </c>
      <c r="K847" s="237" t="str">
        <f>IF(ISBLANK(INDEX('Policy Characteristics'!E:E,MATCH($C847,'Policy Characteristics'!$C:$C,0))),"",INDEX('Policy Characteristics'!E:E,MATCH($C847,'Policy Characteristics'!$C:$C,0)))</f>
        <v>indst shift to electricity</v>
      </c>
      <c r="L847" s="238">
        <f>IF(ISBLANK(INDEX('Policy Characteristics'!F:F,MATCH($C847,'Policy Characteristics'!$C:$C,0))),"",INDEX('Policy Characteristics'!F:F,MATCH($C847,'Policy Characteristics'!$C:$C,0)))</f>
        <v>0</v>
      </c>
      <c r="M847" s="238">
        <f>IF(ISBLANK(INDEX('Policy Characteristics'!G:G,MATCH($C847,'Policy Characteristics'!$C:$C,0))),"",INDEX('Policy Characteristics'!G:G,MATCH($C847,'Policy Characteristics'!$C:$C,0)))</f>
        <v>1</v>
      </c>
      <c r="N847" s="238">
        <f>IF(ISBLANK(INDEX('Policy Characteristics'!H:H,MATCH($C847,'Policy Characteristics'!$C:$C,0))),"",INDEX('Policy Characteristics'!H:H,MATCH($C847,'Policy Characteristics'!$C:$C,0)))</f>
        <v>0.01</v>
      </c>
      <c r="O847" s="237" t="str">
        <f>IF(ISBLANK(INDEX('Policy Characteristics'!I:I,MATCH($C847,'Policy Characteristics'!$C:$C,0))),"",INDEX('Policy Characteristics'!I:I,MATCH($C847,'Policy Characteristics'!$C:$C,0)))</f>
        <v>% of fuel shifted</v>
      </c>
      <c r="P847" s="237"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7" t="str">
        <f>IF(ISBLANK(INDEX('Policy Characteristics'!K:K,MATCH($C847,'Policy Characteristics'!$C:$C,0))),"",INDEX('Policy Characteristics'!K:K,MATCH($C847,'Policy Characteristics'!$C:$C,0)))</f>
        <v>industry-ag-main.html#fuel-switching</v>
      </c>
      <c r="R847" s="237" t="str">
        <f>IF(ISBLANK(INDEX('Policy Characteristics'!L:L,MATCH($C847,'Policy Characteristics'!$C:$C,0))),"",INDEX('Policy Characteristics'!L:L,MATCH($C847,'Policy Characteristics'!$C:$C,0)))</f>
        <v>industry-elec-and-hydrogen.html</v>
      </c>
      <c r="S847" s="291" t="s">
        <v>187</v>
      </c>
    </row>
    <row r="848" spans="1:19">
      <c r="A848" s="237" t="str">
        <f>IF(ISBLANK(INDEX('Policy Characteristics'!A:A,MATCH($C848,'Policy Characteristics'!$C:$C,0))),"",INDEX('Policy Characteristics'!A:A,MATCH($C848,'Policy Characteristics'!$C:$C,0)))</f>
        <v>Industry</v>
      </c>
      <c r="B848" s="386" t="str">
        <f>IF(ISBLANK(INDEX('Policy Characteristics'!B:B,MATCH($C848,'Policy Characteristics'!$C:$C,0))),"",INDEX('Policy Characteristics'!B:B,MATCH($C848,'Policy Characteristics'!$C:$C,0)))</f>
        <v>Electrification</v>
      </c>
      <c r="C848" s="237" t="str">
        <f t="shared" si="40"/>
        <v>Fraction of Eligible Industrial Energy Use Shifted to Electricity</v>
      </c>
      <c r="D848" s="290" t="s">
        <v>3065</v>
      </c>
      <c r="E848" t="s">
        <v>3491</v>
      </c>
      <c r="F848" t="s">
        <v>3027</v>
      </c>
      <c r="G848" s="335" t="s">
        <v>3498</v>
      </c>
      <c r="H848" s="17">
        <v>1998</v>
      </c>
      <c r="I848" s="387" t="s">
        <v>43</v>
      </c>
      <c r="J848" s="388" t="str">
        <f>IF(ISBLANK(INDEX('Policy Characteristics'!D:D,MATCH($C848,'Policy Characteristics'!$C:$C,0))),"",INDEX('Policy Characteristics'!D:D,MATCH($C848,'Policy Characteristics'!$C:$C,0)))</f>
        <v>Electrification</v>
      </c>
      <c r="K848" s="237" t="str">
        <f>IF(ISBLANK(INDEX('Policy Characteristics'!E:E,MATCH($C848,'Policy Characteristics'!$C:$C,0))),"",INDEX('Policy Characteristics'!E:E,MATCH($C848,'Policy Characteristics'!$C:$C,0)))</f>
        <v>indst shift to electricity</v>
      </c>
      <c r="L848" s="238">
        <f>IF(ISBLANK(INDEX('Policy Characteristics'!F:F,MATCH($C848,'Policy Characteristics'!$C:$C,0))),"",INDEX('Policy Characteristics'!F:F,MATCH($C848,'Policy Characteristics'!$C:$C,0)))</f>
        <v>0</v>
      </c>
      <c r="M848" s="238">
        <f>IF(ISBLANK(INDEX('Policy Characteristics'!G:G,MATCH($C848,'Policy Characteristics'!$C:$C,0))),"",INDEX('Policy Characteristics'!G:G,MATCH($C848,'Policy Characteristics'!$C:$C,0)))</f>
        <v>1</v>
      </c>
      <c r="N848" s="238">
        <f>IF(ISBLANK(INDEX('Policy Characteristics'!H:H,MATCH($C848,'Policy Characteristics'!$C:$C,0))),"",INDEX('Policy Characteristics'!H:H,MATCH($C848,'Policy Characteristics'!$C:$C,0)))</f>
        <v>0.01</v>
      </c>
      <c r="O848" s="237" t="str">
        <f>IF(ISBLANK(INDEX('Policy Characteristics'!I:I,MATCH($C848,'Policy Characteristics'!$C:$C,0))),"",INDEX('Policy Characteristics'!I:I,MATCH($C848,'Policy Characteristics'!$C:$C,0)))</f>
        <v>% of fuel shifted</v>
      </c>
      <c r="P848" s="237"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7" t="str">
        <f>IF(ISBLANK(INDEX('Policy Characteristics'!K:K,MATCH($C848,'Policy Characteristics'!$C:$C,0))),"",INDEX('Policy Characteristics'!K:K,MATCH($C848,'Policy Characteristics'!$C:$C,0)))</f>
        <v>industry-ag-main.html#fuel-switching</v>
      </c>
      <c r="R848" s="237" t="str">
        <f>IF(ISBLANK(INDEX('Policy Characteristics'!L:L,MATCH($C848,'Policy Characteristics'!$C:$C,0))),"",INDEX('Policy Characteristics'!L:L,MATCH($C848,'Policy Characteristics'!$C:$C,0)))</f>
        <v>industry-elec-and-hydrogen.html</v>
      </c>
      <c r="S848" s="291" t="s">
        <v>187</v>
      </c>
    </row>
    <row r="849" spans="1:19">
      <c r="A849" s="237" t="str">
        <f>IF(ISBLANK(INDEX('Policy Characteristics'!A:A,MATCH($C849,'Policy Characteristics'!$C:$C,0))),"",INDEX('Policy Characteristics'!A:A,MATCH($C849,'Policy Characteristics'!$C:$C,0)))</f>
        <v>Industry</v>
      </c>
      <c r="B849" s="386" t="str">
        <f>IF(ISBLANK(INDEX('Policy Characteristics'!B:B,MATCH($C849,'Policy Characteristics'!$C:$C,0))),"",INDEX('Policy Characteristics'!B:B,MATCH($C849,'Policy Characteristics'!$C:$C,0)))</f>
        <v>Electrification</v>
      </c>
      <c r="C849" s="237" t="str">
        <f t="shared" si="40"/>
        <v>Fraction of Eligible Industrial Energy Use Shifted to Electricity</v>
      </c>
      <c r="D849" s="290" t="s">
        <v>3065</v>
      </c>
      <c r="E849" t="s">
        <v>3492</v>
      </c>
      <c r="F849" t="s">
        <v>3027</v>
      </c>
      <c r="G849" s="335" t="s">
        <v>3499</v>
      </c>
      <c r="H849" s="17">
        <v>1999</v>
      </c>
      <c r="I849" s="387" t="s">
        <v>43</v>
      </c>
      <c r="J849" s="388" t="str">
        <f>IF(ISBLANK(INDEX('Policy Characteristics'!D:D,MATCH($C849,'Policy Characteristics'!$C:$C,0))),"",INDEX('Policy Characteristics'!D:D,MATCH($C849,'Policy Characteristics'!$C:$C,0)))</f>
        <v>Electrification</v>
      </c>
      <c r="K849" s="237" t="str">
        <f>IF(ISBLANK(INDEX('Policy Characteristics'!E:E,MATCH($C849,'Policy Characteristics'!$C:$C,0))),"",INDEX('Policy Characteristics'!E:E,MATCH($C849,'Policy Characteristics'!$C:$C,0)))</f>
        <v>indst shift to electricity</v>
      </c>
      <c r="L849" s="238">
        <f>IF(ISBLANK(INDEX('Policy Characteristics'!F:F,MATCH($C849,'Policy Characteristics'!$C:$C,0))),"",INDEX('Policy Characteristics'!F:F,MATCH($C849,'Policy Characteristics'!$C:$C,0)))</f>
        <v>0</v>
      </c>
      <c r="M849" s="238">
        <f>IF(ISBLANK(INDEX('Policy Characteristics'!G:G,MATCH($C849,'Policy Characteristics'!$C:$C,0))),"",INDEX('Policy Characteristics'!G:G,MATCH($C849,'Policy Characteristics'!$C:$C,0)))</f>
        <v>1</v>
      </c>
      <c r="N849" s="238">
        <f>IF(ISBLANK(INDEX('Policy Characteristics'!H:H,MATCH($C849,'Policy Characteristics'!$C:$C,0))),"",INDEX('Policy Characteristics'!H:H,MATCH($C849,'Policy Characteristics'!$C:$C,0)))</f>
        <v>0.01</v>
      </c>
      <c r="O849" s="237" t="str">
        <f>IF(ISBLANK(INDEX('Policy Characteristics'!I:I,MATCH($C849,'Policy Characteristics'!$C:$C,0))),"",INDEX('Policy Characteristics'!I:I,MATCH($C849,'Policy Characteristics'!$C:$C,0)))</f>
        <v>% of fuel shifted</v>
      </c>
      <c r="P849" s="237"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7" t="str">
        <f>IF(ISBLANK(INDEX('Policy Characteristics'!K:K,MATCH($C849,'Policy Characteristics'!$C:$C,0))),"",INDEX('Policy Characteristics'!K:K,MATCH($C849,'Policy Characteristics'!$C:$C,0)))</f>
        <v>industry-ag-main.html#fuel-switching</v>
      </c>
      <c r="R849" s="237" t="str">
        <f>IF(ISBLANK(INDEX('Policy Characteristics'!L:L,MATCH($C849,'Policy Characteristics'!$C:$C,0))),"",INDEX('Policy Characteristics'!L:L,MATCH($C849,'Policy Characteristics'!$C:$C,0)))</f>
        <v>industry-elec-and-hydrogen.html</v>
      </c>
      <c r="S849" s="291" t="s">
        <v>187</v>
      </c>
    </row>
    <row r="850" spans="1:19">
      <c r="A850" s="237" t="str">
        <f>IF(ISBLANK(INDEX('Policy Characteristics'!A:A,MATCH($C850,'Policy Characteristics'!$C:$C,0))),"",INDEX('Policy Characteristics'!A:A,MATCH($C850,'Policy Characteristics'!$C:$C,0)))</f>
        <v>Industry</v>
      </c>
      <c r="B850" s="386" t="str">
        <f>IF(ISBLANK(INDEX('Policy Characteristics'!B:B,MATCH($C850,'Policy Characteristics'!$C:$C,0))),"",INDEX('Policy Characteristics'!B:B,MATCH($C850,'Policy Characteristics'!$C:$C,0)))</f>
        <v>Electrification</v>
      </c>
      <c r="C850" s="237" t="str">
        <f t="shared" si="40"/>
        <v>Fraction of Eligible Industrial Energy Use Shifted to Electricity</v>
      </c>
      <c r="D850" s="290" t="s">
        <v>3065</v>
      </c>
      <c r="E850" t="s">
        <v>3493</v>
      </c>
      <c r="F850" t="s">
        <v>3027</v>
      </c>
      <c r="G850" s="335" t="s">
        <v>3500</v>
      </c>
      <c r="H850" s="17">
        <v>2000</v>
      </c>
      <c r="I850" s="387" t="s">
        <v>43</v>
      </c>
      <c r="J850" s="388" t="str">
        <f>IF(ISBLANK(INDEX('Policy Characteristics'!D:D,MATCH($C850,'Policy Characteristics'!$C:$C,0))),"",INDEX('Policy Characteristics'!D:D,MATCH($C850,'Policy Characteristics'!$C:$C,0)))</f>
        <v>Electrification</v>
      </c>
      <c r="K850" s="237" t="str">
        <f>IF(ISBLANK(INDEX('Policy Characteristics'!E:E,MATCH($C850,'Policy Characteristics'!$C:$C,0))),"",INDEX('Policy Characteristics'!E:E,MATCH($C850,'Policy Characteristics'!$C:$C,0)))</f>
        <v>indst shift to electricity</v>
      </c>
      <c r="L850" s="238">
        <f>IF(ISBLANK(INDEX('Policy Characteristics'!F:F,MATCH($C850,'Policy Characteristics'!$C:$C,0))),"",INDEX('Policy Characteristics'!F:F,MATCH($C850,'Policy Characteristics'!$C:$C,0)))</f>
        <v>0</v>
      </c>
      <c r="M850" s="238">
        <f>IF(ISBLANK(INDEX('Policy Characteristics'!G:G,MATCH($C850,'Policy Characteristics'!$C:$C,0))),"",INDEX('Policy Characteristics'!G:G,MATCH($C850,'Policy Characteristics'!$C:$C,0)))</f>
        <v>1</v>
      </c>
      <c r="N850" s="238">
        <f>IF(ISBLANK(INDEX('Policy Characteristics'!H:H,MATCH($C850,'Policy Characteristics'!$C:$C,0))),"",INDEX('Policy Characteristics'!H:H,MATCH($C850,'Policy Characteristics'!$C:$C,0)))</f>
        <v>0.01</v>
      </c>
      <c r="O850" s="237" t="str">
        <f>IF(ISBLANK(INDEX('Policy Characteristics'!I:I,MATCH($C850,'Policy Characteristics'!$C:$C,0))),"",INDEX('Policy Characteristics'!I:I,MATCH($C850,'Policy Characteristics'!$C:$C,0)))</f>
        <v>% of fuel shifted</v>
      </c>
      <c r="P850" s="237"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7" t="str">
        <f>IF(ISBLANK(INDEX('Policy Characteristics'!K:K,MATCH($C850,'Policy Characteristics'!$C:$C,0))),"",INDEX('Policy Characteristics'!K:K,MATCH($C850,'Policy Characteristics'!$C:$C,0)))</f>
        <v>industry-ag-main.html#fuel-switching</v>
      </c>
      <c r="R850" s="237" t="str">
        <f>IF(ISBLANK(INDEX('Policy Characteristics'!L:L,MATCH($C850,'Policy Characteristics'!$C:$C,0))),"",INDEX('Policy Characteristics'!L:L,MATCH($C850,'Policy Characteristics'!$C:$C,0)))</f>
        <v>industry-elec-and-hydrogen.html</v>
      </c>
      <c r="S850" s="291" t="s">
        <v>187</v>
      </c>
    </row>
    <row r="851" spans="1:19">
      <c r="A851" s="237" t="str">
        <f>IF(ISBLANK(INDEX('Policy Characteristics'!A:A,MATCH($C851,'Policy Characteristics'!$C:$C,0))),"",INDEX('Policy Characteristics'!A:A,MATCH($C851,'Policy Characteristics'!$C:$C,0)))</f>
        <v>Industry</v>
      </c>
      <c r="B851" s="386" t="str">
        <f>IF(ISBLANK(INDEX('Policy Characteristics'!B:B,MATCH($C851,'Policy Characteristics'!$C:$C,0))),"",INDEX('Policy Characteristics'!B:B,MATCH($C851,'Policy Characteristics'!$C:$C,0)))</f>
        <v>Electrification</v>
      </c>
      <c r="C851" s="237" t="str">
        <f t="shared" si="40"/>
        <v>Fraction of Eligible Industrial Energy Use Shifted to Electricity</v>
      </c>
      <c r="D851" s="290" t="s">
        <v>3065</v>
      </c>
      <c r="E851" t="s">
        <v>3610</v>
      </c>
      <c r="F851" t="s">
        <v>3027</v>
      </c>
      <c r="G851" s="335" t="s">
        <v>3610</v>
      </c>
      <c r="H851" s="17">
        <v>2001</v>
      </c>
      <c r="I851" s="387" t="s">
        <v>43</v>
      </c>
      <c r="J851" s="388" t="str">
        <f>IF(ISBLANK(INDEX('Policy Characteristics'!D:D,MATCH($C851,'Policy Characteristics'!$C:$C,0))),"",INDEX('Policy Characteristics'!D:D,MATCH($C851,'Policy Characteristics'!$C:$C,0)))</f>
        <v>Electrification</v>
      </c>
      <c r="K851" s="237" t="str">
        <f>IF(ISBLANK(INDEX('Policy Characteristics'!E:E,MATCH($C851,'Policy Characteristics'!$C:$C,0))),"",INDEX('Policy Characteristics'!E:E,MATCH($C851,'Policy Characteristics'!$C:$C,0)))</f>
        <v>indst shift to electricity</v>
      </c>
      <c r="L851" s="238">
        <f>IF(ISBLANK(INDEX('Policy Characteristics'!F:F,MATCH($C851,'Policy Characteristics'!$C:$C,0))),"",INDEX('Policy Characteristics'!F:F,MATCH($C851,'Policy Characteristics'!$C:$C,0)))</f>
        <v>0</v>
      </c>
      <c r="M851" s="238">
        <f>IF(ISBLANK(INDEX('Policy Characteristics'!G:G,MATCH($C851,'Policy Characteristics'!$C:$C,0))),"",INDEX('Policy Characteristics'!G:G,MATCH($C851,'Policy Characteristics'!$C:$C,0)))</f>
        <v>1</v>
      </c>
      <c r="N851" s="238">
        <f>IF(ISBLANK(INDEX('Policy Characteristics'!H:H,MATCH($C851,'Policy Characteristics'!$C:$C,0))),"",INDEX('Policy Characteristics'!H:H,MATCH($C851,'Policy Characteristics'!$C:$C,0)))</f>
        <v>0.01</v>
      </c>
      <c r="O851" s="237" t="str">
        <f>IF(ISBLANK(INDEX('Policy Characteristics'!I:I,MATCH($C851,'Policy Characteristics'!$C:$C,0))),"",INDEX('Policy Characteristics'!I:I,MATCH($C851,'Policy Characteristics'!$C:$C,0)))</f>
        <v>% of fuel shifted</v>
      </c>
      <c r="P851" s="237"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7" t="str">
        <f>IF(ISBLANK(INDEX('Policy Characteristics'!K:K,MATCH($C851,'Policy Characteristics'!$C:$C,0))),"",INDEX('Policy Characteristics'!K:K,MATCH($C851,'Policy Characteristics'!$C:$C,0)))</f>
        <v>industry-ag-main.html#fuel-switching</v>
      </c>
      <c r="R851" s="237" t="str">
        <f>IF(ISBLANK(INDEX('Policy Characteristics'!L:L,MATCH($C851,'Policy Characteristics'!$C:$C,0))),"",INDEX('Policy Characteristics'!L:L,MATCH($C851,'Policy Characteristics'!$C:$C,0)))</f>
        <v>industry-elec-and-hydrogen.html</v>
      </c>
      <c r="S851" s="291" t="s">
        <v>187</v>
      </c>
    </row>
    <row r="852" spans="1:19">
      <c r="A852" s="237" t="str">
        <f>IF(ISBLANK(INDEX('Policy Characteristics'!A:A,MATCH($C852,'Policy Characteristics'!$C:$C,0))),"",INDEX('Policy Characteristics'!A:A,MATCH($C852,'Policy Characteristics'!$C:$C,0)))</f>
        <v>Industry</v>
      </c>
      <c r="B852" s="386" t="str">
        <f>IF(ISBLANK(INDEX('Policy Characteristics'!B:B,MATCH($C852,'Policy Characteristics'!$C:$C,0))),"",INDEX('Policy Characteristics'!B:B,MATCH($C852,'Policy Characteristics'!$C:$C,0)))</f>
        <v>Electrification</v>
      </c>
      <c r="C852" s="237" t="str">
        <f t="shared" ref="C852:C883" si="41">C$684</f>
        <v>Fraction of Eligible Industrial Energy Use Shifted to Electricity</v>
      </c>
      <c r="D852" s="290" t="s">
        <v>3066</v>
      </c>
      <c r="E852" t="s">
        <v>3487</v>
      </c>
      <c r="F852" t="s">
        <v>3028</v>
      </c>
      <c r="G852" s="335" t="s">
        <v>3494</v>
      </c>
      <c r="H852" s="17">
        <v>2002</v>
      </c>
      <c r="I852" s="387" t="s">
        <v>43</v>
      </c>
      <c r="J852" s="388" t="str">
        <f>IF(ISBLANK(INDEX('Policy Characteristics'!D:D,MATCH($C852,'Policy Characteristics'!$C:$C,0))),"",INDEX('Policy Characteristics'!D:D,MATCH($C852,'Policy Characteristics'!$C:$C,0)))</f>
        <v>Electrification</v>
      </c>
      <c r="K852" s="237" t="str">
        <f>IF(ISBLANK(INDEX('Policy Characteristics'!E:E,MATCH($C852,'Policy Characteristics'!$C:$C,0))),"",INDEX('Policy Characteristics'!E:E,MATCH($C852,'Policy Characteristics'!$C:$C,0)))</f>
        <v>indst shift to electricity</v>
      </c>
      <c r="L852" s="238">
        <f>IF(ISBLANK(INDEX('Policy Characteristics'!F:F,MATCH($C852,'Policy Characteristics'!$C:$C,0))),"",INDEX('Policy Characteristics'!F:F,MATCH($C852,'Policy Characteristics'!$C:$C,0)))</f>
        <v>0</v>
      </c>
      <c r="M852" s="238">
        <f>IF(ISBLANK(INDEX('Policy Characteristics'!G:G,MATCH($C852,'Policy Characteristics'!$C:$C,0))),"",INDEX('Policy Characteristics'!G:G,MATCH($C852,'Policy Characteristics'!$C:$C,0)))</f>
        <v>1</v>
      </c>
      <c r="N852" s="238">
        <f>IF(ISBLANK(INDEX('Policy Characteristics'!H:H,MATCH($C852,'Policy Characteristics'!$C:$C,0))),"",INDEX('Policy Characteristics'!H:H,MATCH($C852,'Policy Characteristics'!$C:$C,0)))</f>
        <v>0.01</v>
      </c>
      <c r="O852" s="237" t="str">
        <f>IF(ISBLANK(INDEX('Policy Characteristics'!I:I,MATCH($C852,'Policy Characteristics'!$C:$C,0))),"",INDEX('Policy Characteristics'!I:I,MATCH($C852,'Policy Characteristics'!$C:$C,0)))</f>
        <v>% of fuel shifted</v>
      </c>
      <c r="P852" s="237"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7" t="str">
        <f>IF(ISBLANK(INDEX('Policy Characteristics'!K:K,MATCH($C852,'Policy Characteristics'!$C:$C,0))),"",INDEX('Policy Characteristics'!K:K,MATCH($C852,'Policy Characteristics'!$C:$C,0)))</f>
        <v>industry-ag-main.html#fuel-switching</v>
      </c>
      <c r="R852" s="237" t="str">
        <f>IF(ISBLANK(INDEX('Policy Characteristics'!L:L,MATCH($C852,'Policy Characteristics'!$C:$C,0))),"",INDEX('Policy Characteristics'!L:L,MATCH($C852,'Policy Characteristics'!$C:$C,0)))</f>
        <v>industry-elec-and-hydrogen.html</v>
      </c>
      <c r="S852" s="291" t="s">
        <v>187</v>
      </c>
    </row>
    <row r="853" spans="1:19">
      <c r="A853" s="237" t="str">
        <f>IF(ISBLANK(INDEX('Policy Characteristics'!A:A,MATCH($C853,'Policy Characteristics'!$C:$C,0))),"",INDEX('Policy Characteristics'!A:A,MATCH($C853,'Policy Characteristics'!$C:$C,0)))</f>
        <v>Industry</v>
      </c>
      <c r="B853" s="386" t="str">
        <f>IF(ISBLANK(INDEX('Policy Characteristics'!B:B,MATCH($C853,'Policy Characteristics'!$C:$C,0))),"",INDEX('Policy Characteristics'!B:B,MATCH($C853,'Policy Characteristics'!$C:$C,0)))</f>
        <v>Electrification</v>
      </c>
      <c r="C853" s="237" t="str">
        <f t="shared" si="41"/>
        <v>Fraction of Eligible Industrial Energy Use Shifted to Electricity</v>
      </c>
      <c r="D853" s="290" t="s">
        <v>3066</v>
      </c>
      <c r="E853" t="s">
        <v>3488</v>
      </c>
      <c r="F853" t="s">
        <v>3028</v>
      </c>
      <c r="G853" s="335" t="s">
        <v>3495</v>
      </c>
      <c r="H853" s="17">
        <v>2003</v>
      </c>
      <c r="I853" s="387" t="s">
        <v>43</v>
      </c>
      <c r="J853" s="388" t="str">
        <f>IF(ISBLANK(INDEX('Policy Characteristics'!D:D,MATCH($C853,'Policy Characteristics'!$C:$C,0))),"",INDEX('Policy Characteristics'!D:D,MATCH($C853,'Policy Characteristics'!$C:$C,0)))</f>
        <v>Electrification</v>
      </c>
      <c r="K853" s="237" t="str">
        <f>IF(ISBLANK(INDEX('Policy Characteristics'!E:E,MATCH($C853,'Policy Characteristics'!$C:$C,0))),"",INDEX('Policy Characteristics'!E:E,MATCH($C853,'Policy Characteristics'!$C:$C,0)))</f>
        <v>indst shift to electricity</v>
      </c>
      <c r="L853" s="238">
        <f>IF(ISBLANK(INDEX('Policy Characteristics'!F:F,MATCH($C853,'Policy Characteristics'!$C:$C,0))),"",INDEX('Policy Characteristics'!F:F,MATCH($C853,'Policy Characteristics'!$C:$C,0)))</f>
        <v>0</v>
      </c>
      <c r="M853" s="238">
        <f>IF(ISBLANK(INDEX('Policy Characteristics'!G:G,MATCH($C853,'Policy Characteristics'!$C:$C,0))),"",INDEX('Policy Characteristics'!G:G,MATCH($C853,'Policy Characteristics'!$C:$C,0)))</f>
        <v>1</v>
      </c>
      <c r="N853" s="238">
        <f>IF(ISBLANK(INDEX('Policy Characteristics'!H:H,MATCH($C853,'Policy Characteristics'!$C:$C,0))),"",INDEX('Policy Characteristics'!H:H,MATCH($C853,'Policy Characteristics'!$C:$C,0)))</f>
        <v>0.01</v>
      </c>
      <c r="O853" s="237" t="str">
        <f>IF(ISBLANK(INDEX('Policy Characteristics'!I:I,MATCH($C853,'Policy Characteristics'!$C:$C,0))),"",INDEX('Policy Characteristics'!I:I,MATCH($C853,'Policy Characteristics'!$C:$C,0)))</f>
        <v>% of fuel shifted</v>
      </c>
      <c r="P853" s="237"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7" t="str">
        <f>IF(ISBLANK(INDEX('Policy Characteristics'!K:K,MATCH($C853,'Policy Characteristics'!$C:$C,0))),"",INDEX('Policy Characteristics'!K:K,MATCH($C853,'Policy Characteristics'!$C:$C,0)))</f>
        <v>industry-ag-main.html#fuel-switching</v>
      </c>
      <c r="R853" s="237" t="str">
        <f>IF(ISBLANK(INDEX('Policy Characteristics'!L:L,MATCH($C853,'Policy Characteristics'!$C:$C,0))),"",INDEX('Policy Characteristics'!L:L,MATCH($C853,'Policy Characteristics'!$C:$C,0)))</f>
        <v>industry-elec-and-hydrogen.html</v>
      </c>
      <c r="S853" s="291" t="s">
        <v>187</v>
      </c>
    </row>
    <row r="854" spans="1:19">
      <c r="A854" s="237" t="str">
        <f>IF(ISBLANK(INDEX('Policy Characteristics'!A:A,MATCH($C854,'Policy Characteristics'!$C:$C,0))),"",INDEX('Policy Characteristics'!A:A,MATCH($C854,'Policy Characteristics'!$C:$C,0)))</f>
        <v>Industry</v>
      </c>
      <c r="B854" s="386" t="str">
        <f>IF(ISBLANK(INDEX('Policy Characteristics'!B:B,MATCH($C854,'Policy Characteristics'!$C:$C,0))),"",INDEX('Policy Characteristics'!B:B,MATCH($C854,'Policy Characteristics'!$C:$C,0)))</f>
        <v>Electrification</v>
      </c>
      <c r="C854" s="237" t="str">
        <f t="shared" si="41"/>
        <v>Fraction of Eligible Industrial Energy Use Shifted to Electricity</v>
      </c>
      <c r="D854" s="290" t="s">
        <v>3066</v>
      </c>
      <c r="E854" t="s">
        <v>3489</v>
      </c>
      <c r="F854" t="s">
        <v>3028</v>
      </c>
      <c r="G854" s="335" t="s">
        <v>3496</v>
      </c>
      <c r="H854" s="17">
        <v>2004</v>
      </c>
      <c r="I854" s="387" t="s">
        <v>43</v>
      </c>
      <c r="J854" s="388" t="str">
        <f>IF(ISBLANK(INDEX('Policy Characteristics'!D:D,MATCH($C854,'Policy Characteristics'!$C:$C,0))),"",INDEX('Policy Characteristics'!D:D,MATCH($C854,'Policy Characteristics'!$C:$C,0)))</f>
        <v>Electrification</v>
      </c>
      <c r="K854" s="237" t="str">
        <f>IF(ISBLANK(INDEX('Policy Characteristics'!E:E,MATCH($C854,'Policy Characteristics'!$C:$C,0))),"",INDEX('Policy Characteristics'!E:E,MATCH($C854,'Policy Characteristics'!$C:$C,0)))</f>
        <v>indst shift to electricity</v>
      </c>
      <c r="L854" s="238">
        <f>IF(ISBLANK(INDEX('Policy Characteristics'!F:F,MATCH($C854,'Policy Characteristics'!$C:$C,0))),"",INDEX('Policy Characteristics'!F:F,MATCH($C854,'Policy Characteristics'!$C:$C,0)))</f>
        <v>0</v>
      </c>
      <c r="M854" s="238">
        <f>IF(ISBLANK(INDEX('Policy Characteristics'!G:G,MATCH($C854,'Policy Characteristics'!$C:$C,0))),"",INDEX('Policy Characteristics'!G:G,MATCH($C854,'Policy Characteristics'!$C:$C,0)))</f>
        <v>1</v>
      </c>
      <c r="N854" s="238">
        <f>IF(ISBLANK(INDEX('Policy Characteristics'!H:H,MATCH($C854,'Policy Characteristics'!$C:$C,0))),"",INDEX('Policy Characteristics'!H:H,MATCH($C854,'Policy Characteristics'!$C:$C,0)))</f>
        <v>0.01</v>
      </c>
      <c r="O854" s="237" t="str">
        <f>IF(ISBLANK(INDEX('Policy Characteristics'!I:I,MATCH($C854,'Policy Characteristics'!$C:$C,0))),"",INDEX('Policy Characteristics'!I:I,MATCH($C854,'Policy Characteristics'!$C:$C,0)))</f>
        <v>% of fuel shifted</v>
      </c>
      <c r="P854" s="237"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7" t="str">
        <f>IF(ISBLANK(INDEX('Policy Characteristics'!K:K,MATCH($C854,'Policy Characteristics'!$C:$C,0))),"",INDEX('Policy Characteristics'!K:K,MATCH($C854,'Policy Characteristics'!$C:$C,0)))</f>
        <v>industry-ag-main.html#fuel-switching</v>
      </c>
      <c r="R854" s="237" t="str">
        <f>IF(ISBLANK(INDEX('Policy Characteristics'!L:L,MATCH($C854,'Policy Characteristics'!$C:$C,0))),"",INDEX('Policy Characteristics'!L:L,MATCH($C854,'Policy Characteristics'!$C:$C,0)))</f>
        <v>industry-elec-and-hydrogen.html</v>
      </c>
      <c r="S854" s="291" t="s">
        <v>187</v>
      </c>
    </row>
    <row r="855" spans="1:19">
      <c r="A855" s="237" t="str">
        <f>IF(ISBLANK(INDEX('Policy Characteristics'!A:A,MATCH($C855,'Policy Characteristics'!$C:$C,0))),"",INDEX('Policy Characteristics'!A:A,MATCH($C855,'Policy Characteristics'!$C:$C,0)))</f>
        <v>Industry</v>
      </c>
      <c r="B855" s="386" t="str">
        <f>IF(ISBLANK(INDEX('Policy Characteristics'!B:B,MATCH($C855,'Policy Characteristics'!$C:$C,0))),"",INDEX('Policy Characteristics'!B:B,MATCH($C855,'Policy Characteristics'!$C:$C,0)))</f>
        <v>Electrification</v>
      </c>
      <c r="C855" s="237" t="str">
        <f t="shared" si="41"/>
        <v>Fraction of Eligible Industrial Energy Use Shifted to Electricity</v>
      </c>
      <c r="D855" s="290" t="s">
        <v>3066</v>
      </c>
      <c r="E855" t="s">
        <v>3490</v>
      </c>
      <c r="F855" t="s">
        <v>3028</v>
      </c>
      <c r="G855" s="335" t="s">
        <v>3497</v>
      </c>
      <c r="H855" s="17">
        <v>2005</v>
      </c>
      <c r="I855" s="387" t="s">
        <v>43</v>
      </c>
      <c r="J855" s="388" t="str">
        <f>IF(ISBLANK(INDEX('Policy Characteristics'!D:D,MATCH($C855,'Policy Characteristics'!$C:$C,0))),"",INDEX('Policy Characteristics'!D:D,MATCH($C855,'Policy Characteristics'!$C:$C,0)))</f>
        <v>Electrification</v>
      </c>
      <c r="K855" s="237" t="str">
        <f>IF(ISBLANK(INDEX('Policy Characteristics'!E:E,MATCH($C855,'Policy Characteristics'!$C:$C,0))),"",INDEX('Policy Characteristics'!E:E,MATCH($C855,'Policy Characteristics'!$C:$C,0)))</f>
        <v>indst shift to electricity</v>
      </c>
      <c r="L855" s="238">
        <f>IF(ISBLANK(INDEX('Policy Characteristics'!F:F,MATCH($C855,'Policy Characteristics'!$C:$C,0))),"",INDEX('Policy Characteristics'!F:F,MATCH($C855,'Policy Characteristics'!$C:$C,0)))</f>
        <v>0</v>
      </c>
      <c r="M855" s="238">
        <f>IF(ISBLANK(INDEX('Policy Characteristics'!G:G,MATCH($C855,'Policy Characteristics'!$C:$C,0))),"",INDEX('Policy Characteristics'!G:G,MATCH($C855,'Policy Characteristics'!$C:$C,0)))</f>
        <v>1</v>
      </c>
      <c r="N855" s="238">
        <f>IF(ISBLANK(INDEX('Policy Characteristics'!H:H,MATCH($C855,'Policy Characteristics'!$C:$C,0))),"",INDEX('Policy Characteristics'!H:H,MATCH($C855,'Policy Characteristics'!$C:$C,0)))</f>
        <v>0.01</v>
      </c>
      <c r="O855" s="237" t="str">
        <f>IF(ISBLANK(INDEX('Policy Characteristics'!I:I,MATCH($C855,'Policy Characteristics'!$C:$C,0))),"",INDEX('Policy Characteristics'!I:I,MATCH($C855,'Policy Characteristics'!$C:$C,0)))</f>
        <v>% of fuel shifted</v>
      </c>
      <c r="P855" s="237"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7" t="str">
        <f>IF(ISBLANK(INDEX('Policy Characteristics'!K:K,MATCH($C855,'Policy Characteristics'!$C:$C,0))),"",INDEX('Policy Characteristics'!K:K,MATCH($C855,'Policy Characteristics'!$C:$C,0)))</f>
        <v>industry-ag-main.html#fuel-switching</v>
      </c>
      <c r="R855" s="237" t="str">
        <f>IF(ISBLANK(INDEX('Policy Characteristics'!L:L,MATCH($C855,'Policy Characteristics'!$C:$C,0))),"",INDEX('Policy Characteristics'!L:L,MATCH($C855,'Policy Characteristics'!$C:$C,0)))</f>
        <v>industry-elec-and-hydrogen.html</v>
      </c>
      <c r="S855" s="291" t="s">
        <v>187</v>
      </c>
    </row>
    <row r="856" spans="1:19">
      <c r="A856" s="237" t="str">
        <f>IF(ISBLANK(INDEX('Policy Characteristics'!A:A,MATCH($C856,'Policy Characteristics'!$C:$C,0))),"",INDEX('Policy Characteristics'!A:A,MATCH($C856,'Policy Characteristics'!$C:$C,0)))</f>
        <v>Industry</v>
      </c>
      <c r="B856" s="386" t="str">
        <f>IF(ISBLANK(INDEX('Policy Characteristics'!B:B,MATCH($C856,'Policy Characteristics'!$C:$C,0))),"",INDEX('Policy Characteristics'!B:B,MATCH($C856,'Policy Characteristics'!$C:$C,0)))</f>
        <v>Electrification</v>
      </c>
      <c r="C856" s="237" t="str">
        <f t="shared" si="41"/>
        <v>Fraction of Eligible Industrial Energy Use Shifted to Electricity</v>
      </c>
      <c r="D856" s="290" t="s">
        <v>3066</v>
      </c>
      <c r="E856" t="s">
        <v>3491</v>
      </c>
      <c r="F856" t="s">
        <v>3028</v>
      </c>
      <c r="G856" s="335" t="s">
        <v>3498</v>
      </c>
      <c r="H856" s="17">
        <v>2006</v>
      </c>
      <c r="I856" s="387" t="s">
        <v>43</v>
      </c>
      <c r="J856" s="388" t="str">
        <f>IF(ISBLANK(INDEX('Policy Characteristics'!D:D,MATCH($C856,'Policy Characteristics'!$C:$C,0))),"",INDEX('Policy Characteristics'!D:D,MATCH($C856,'Policy Characteristics'!$C:$C,0)))</f>
        <v>Electrification</v>
      </c>
      <c r="K856" s="237" t="str">
        <f>IF(ISBLANK(INDEX('Policy Characteristics'!E:E,MATCH($C856,'Policy Characteristics'!$C:$C,0))),"",INDEX('Policy Characteristics'!E:E,MATCH($C856,'Policy Characteristics'!$C:$C,0)))</f>
        <v>indst shift to electricity</v>
      </c>
      <c r="L856" s="238">
        <f>IF(ISBLANK(INDEX('Policy Characteristics'!F:F,MATCH($C856,'Policy Characteristics'!$C:$C,0))),"",INDEX('Policy Characteristics'!F:F,MATCH($C856,'Policy Characteristics'!$C:$C,0)))</f>
        <v>0</v>
      </c>
      <c r="M856" s="238">
        <f>IF(ISBLANK(INDEX('Policy Characteristics'!G:G,MATCH($C856,'Policy Characteristics'!$C:$C,0))),"",INDEX('Policy Characteristics'!G:G,MATCH($C856,'Policy Characteristics'!$C:$C,0)))</f>
        <v>1</v>
      </c>
      <c r="N856" s="238">
        <f>IF(ISBLANK(INDEX('Policy Characteristics'!H:H,MATCH($C856,'Policy Characteristics'!$C:$C,0))),"",INDEX('Policy Characteristics'!H:H,MATCH($C856,'Policy Characteristics'!$C:$C,0)))</f>
        <v>0.01</v>
      </c>
      <c r="O856" s="237" t="str">
        <f>IF(ISBLANK(INDEX('Policy Characteristics'!I:I,MATCH($C856,'Policy Characteristics'!$C:$C,0))),"",INDEX('Policy Characteristics'!I:I,MATCH($C856,'Policy Characteristics'!$C:$C,0)))</f>
        <v>% of fuel shifted</v>
      </c>
      <c r="P856" s="237"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7" t="str">
        <f>IF(ISBLANK(INDEX('Policy Characteristics'!K:K,MATCH($C856,'Policy Characteristics'!$C:$C,0))),"",INDEX('Policy Characteristics'!K:K,MATCH($C856,'Policy Characteristics'!$C:$C,0)))</f>
        <v>industry-ag-main.html#fuel-switching</v>
      </c>
      <c r="R856" s="237" t="str">
        <f>IF(ISBLANK(INDEX('Policy Characteristics'!L:L,MATCH($C856,'Policy Characteristics'!$C:$C,0))),"",INDEX('Policy Characteristics'!L:L,MATCH($C856,'Policy Characteristics'!$C:$C,0)))</f>
        <v>industry-elec-and-hydrogen.html</v>
      </c>
      <c r="S856" s="291" t="s">
        <v>187</v>
      </c>
    </row>
    <row r="857" spans="1:19">
      <c r="A857" s="237" t="str">
        <f>IF(ISBLANK(INDEX('Policy Characteristics'!A:A,MATCH($C857,'Policy Characteristics'!$C:$C,0))),"",INDEX('Policy Characteristics'!A:A,MATCH($C857,'Policy Characteristics'!$C:$C,0)))</f>
        <v>Industry</v>
      </c>
      <c r="B857" s="386" t="str">
        <f>IF(ISBLANK(INDEX('Policy Characteristics'!B:B,MATCH($C857,'Policy Characteristics'!$C:$C,0))),"",INDEX('Policy Characteristics'!B:B,MATCH($C857,'Policy Characteristics'!$C:$C,0)))</f>
        <v>Electrification</v>
      </c>
      <c r="C857" s="237" t="str">
        <f t="shared" si="41"/>
        <v>Fraction of Eligible Industrial Energy Use Shifted to Electricity</v>
      </c>
      <c r="D857" s="290" t="s">
        <v>3066</v>
      </c>
      <c r="E857" t="s">
        <v>3492</v>
      </c>
      <c r="F857" t="s">
        <v>3028</v>
      </c>
      <c r="G857" s="335" t="s">
        <v>3499</v>
      </c>
      <c r="H857" s="17">
        <v>2007</v>
      </c>
      <c r="I857" s="387" t="s">
        <v>43</v>
      </c>
      <c r="J857" s="388" t="str">
        <f>IF(ISBLANK(INDEX('Policy Characteristics'!D:D,MATCH($C857,'Policy Characteristics'!$C:$C,0))),"",INDEX('Policy Characteristics'!D:D,MATCH($C857,'Policy Characteristics'!$C:$C,0)))</f>
        <v>Electrification</v>
      </c>
      <c r="K857" s="237" t="str">
        <f>IF(ISBLANK(INDEX('Policy Characteristics'!E:E,MATCH($C857,'Policy Characteristics'!$C:$C,0))),"",INDEX('Policy Characteristics'!E:E,MATCH($C857,'Policy Characteristics'!$C:$C,0)))</f>
        <v>indst shift to electricity</v>
      </c>
      <c r="L857" s="238">
        <f>IF(ISBLANK(INDEX('Policy Characteristics'!F:F,MATCH($C857,'Policy Characteristics'!$C:$C,0))),"",INDEX('Policy Characteristics'!F:F,MATCH($C857,'Policy Characteristics'!$C:$C,0)))</f>
        <v>0</v>
      </c>
      <c r="M857" s="238">
        <f>IF(ISBLANK(INDEX('Policy Characteristics'!G:G,MATCH($C857,'Policy Characteristics'!$C:$C,0))),"",INDEX('Policy Characteristics'!G:G,MATCH($C857,'Policy Characteristics'!$C:$C,0)))</f>
        <v>1</v>
      </c>
      <c r="N857" s="238">
        <f>IF(ISBLANK(INDEX('Policy Characteristics'!H:H,MATCH($C857,'Policy Characteristics'!$C:$C,0))),"",INDEX('Policy Characteristics'!H:H,MATCH($C857,'Policy Characteristics'!$C:$C,0)))</f>
        <v>0.01</v>
      </c>
      <c r="O857" s="237" t="str">
        <f>IF(ISBLANK(INDEX('Policy Characteristics'!I:I,MATCH($C857,'Policy Characteristics'!$C:$C,0))),"",INDEX('Policy Characteristics'!I:I,MATCH($C857,'Policy Characteristics'!$C:$C,0)))</f>
        <v>% of fuel shifted</v>
      </c>
      <c r="P857" s="237"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7" t="str">
        <f>IF(ISBLANK(INDEX('Policy Characteristics'!K:K,MATCH($C857,'Policy Characteristics'!$C:$C,0))),"",INDEX('Policy Characteristics'!K:K,MATCH($C857,'Policy Characteristics'!$C:$C,0)))</f>
        <v>industry-ag-main.html#fuel-switching</v>
      </c>
      <c r="R857" s="237" t="str">
        <f>IF(ISBLANK(INDEX('Policy Characteristics'!L:L,MATCH($C857,'Policy Characteristics'!$C:$C,0))),"",INDEX('Policy Characteristics'!L:L,MATCH($C857,'Policy Characteristics'!$C:$C,0)))</f>
        <v>industry-elec-and-hydrogen.html</v>
      </c>
      <c r="S857" s="291" t="s">
        <v>187</v>
      </c>
    </row>
    <row r="858" spans="1:19">
      <c r="A858" s="237" t="str">
        <f>IF(ISBLANK(INDEX('Policy Characteristics'!A:A,MATCH($C858,'Policy Characteristics'!$C:$C,0))),"",INDEX('Policy Characteristics'!A:A,MATCH($C858,'Policy Characteristics'!$C:$C,0)))</f>
        <v>Industry</v>
      </c>
      <c r="B858" s="386" t="str">
        <f>IF(ISBLANK(INDEX('Policy Characteristics'!B:B,MATCH($C858,'Policy Characteristics'!$C:$C,0))),"",INDEX('Policy Characteristics'!B:B,MATCH($C858,'Policy Characteristics'!$C:$C,0)))</f>
        <v>Electrification</v>
      </c>
      <c r="C858" s="237" t="str">
        <f t="shared" si="41"/>
        <v>Fraction of Eligible Industrial Energy Use Shifted to Electricity</v>
      </c>
      <c r="D858" s="290" t="s">
        <v>3066</v>
      </c>
      <c r="E858" t="s">
        <v>3493</v>
      </c>
      <c r="F858" t="s">
        <v>3028</v>
      </c>
      <c r="G858" s="335" t="s">
        <v>3500</v>
      </c>
      <c r="H858" s="17">
        <v>2008</v>
      </c>
      <c r="I858" s="387" t="s">
        <v>43</v>
      </c>
      <c r="J858" s="388" t="str">
        <f>IF(ISBLANK(INDEX('Policy Characteristics'!D:D,MATCH($C858,'Policy Characteristics'!$C:$C,0))),"",INDEX('Policy Characteristics'!D:D,MATCH($C858,'Policy Characteristics'!$C:$C,0)))</f>
        <v>Electrification</v>
      </c>
      <c r="K858" s="237" t="str">
        <f>IF(ISBLANK(INDEX('Policy Characteristics'!E:E,MATCH($C858,'Policy Characteristics'!$C:$C,0))),"",INDEX('Policy Characteristics'!E:E,MATCH($C858,'Policy Characteristics'!$C:$C,0)))</f>
        <v>indst shift to electricity</v>
      </c>
      <c r="L858" s="238">
        <f>IF(ISBLANK(INDEX('Policy Characteristics'!F:F,MATCH($C858,'Policy Characteristics'!$C:$C,0))),"",INDEX('Policy Characteristics'!F:F,MATCH($C858,'Policy Characteristics'!$C:$C,0)))</f>
        <v>0</v>
      </c>
      <c r="M858" s="238">
        <f>IF(ISBLANK(INDEX('Policy Characteristics'!G:G,MATCH($C858,'Policy Characteristics'!$C:$C,0))),"",INDEX('Policy Characteristics'!G:G,MATCH($C858,'Policy Characteristics'!$C:$C,0)))</f>
        <v>1</v>
      </c>
      <c r="N858" s="238">
        <f>IF(ISBLANK(INDEX('Policy Characteristics'!H:H,MATCH($C858,'Policy Characteristics'!$C:$C,0))),"",INDEX('Policy Characteristics'!H:H,MATCH($C858,'Policy Characteristics'!$C:$C,0)))</f>
        <v>0.01</v>
      </c>
      <c r="O858" s="237" t="str">
        <f>IF(ISBLANK(INDEX('Policy Characteristics'!I:I,MATCH($C858,'Policy Characteristics'!$C:$C,0))),"",INDEX('Policy Characteristics'!I:I,MATCH($C858,'Policy Characteristics'!$C:$C,0)))</f>
        <v>% of fuel shifted</v>
      </c>
      <c r="P858" s="237"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7" t="str">
        <f>IF(ISBLANK(INDEX('Policy Characteristics'!K:K,MATCH($C858,'Policy Characteristics'!$C:$C,0))),"",INDEX('Policy Characteristics'!K:K,MATCH($C858,'Policy Characteristics'!$C:$C,0)))</f>
        <v>industry-ag-main.html#fuel-switching</v>
      </c>
      <c r="R858" s="237" t="str">
        <f>IF(ISBLANK(INDEX('Policy Characteristics'!L:L,MATCH($C858,'Policy Characteristics'!$C:$C,0))),"",INDEX('Policy Characteristics'!L:L,MATCH($C858,'Policy Characteristics'!$C:$C,0)))</f>
        <v>industry-elec-and-hydrogen.html</v>
      </c>
      <c r="S858" s="291" t="s">
        <v>187</v>
      </c>
    </row>
    <row r="859" spans="1:19">
      <c r="A859" s="237" t="str">
        <f>IF(ISBLANK(INDEX('Policy Characteristics'!A:A,MATCH($C859,'Policy Characteristics'!$C:$C,0))),"",INDEX('Policy Characteristics'!A:A,MATCH($C859,'Policy Characteristics'!$C:$C,0)))</f>
        <v>Industry</v>
      </c>
      <c r="B859" s="386" t="str">
        <f>IF(ISBLANK(INDEX('Policy Characteristics'!B:B,MATCH($C859,'Policy Characteristics'!$C:$C,0))),"",INDEX('Policy Characteristics'!B:B,MATCH($C859,'Policy Characteristics'!$C:$C,0)))</f>
        <v>Electrification</v>
      </c>
      <c r="C859" s="237" t="str">
        <f t="shared" si="41"/>
        <v>Fraction of Eligible Industrial Energy Use Shifted to Electricity</v>
      </c>
      <c r="D859" s="290" t="s">
        <v>3066</v>
      </c>
      <c r="E859" t="s">
        <v>3610</v>
      </c>
      <c r="F859" t="s">
        <v>3028</v>
      </c>
      <c r="G859" s="335" t="s">
        <v>3610</v>
      </c>
      <c r="H859" s="17">
        <v>2009</v>
      </c>
      <c r="I859" s="387" t="s">
        <v>43</v>
      </c>
      <c r="J859" s="388" t="str">
        <f>IF(ISBLANK(INDEX('Policy Characteristics'!D:D,MATCH($C859,'Policy Characteristics'!$C:$C,0))),"",INDEX('Policy Characteristics'!D:D,MATCH($C859,'Policy Characteristics'!$C:$C,0)))</f>
        <v>Electrification</v>
      </c>
      <c r="K859" s="237" t="str">
        <f>IF(ISBLANK(INDEX('Policy Characteristics'!E:E,MATCH($C859,'Policy Characteristics'!$C:$C,0))),"",INDEX('Policy Characteristics'!E:E,MATCH($C859,'Policy Characteristics'!$C:$C,0)))</f>
        <v>indst shift to electricity</v>
      </c>
      <c r="L859" s="238">
        <f>IF(ISBLANK(INDEX('Policy Characteristics'!F:F,MATCH($C859,'Policy Characteristics'!$C:$C,0))),"",INDEX('Policy Characteristics'!F:F,MATCH($C859,'Policy Characteristics'!$C:$C,0)))</f>
        <v>0</v>
      </c>
      <c r="M859" s="238">
        <f>IF(ISBLANK(INDEX('Policy Characteristics'!G:G,MATCH($C859,'Policy Characteristics'!$C:$C,0))),"",INDEX('Policy Characteristics'!G:G,MATCH($C859,'Policy Characteristics'!$C:$C,0)))</f>
        <v>1</v>
      </c>
      <c r="N859" s="238">
        <f>IF(ISBLANK(INDEX('Policy Characteristics'!H:H,MATCH($C859,'Policy Characteristics'!$C:$C,0))),"",INDEX('Policy Characteristics'!H:H,MATCH($C859,'Policy Characteristics'!$C:$C,0)))</f>
        <v>0.01</v>
      </c>
      <c r="O859" s="237" t="str">
        <f>IF(ISBLANK(INDEX('Policy Characteristics'!I:I,MATCH($C859,'Policy Characteristics'!$C:$C,0))),"",INDEX('Policy Characteristics'!I:I,MATCH($C859,'Policy Characteristics'!$C:$C,0)))</f>
        <v>% of fuel shifted</v>
      </c>
      <c r="P859" s="237"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7" t="str">
        <f>IF(ISBLANK(INDEX('Policy Characteristics'!K:K,MATCH($C859,'Policy Characteristics'!$C:$C,0))),"",INDEX('Policy Characteristics'!K:K,MATCH($C859,'Policy Characteristics'!$C:$C,0)))</f>
        <v>industry-ag-main.html#fuel-switching</v>
      </c>
      <c r="R859" s="237" t="str">
        <f>IF(ISBLANK(INDEX('Policy Characteristics'!L:L,MATCH($C859,'Policy Characteristics'!$C:$C,0))),"",INDEX('Policy Characteristics'!L:L,MATCH($C859,'Policy Characteristics'!$C:$C,0)))</f>
        <v>industry-elec-and-hydrogen.html</v>
      </c>
      <c r="S859" s="291" t="s">
        <v>187</v>
      </c>
    </row>
    <row r="860" spans="1:19">
      <c r="A860" s="237" t="str">
        <f>IF(ISBLANK(INDEX('Policy Characteristics'!A:A,MATCH($C860,'Policy Characteristics'!$C:$C,0))),"",INDEX('Policy Characteristics'!A:A,MATCH($C860,'Policy Characteristics'!$C:$C,0)))</f>
        <v>Industry</v>
      </c>
      <c r="B860" s="386" t="str">
        <f>IF(ISBLANK(INDEX('Policy Characteristics'!B:B,MATCH($C860,'Policy Characteristics'!$C:$C,0))),"",INDEX('Policy Characteristics'!B:B,MATCH($C860,'Policy Characteristics'!$C:$C,0)))</f>
        <v>Electrification</v>
      </c>
      <c r="C860" s="237" t="str">
        <f t="shared" si="41"/>
        <v>Fraction of Eligible Industrial Energy Use Shifted to Electricity</v>
      </c>
      <c r="D860" s="290" t="s">
        <v>3067</v>
      </c>
      <c r="E860" t="s">
        <v>3487</v>
      </c>
      <c r="F860" t="s">
        <v>3029</v>
      </c>
      <c r="G860" s="335" t="s">
        <v>3494</v>
      </c>
      <c r="H860" s="17">
        <v>2010</v>
      </c>
      <c r="I860" s="387" t="s">
        <v>43</v>
      </c>
      <c r="J860" s="388" t="str">
        <f>IF(ISBLANK(INDEX('Policy Characteristics'!D:D,MATCH($C860,'Policy Characteristics'!$C:$C,0))),"",INDEX('Policy Characteristics'!D:D,MATCH($C860,'Policy Characteristics'!$C:$C,0)))</f>
        <v>Electrification</v>
      </c>
      <c r="K860" s="237" t="str">
        <f>IF(ISBLANK(INDEX('Policy Characteristics'!E:E,MATCH($C860,'Policy Characteristics'!$C:$C,0))),"",INDEX('Policy Characteristics'!E:E,MATCH($C860,'Policy Characteristics'!$C:$C,0)))</f>
        <v>indst shift to electricity</v>
      </c>
      <c r="L860" s="238">
        <f>IF(ISBLANK(INDEX('Policy Characteristics'!F:F,MATCH($C860,'Policy Characteristics'!$C:$C,0))),"",INDEX('Policy Characteristics'!F:F,MATCH($C860,'Policy Characteristics'!$C:$C,0)))</f>
        <v>0</v>
      </c>
      <c r="M860" s="238">
        <f>IF(ISBLANK(INDEX('Policy Characteristics'!G:G,MATCH($C860,'Policy Characteristics'!$C:$C,0))),"",INDEX('Policy Characteristics'!G:G,MATCH($C860,'Policy Characteristics'!$C:$C,0)))</f>
        <v>1</v>
      </c>
      <c r="N860" s="238">
        <f>IF(ISBLANK(INDEX('Policy Characteristics'!H:H,MATCH($C860,'Policy Characteristics'!$C:$C,0))),"",INDEX('Policy Characteristics'!H:H,MATCH($C860,'Policy Characteristics'!$C:$C,0)))</f>
        <v>0.01</v>
      </c>
      <c r="O860" s="237" t="str">
        <f>IF(ISBLANK(INDEX('Policy Characteristics'!I:I,MATCH($C860,'Policy Characteristics'!$C:$C,0))),"",INDEX('Policy Characteristics'!I:I,MATCH($C860,'Policy Characteristics'!$C:$C,0)))</f>
        <v>% of fuel shifted</v>
      </c>
      <c r="P860" s="237"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7" t="str">
        <f>IF(ISBLANK(INDEX('Policy Characteristics'!K:K,MATCH($C860,'Policy Characteristics'!$C:$C,0))),"",INDEX('Policy Characteristics'!K:K,MATCH($C860,'Policy Characteristics'!$C:$C,0)))</f>
        <v>industry-ag-main.html#fuel-switching</v>
      </c>
      <c r="R860" s="237" t="str">
        <f>IF(ISBLANK(INDEX('Policy Characteristics'!L:L,MATCH($C860,'Policy Characteristics'!$C:$C,0))),"",INDEX('Policy Characteristics'!L:L,MATCH($C860,'Policy Characteristics'!$C:$C,0)))</f>
        <v>industry-elec-and-hydrogen.html</v>
      </c>
      <c r="S860" s="291" t="s">
        <v>187</v>
      </c>
    </row>
    <row r="861" spans="1:19">
      <c r="A861" s="237" t="str">
        <f>IF(ISBLANK(INDEX('Policy Characteristics'!A:A,MATCH($C861,'Policy Characteristics'!$C:$C,0))),"",INDEX('Policy Characteristics'!A:A,MATCH($C861,'Policy Characteristics'!$C:$C,0)))</f>
        <v>Industry</v>
      </c>
      <c r="B861" s="386" t="str">
        <f>IF(ISBLANK(INDEX('Policy Characteristics'!B:B,MATCH($C861,'Policy Characteristics'!$C:$C,0))),"",INDEX('Policy Characteristics'!B:B,MATCH($C861,'Policy Characteristics'!$C:$C,0)))</f>
        <v>Electrification</v>
      </c>
      <c r="C861" s="237" t="str">
        <f t="shared" si="41"/>
        <v>Fraction of Eligible Industrial Energy Use Shifted to Electricity</v>
      </c>
      <c r="D861" s="290" t="s">
        <v>3067</v>
      </c>
      <c r="E861" t="s">
        <v>3488</v>
      </c>
      <c r="F861" t="s">
        <v>3029</v>
      </c>
      <c r="G861" s="335" t="s">
        <v>3495</v>
      </c>
      <c r="H861" s="17">
        <v>2011</v>
      </c>
      <c r="I861" s="387" t="s">
        <v>43</v>
      </c>
      <c r="J861" s="388" t="str">
        <f>IF(ISBLANK(INDEX('Policy Characteristics'!D:D,MATCH($C861,'Policy Characteristics'!$C:$C,0))),"",INDEX('Policy Characteristics'!D:D,MATCH($C861,'Policy Characteristics'!$C:$C,0)))</f>
        <v>Electrification</v>
      </c>
      <c r="K861" s="237" t="str">
        <f>IF(ISBLANK(INDEX('Policy Characteristics'!E:E,MATCH($C861,'Policy Characteristics'!$C:$C,0))),"",INDEX('Policy Characteristics'!E:E,MATCH($C861,'Policy Characteristics'!$C:$C,0)))</f>
        <v>indst shift to electricity</v>
      </c>
      <c r="L861" s="238">
        <f>IF(ISBLANK(INDEX('Policy Characteristics'!F:F,MATCH($C861,'Policy Characteristics'!$C:$C,0))),"",INDEX('Policy Characteristics'!F:F,MATCH($C861,'Policy Characteristics'!$C:$C,0)))</f>
        <v>0</v>
      </c>
      <c r="M861" s="238">
        <f>IF(ISBLANK(INDEX('Policy Characteristics'!G:G,MATCH($C861,'Policy Characteristics'!$C:$C,0))),"",INDEX('Policy Characteristics'!G:G,MATCH($C861,'Policy Characteristics'!$C:$C,0)))</f>
        <v>1</v>
      </c>
      <c r="N861" s="238">
        <f>IF(ISBLANK(INDEX('Policy Characteristics'!H:H,MATCH($C861,'Policy Characteristics'!$C:$C,0))),"",INDEX('Policy Characteristics'!H:H,MATCH($C861,'Policy Characteristics'!$C:$C,0)))</f>
        <v>0.01</v>
      </c>
      <c r="O861" s="237" t="str">
        <f>IF(ISBLANK(INDEX('Policy Characteristics'!I:I,MATCH($C861,'Policy Characteristics'!$C:$C,0))),"",INDEX('Policy Characteristics'!I:I,MATCH($C861,'Policy Characteristics'!$C:$C,0)))</f>
        <v>% of fuel shifted</v>
      </c>
      <c r="P861" s="237"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7" t="str">
        <f>IF(ISBLANK(INDEX('Policy Characteristics'!K:K,MATCH($C861,'Policy Characteristics'!$C:$C,0))),"",INDEX('Policy Characteristics'!K:K,MATCH($C861,'Policy Characteristics'!$C:$C,0)))</f>
        <v>industry-ag-main.html#fuel-switching</v>
      </c>
      <c r="R861" s="237" t="str">
        <f>IF(ISBLANK(INDEX('Policy Characteristics'!L:L,MATCH($C861,'Policy Characteristics'!$C:$C,0))),"",INDEX('Policy Characteristics'!L:L,MATCH($C861,'Policy Characteristics'!$C:$C,0)))</f>
        <v>industry-elec-and-hydrogen.html</v>
      </c>
      <c r="S861" s="291" t="s">
        <v>187</v>
      </c>
    </row>
    <row r="862" spans="1:19">
      <c r="A862" s="237" t="str">
        <f>IF(ISBLANK(INDEX('Policy Characteristics'!A:A,MATCH($C862,'Policy Characteristics'!$C:$C,0))),"",INDEX('Policy Characteristics'!A:A,MATCH($C862,'Policy Characteristics'!$C:$C,0)))</f>
        <v>Industry</v>
      </c>
      <c r="B862" s="386" t="str">
        <f>IF(ISBLANK(INDEX('Policy Characteristics'!B:B,MATCH($C862,'Policy Characteristics'!$C:$C,0))),"",INDEX('Policy Characteristics'!B:B,MATCH($C862,'Policy Characteristics'!$C:$C,0)))</f>
        <v>Electrification</v>
      </c>
      <c r="C862" s="237" t="str">
        <f t="shared" si="41"/>
        <v>Fraction of Eligible Industrial Energy Use Shifted to Electricity</v>
      </c>
      <c r="D862" s="290" t="s">
        <v>3067</v>
      </c>
      <c r="E862" t="s">
        <v>3489</v>
      </c>
      <c r="F862" t="s">
        <v>3029</v>
      </c>
      <c r="G862" s="335" t="s">
        <v>3496</v>
      </c>
      <c r="H862" s="17">
        <v>2012</v>
      </c>
      <c r="I862" s="387" t="s">
        <v>43</v>
      </c>
      <c r="J862" s="388" t="str">
        <f>IF(ISBLANK(INDEX('Policy Characteristics'!D:D,MATCH($C862,'Policy Characteristics'!$C:$C,0))),"",INDEX('Policy Characteristics'!D:D,MATCH($C862,'Policy Characteristics'!$C:$C,0)))</f>
        <v>Electrification</v>
      </c>
      <c r="K862" s="237" t="str">
        <f>IF(ISBLANK(INDEX('Policy Characteristics'!E:E,MATCH($C862,'Policy Characteristics'!$C:$C,0))),"",INDEX('Policy Characteristics'!E:E,MATCH($C862,'Policy Characteristics'!$C:$C,0)))</f>
        <v>indst shift to electricity</v>
      </c>
      <c r="L862" s="238">
        <f>IF(ISBLANK(INDEX('Policy Characteristics'!F:F,MATCH($C862,'Policy Characteristics'!$C:$C,0))),"",INDEX('Policy Characteristics'!F:F,MATCH($C862,'Policy Characteristics'!$C:$C,0)))</f>
        <v>0</v>
      </c>
      <c r="M862" s="238">
        <f>IF(ISBLANK(INDEX('Policy Characteristics'!G:G,MATCH($C862,'Policy Characteristics'!$C:$C,0))),"",INDEX('Policy Characteristics'!G:G,MATCH($C862,'Policy Characteristics'!$C:$C,0)))</f>
        <v>1</v>
      </c>
      <c r="N862" s="238">
        <f>IF(ISBLANK(INDEX('Policy Characteristics'!H:H,MATCH($C862,'Policy Characteristics'!$C:$C,0))),"",INDEX('Policy Characteristics'!H:H,MATCH($C862,'Policy Characteristics'!$C:$C,0)))</f>
        <v>0.01</v>
      </c>
      <c r="O862" s="237" t="str">
        <f>IF(ISBLANK(INDEX('Policy Characteristics'!I:I,MATCH($C862,'Policy Characteristics'!$C:$C,0))),"",INDEX('Policy Characteristics'!I:I,MATCH($C862,'Policy Characteristics'!$C:$C,0)))</f>
        <v>% of fuel shifted</v>
      </c>
      <c r="P862" s="237"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7" t="str">
        <f>IF(ISBLANK(INDEX('Policy Characteristics'!K:K,MATCH($C862,'Policy Characteristics'!$C:$C,0))),"",INDEX('Policy Characteristics'!K:K,MATCH($C862,'Policy Characteristics'!$C:$C,0)))</f>
        <v>industry-ag-main.html#fuel-switching</v>
      </c>
      <c r="R862" s="237" t="str">
        <f>IF(ISBLANK(INDEX('Policy Characteristics'!L:L,MATCH($C862,'Policy Characteristics'!$C:$C,0))),"",INDEX('Policy Characteristics'!L:L,MATCH($C862,'Policy Characteristics'!$C:$C,0)))</f>
        <v>industry-elec-and-hydrogen.html</v>
      </c>
      <c r="S862" s="291" t="s">
        <v>187</v>
      </c>
    </row>
    <row r="863" spans="1:19">
      <c r="A863" s="237" t="str">
        <f>IF(ISBLANK(INDEX('Policy Characteristics'!A:A,MATCH($C863,'Policy Characteristics'!$C:$C,0))),"",INDEX('Policy Characteristics'!A:A,MATCH($C863,'Policy Characteristics'!$C:$C,0)))</f>
        <v>Industry</v>
      </c>
      <c r="B863" s="386" t="str">
        <f>IF(ISBLANK(INDEX('Policy Characteristics'!B:B,MATCH($C863,'Policy Characteristics'!$C:$C,0))),"",INDEX('Policy Characteristics'!B:B,MATCH($C863,'Policy Characteristics'!$C:$C,0)))</f>
        <v>Electrification</v>
      </c>
      <c r="C863" s="237" t="str">
        <f t="shared" si="41"/>
        <v>Fraction of Eligible Industrial Energy Use Shifted to Electricity</v>
      </c>
      <c r="D863" s="290" t="s">
        <v>3067</v>
      </c>
      <c r="E863" t="s">
        <v>3490</v>
      </c>
      <c r="F863" t="s">
        <v>3029</v>
      </c>
      <c r="G863" s="335" t="s">
        <v>3497</v>
      </c>
      <c r="H863" s="17">
        <v>2013</v>
      </c>
      <c r="I863" s="387" t="s">
        <v>43</v>
      </c>
      <c r="J863" s="388" t="str">
        <f>IF(ISBLANK(INDEX('Policy Characteristics'!D:D,MATCH($C863,'Policy Characteristics'!$C:$C,0))),"",INDEX('Policy Characteristics'!D:D,MATCH($C863,'Policy Characteristics'!$C:$C,0)))</f>
        <v>Electrification</v>
      </c>
      <c r="K863" s="237" t="str">
        <f>IF(ISBLANK(INDEX('Policy Characteristics'!E:E,MATCH($C863,'Policy Characteristics'!$C:$C,0))),"",INDEX('Policy Characteristics'!E:E,MATCH($C863,'Policy Characteristics'!$C:$C,0)))</f>
        <v>indst shift to electricity</v>
      </c>
      <c r="L863" s="238">
        <f>IF(ISBLANK(INDEX('Policy Characteristics'!F:F,MATCH($C863,'Policy Characteristics'!$C:$C,0))),"",INDEX('Policy Characteristics'!F:F,MATCH($C863,'Policy Characteristics'!$C:$C,0)))</f>
        <v>0</v>
      </c>
      <c r="M863" s="238">
        <f>IF(ISBLANK(INDEX('Policy Characteristics'!G:G,MATCH($C863,'Policy Characteristics'!$C:$C,0))),"",INDEX('Policy Characteristics'!G:G,MATCH($C863,'Policy Characteristics'!$C:$C,0)))</f>
        <v>1</v>
      </c>
      <c r="N863" s="238">
        <f>IF(ISBLANK(INDEX('Policy Characteristics'!H:H,MATCH($C863,'Policy Characteristics'!$C:$C,0))),"",INDEX('Policy Characteristics'!H:H,MATCH($C863,'Policy Characteristics'!$C:$C,0)))</f>
        <v>0.01</v>
      </c>
      <c r="O863" s="237" t="str">
        <f>IF(ISBLANK(INDEX('Policy Characteristics'!I:I,MATCH($C863,'Policy Characteristics'!$C:$C,0))),"",INDEX('Policy Characteristics'!I:I,MATCH($C863,'Policy Characteristics'!$C:$C,0)))</f>
        <v>% of fuel shifted</v>
      </c>
      <c r="P863" s="237"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7" t="str">
        <f>IF(ISBLANK(INDEX('Policy Characteristics'!K:K,MATCH($C863,'Policy Characteristics'!$C:$C,0))),"",INDEX('Policy Characteristics'!K:K,MATCH($C863,'Policy Characteristics'!$C:$C,0)))</f>
        <v>industry-ag-main.html#fuel-switching</v>
      </c>
      <c r="R863" s="237" t="str">
        <f>IF(ISBLANK(INDEX('Policy Characteristics'!L:L,MATCH($C863,'Policy Characteristics'!$C:$C,0))),"",INDEX('Policy Characteristics'!L:L,MATCH($C863,'Policy Characteristics'!$C:$C,0)))</f>
        <v>industry-elec-and-hydrogen.html</v>
      </c>
      <c r="S863" s="291" t="s">
        <v>187</v>
      </c>
    </row>
    <row r="864" spans="1:19">
      <c r="A864" s="237" t="str">
        <f>IF(ISBLANK(INDEX('Policy Characteristics'!A:A,MATCH($C864,'Policy Characteristics'!$C:$C,0))),"",INDEX('Policy Characteristics'!A:A,MATCH($C864,'Policy Characteristics'!$C:$C,0)))</f>
        <v>Industry</v>
      </c>
      <c r="B864" s="386" t="str">
        <f>IF(ISBLANK(INDEX('Policy Characteristics'!B:B,MATCH($C864,'Policy Characteristics'!$C:$C,0))),"",INDEX('Policy Characteristics'!B:B,MATCH($C864,'Policy Characteristics'!$C:$C,0)))</f>
        <v>Electrification</v>
      </c>
      <c r="C864" s="237" t="str">
        <f t="shared" si="41"/>
        <v>Fraction of Eligible Industrial Energy Use Shifted to Electricity</v>
      </c>
      <c r="D864" s="290" t="s">
        <v>3067</v>
      </c>
      <c r="E864" t="s">
        <v>3491</v>
      </c>
      <c r="F864" t="s">
        <v>3029</v>
      </c>
      <c r="G864" s="335" t="s">
        <v>3498</v>
      </c>
      <c r="H864" s="17">
        <v>2014</v>
      </c>
      <c r="I864" s="387" t="s">
        <v>43</v>
      </c>
      <c r="J864" s="388" t="str">
        <f>IF(ISBLANK(INDEX('Policy Characteristics'!D:D,MATCH($C864,'Policy Characteristics'!$C:$C,0))),"",INDEX('Policy Characteristics'!D:D,MATCH($C864,'Policy Characteristics'!$C:$C,0)))</f>
        <v>Electrification</v>
      </c>
      <c r="K864" s="237" t="str">
        <f>IF(ISBLANK(INDEX('Policy Characteristics'!E:E,MATCH($C864,'Policy Characteristics'!$C:$C,0))),"",INDEX('Policy Characteristics'!E:E,MATCH($C864,'Policy Characteristics'!$C:$C,0)))</f>
        <v>indst shift to electricity</v>
      </c>
      <c r="L864" s="238">
        <f>IF(ISBLANK(INDEX('Policy Characteristics'!F:F,MATCH($C864,'Policy Characteristics'!$C:$C,0))),"",INDEX('Policy Characteristics'!F:F,MATCH($C864,'Policy Characteristics'!$C:$C,0)))</f>
        <v>0</v>
      </c>
      <c r="M864" s="238">
        <f>IF(ISBLANK(INDEX('Policy Characteristics'!G:G,MATCH($C864,'Policy Characteristics'!$C:$C,0))),"",INDEX('Policy Characteristics'!G:G,MATCH($C864,'Policy Characteristics'!$C:$C,0)))</f>
        <v>1</v>
      </c>
      <c r="N864" s="238">
        <f>IF(ISBLANK(INDEX('Policy Characteristics'!H:H,MATCH($C864,'Policy Characteristics'!$C:$C,0))),"",INDEX('Policy Characteristics'!H:H,MATCH($C864,'Policy Characteristics'!$C:$C,0)))</f>
        <v>0.01</v>
      </c>
      <c r="O864" s="237" t="str">
        <f>IF(ISBLANK(INDEX('Policy Characteristics'!I:I,MATCH($C864,'Policy Characteristics'!$C:$C,0))),"",INDEX('Policy Characteristics'!I:I,MATCH($C864,'Policy Characteristics'!$C:$C,0)))</f>
        <v>% of fuel shifted</v>
      </c>
      <c r="P864" s="237"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7" t="str">
        <f>IF(ISBLANK(INDEX('Policy Characteristics'!K:K,MATCH($C864,'Policy Characteristics'!$C:$C,0))),"",INDEX('Policy Characteristics'!K:K,MATCH($C864,'Policy Characteristics'!$C:$C,0)))</f>
        <v>industry-ag-main.html#fuel-switching</v>
      </c>
      <c r="R864" s="237" t="str">
        <f>IF(ISBLANK(INDEX('Policy Characteristics'!L:L,MATCH($C864,'Policy Characteristics'!$C:$C,0))),"",INDEX('Policy Characteristics'!L:L,MATCH($C864,'Policy Characteristics'!$C:$C,0)))</f>
        <v>industry-elec-and-hydrogen.html</v>
      </c>
      <c r="S864" s="291" t="s">
        <v>187</v>
      </c>
    </row>
    <row r="865" spans="1:19">
      <c r="A865" s="237" t="str">
        <f>IF(ISBLANK(INDEX('Policy Characteristics'!A:A,MATCH($C865,'Policy Characteristics'!$C:$C,0))),"",INDEX('Policy Characteristics'!A:A,MATCH($C865,'Policy Characteristics'!$C:$C,0)))</f>
        <v>Industry</v>
      </c>
      <c r="B865" s="386" t="str">
        <f>IF(ISBLANK(INDEX('Policy Characteristics'!B:B,MATCH($C865,'Policy Characteristics'!$C:$C,0))),"",INDEX('Policy Characteristics'!B:B,MATCH($C865,'Policy Characteristics'!$C:$C,0)))</f>
        <v>Electrification</v>
      </c>
      <c r="C865" s="237" t="str">
        <f t="shared" si="41"/>
        <v>Fraction of Eligible Industrial Energy Use Shifted to Electricity</v>
      </c>
      <c r="D865" s="290" t="s">
        <v>3067</v>
      </c>
      <c r="E865" t="s">
        <v>3492</v>
      </c>
      <c r="F865" t="s">
        <v>3029</v>
      </c>
      <c r="G865" s="335" t="s">
        <v>3499</v>
      </c>
      <c r="H865" s="17">
        <v>2015</v>
      </c>
      <c r="I865" s="387" t="s">
        <v>43</v>
      </c>
      <c r="J865" s="388" t="str">
        <f>IF(ISBLANK(INDEX('Policy Characteristics'!D:D,MATCH($C865,'Policy Characteristics'!$C:$C,0))),"",INDEX('Policy Characteristics'!D:D,MATCH($C865,'Policy Characteristics'!$C:$C,0)))</f>
        <v>Electrification</v>
      </c>
      <c r="K865" s="237" t="str">
        <f>IF(ISBLANK(INDEX('Policy Characteristics'!E:E,MATCH($C865,'Policy Characteristics'!$C:$C,0))),"",INDEX('Policy Characteristics'!E:E,MATCH($C865,'Policy Characteristics'!$C:$C,0)))</f>
        <v>indst shift to electricity</v>
      </c>
      <c r="L865" s="238">
        <f>IF(ISBLANK(INDEX('Policy Characteristics'!F:F,MATCH($C865,'Policy Characteristics'!$C:$C,0))),"",INDEX('Policy Characteristics'!F:F,MATCH($C865,'Policy Characteristics'!$C:$C,0)))</f>
        <v>0</v>
      </c>
      <c r="M865" s="238">
        <f>IF(ISBLANK(INDEX('Policy Characteristics'!G:G,MATCH($C865,'Policy Characteristics'!$C:$C,0))),"",INDEX('Policy Characteristics'!G:G,MATCH($C865,'Policy Characteristics'!$C:$C,0)))</f>
        <v>1</v>
      </c>
      <c r="N865" s="238">
        <f>IF(ISBLANK(INDEX('Policy Characteristics'!H:H,MATCH($C865,'Policy Characteristics'!$C:$C,0))),"",INDEX('Policy Characteristics'!H:H,MATCH($C865,'Policy Characteristics'!$C:$C,0)))</f>
        <v>0.01</v>
      </c>
      <c r="O865" s="237" t="str">
        <f>IF(ISBLANK(INDEX('Policy Characteristics'!I:I,MATCH($C865,'Policy Characteristics'!$C:$C,0))),"",INDEX('Policy Characteristics'!I:I,MATCH($C865,'Policy Characteristics'!$C:$C,0)))</f>
        <v>% of fuel shifted</v>
      </c>
      <c r="P865" s="237"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7" t="str">
        <f>IF(ISBLANK(INDEX('Policy Characteristics'!K:K,MATCH($C865,'Policy Characteristics'!$C:$C,0))),"",INDEX('Policy Characteristics'!K:K,MATCH($C865,'Policy Characteristics'!$C:$C,0)))</f>
        <v>industry-ag-main.html#fuel-switching</v>
      </c>
      <c r="R865" s="237" t="str">
        <f>IF(ISBLANK(INDEX('Policy Characteristics'!L:L,MATCH($C865,'Policy Characteristics'!$C:$C,0))),"",INDEX('Policy Characteristics'!L:L,MATCH($C865,'Policy Characteristics'!$C:$C,0)))</f>
        <v>industry-elec-and-hydrogen.html</v>
      </c>
      <c r="S865" s="291" t="s">
        <v>187</v>
      </c>
    </row>
    <row r="866" spans="1:19">
      <c r="A866" s="237" t="str">
        <f>IF(ISBLANK(INDEX('Policy Characteristics'!A:A,MATCH($C866,'Policy Characteristics'!$C:$C,0))),"",INDEX('Policy Characteristics'!A:A,MATCH($C866,'Policy Characteristics'!$C:$C,0)))</f>
        <v>Industry</v>
      </c>
      <c r="B866" s="386" t="str">
        <f>IF(ISBLANK(INDEX('Policy Characteristics'!B:B,MATCH($C866,'Policy Characteristics'!$C:$C,0))),"",INDEX('Policy Characteristics'!B:B,MATCH($C866,'Policy Characteristics'!$C:$C,0)))</f>
        <v>Electrification</v>
      </c>
      <c r="C866" s="237" t="str">
        <f t="shared" si="41"/>
        <v>Fraction of Eligible Industrial Energy Use Shifted to Electricity</v>
      </c>
      <c r="D866" s="290" t="s">
        <v>3067</v>
      </c>
      <c r="E866" t="s">
        <v>3493</v>
      </c>
      <c r="F866" t="s">
        <v>3029</v>
      </c>
      <c r="G866" s="335" t="s">
        <v>3500</v>
      </c>
      <c r="H866" s="17">
        <v>2016</v>
      </c>
      <c r="I866" s="387" t="s">
        <v>43</v>
      </c>
      <c r="J866" s="388" t="str">
        <f>IF(ISBLANK(INDEX('Policy Characteristics'!D:D,MATCH($C866,'Policy Characteristics'!$C:$C,0))),"",INDEX('Policy Characteristics'!D:D,MATCH($C866,'Policy Characteristics'!$C:$C,0)))</f>
        <v>Electrification</v>
      </c>
      <c r="K866" s="237" t="str">
        <f>IF(ISBLANK(INDEX('Policy Characteristics'!E:E,MATCH($C866,'Policy Characteristics'!$C:$C,0))),"",INDEX('Policy Characteristics'!E:E,MATCH($C866,'Policy Characteristics'!$C:$C,0)))</f>
        <v>indst shift to electricity</v>
      </c>
      <c r="L866" s="238">
        <f>IF(ISBLANK(INDEX('Policy Characteristics'!F:F,MATCH($C866,'Policy Characteristics'!$C:$C,0))),"",INDEX('Policy Characteristics'!F:F,MATCH($C866,'Policy Characteristics'!$C:$C,0)))</f>
        <v>0</v>
      </c>
      <c r="M866" s="238">
        <f>IF(ISBLANK(INDEX('Policy Characteristics'!G:G,MATCH($C866,'Policy Characteristics'!$C:$C,0))),"",INDEX('Policy Characteristics'!G:G,MATCH($C866,'Policy Characteristics'!$C:$C,0)))</f>
        <v>1</v>
      </c>
      <c r="N866" s="238">
        <f>IF(ISBLANK(INDEX('Policy Characteristics'!H:H,MATCH($C866,'Policy Characteristics'!$C:$C,0))),"",INDEX('Policy Characteristics'!H:H,MATCH($C866,'Policy Characteristics'!$C:$C,0)))</f>
        <v>0.01</v>
      </c>
      <c r="O866" s="237" t="str">
        <f>IF(ISBLANK(INDEX('Policy Characteristics'!I:I,MATCH($C866,'Policy Characteristics'!$C:$C,0))),"",INDEX('Policy Characteristics'!I:I,MATCH($C866,'Policy Characteristics'!$C:$C,0)))</f>
        <v>% of fuel shifted</v>
      </c>
      <c r="P866" s="237"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7" t="str">
        <f>IF(ISBLANK(INDEX('Policy Characteristics'!K:K,MATCH($C866,'Policy Characteristics'!$C:$C,0))),"",INDEX('Policy Characteristics'!K:K,MATCH($C866,'Policy Characteristics'!$C:$C,0)))</f>
        <v>industry-ag-main.html#fuel-switching</v>
      </c>
      <c r="R866" s="237" t="str">
        <f>IF(ISBLANK(INDEX('Policy Characteristics'!L:L,MATCH($C866,'Policy Characteristics'!$C:$C,0))),"",INDEX('Policy Characteristics'!L:L,MATCH($C866,'Policy Characteristics'!$C:$C,0)))</f>
        <v>industry-elec-and-hydrogen.html</v>
      </c>
      <c r="S866" s="291" t="s">
        <v>187</v>
      </c>
    </row>
    <row r="867" spans="1:19">
      <c r="A867" s="237" t="str">
        <f>IF(ISBLANK(INDEX('Policy Characteristics'!A:A,MATCH($C867,'Policy Characteristics'!$C:$C,0))),"",INDEX('Policy Characteristics'!A:A,MATCH($C867,'Policy Characteristics'!$C:$C,0)))</f>
        <v>Industry</v>
      </c>
      <c r="B867" s="386" t="str">
        <f>IF(ISBLANK(INDEX('Policy Characteristics'!B:B,MATCH($C867,'Policy Characteristics'!$C:$C,0))),"",INDEX('Policy Characteristics'!B:B,MATCH($C867,'Policy Characteristics'!$C:$C,0)))</f>
        <v>Electrification</v>
      </c>
      <c r="C867" s="237" t="str">
        <f t="shared" si="41"/>
        <v>Fraction of Eligible Industrial Energy Use Shifted to Electricity</v>
      </c>
      <c r="D867" s="290" t="s">
        <v>3067</v>
      </c>
      <c r="E867" t="s">
        <v>3610</v>
      </c>
      <c r="F867" t="s">
        <v>3029</v>
      </c>
      <c r="G867" s="335" t="s">
        <v>3610</v>
      </c>
      <c r="H867" s="17">
        <v>2017</v>
      </c>
      <c r="I867" s="387" t="s">
        <v>43</v>
      </c>
      <c r="J867" s="388" t="str">
        <f>IF(ISBLANK(INDEX('Policy Characteristics'!D:D,MATCH($C867,'Policy Characteristics'!$C:$C,0))),"",INDEX('Policy Characteristics'!D:D,MATCH($C867,'Policy Characteristics'!$C:$C,0)))</f>
        <v>Electrification</v>
      </c>
      <c r="K867" s="237" t="str">
        <f>IF(ISBLANK(INDEX('Policy Characteristics'!E:E,MATCH($C867,'Policy Characteristics'!$C:$C,0))),"",INDEX('Policy Characteristics'!E:E,MATCH($C867,'Policy Characteristics'!$C:$C,0)))</f>
        <v>indst shift to electricity</v>
      </c>
      <c r="L867" s="238">
        <f>IF(ISBLANK(INDEX('Policy Characteristics'!F:F,MATCH($C867,'Policy Characteristics'!$C:$C,0))),"",INDEX('Policy Characteristics'!F:F,MATCH($C867,'Policy Characteristics'!$C:$C,0)))</f>
        <v>0</v>
      </c>
      <c r="M867" s="238">
        <f>IF(ISBLANK(INDEX('Policy Characteristics'!G:G,MATCH($C867,'Policy Characteristics'!$C:$C,0))),"",INDEX('Policy Characteristics'!G:G,MATCH($C867,'Policy Characteristics'!$C:$C,0)))</f>
        <v>1</v>
      </c>
      <c r="N867" s="238">
        <f>IF(ISBLANK(INDEX('Policy Characteristics'!H:H,MATCH($C867,'Policy Characteristics'!$C:$C,0))),"",INDEX('Policy Characteristics'!H:H,MATCH($C867,'Policy Characteristics'!$C:$C,0)))</f>
        <v>0.01</v>
      </c>
      <c r="O867" s="237" t="str">
        <f>IF(ISBLANK(INDEX('Policy Characteristics'!I:I,MATCH($C867,'Policy Characteristics'!$C:$C,0))),"",INDEX('Policy Characteristics'!I:I,MATCH($C867,'Policy Characteristics'!$C:$C,0)))</f>
        <v>% of fuel shifted</v>
      </c>
      <c r="P867" s="237"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7" t="str">
        <f>IF(ISBLANK(INDEX('Policy Characteristics'!K:K,MATCH($C867,'Policy Characteristics'!$C:$C,0))),"",INDEX('Policy Characteristics'!K:K,MATCH($C867,'Policy Characteristics'!$C:$C,0)))</f>
        <v>industry-ag-main.html#fuel-switching</v>
      </c>
      <c r="R867" s="237" t="str">
        <f>IF(ISBLANK(INDEX('Policy Characteristics'!L:L,MATCH($C867,'Policy Characteristics'!$C:$C,0))),"",INDEX('Policy Characteristics'!L:L,MATCH($C867,'Policy Characteristics'!$C:$C,0)))</f>
        <v>industry-elec-and-hydrogen.html</v>
      </c>
      <c r="S867" s="291" t="s">
        <v>187</v>
      </c>
    </row>
    <row r="868" spans="1:19">
      <c r="A868" s="237" t="str">
        <f>IF(ISBLANK(INDEX('Policy Characteristics'!A:A,MATCH($C868,'Policy Characteristics'!$C:$C,0))),"",INDEX('Policy Characteristics'!A:A,MATCH($C868,'Policy Characteristics'!$C:$C,0)))</f>
        <v>Industry</v>
      </c>
      <c r="B868" s="386" t="str">
        <f>IF(ISBLANK(INDEX('Policy Characteristics'!B:B,MATCH($C868,'Policy Characteristics'!$C:$C,0))),"",INDEX('Policy Characteristics'!B:B,MATCH($C868,'Policy Characteristics'!$C:$C,0)))</f>
        <v>Electrification</v>
      </c>
      <c r="C868" s="237" t="str">
        <f t="shared" si="41"/>
        <v>Fraction of Eligible Industrial Energy Use Shifted to Electricity</v>
      </c>
      <c r="D868" s="290" t="s">
        <v>3068</v>
      </c>
      <c r="E868" t="s">
        <v>3487</v>
      </c>
      <c r="F868" t="s">
        <v>3071</v>
      </c>
      <c r="G868" s="335" t="s">
        <v>3494</v>
      </c>
      <c r="H868" s="17">
        <v>2018</v>
      </c>
      <c r="I868" s="387" t="s">
        <v>43</v>
      </c>
      <c r="J868" s="388" t="str">
        <f>IF(ISBLANK(INDEX('Policy Characteristics'!D:D,MATCH($C868,'Policy Characteristics'!$C:$C,0))),"",INDEX('Policy Characteristics'!D:D,MATCH($C868,'Policy Characteristics'!$C:$C,0)))</f>
        <v>Electrification</v>
      </c>
      <c r="K868" s="237" t="str">
        <f>IF(ISBLANK(INDEX('Policy Characteristics'!E:E,MATCH($C868,'Policy Characteristics'!$C:$C,0))),"",INDEX('Policy Characteristics'!E:E,MATCH($C868,'Policy Characteristics'!$C:$C,0)))</f>
        <v>indst shift to electricity</v>
      </c>
      <c r="L868" s="238">
        <f>IF(ISBLANK(INDEX('Policy Characteristics'!F:F,MATCH($C868,'Policy Characteristics'!$C:$C,0))),"",INDEX('Policy Characteristics'!F:F,MATCH($C868,'Policy Characteristics'!$C:$C,0)))</f>
        <v>0</v>
      </c>
      <c r="M868" s="238">
        <f>IF(ISBLANK(INDEX('Policy Characteristics'!G:G,MATCH($C868,'Policy Characteristics'!$C:$C,0))),"",INDEX('Policy Characteristics'!G:G,MATCH($C868,'Policy Characteristics'!$C:$C,0)))</f>
        <v>1</v>
      </c>
      <c r="N868" s="238">
        <f>IF(ISBLANK(INDEX('Policy Characteristics'!H:H,MATCH($C868,'Policy Characteristics'!$C:$C,0))),"",INDEX('Policy Characteristics'!H:H,MATCH($C868,'Policy Characteristics'!$C:$C,0)))</f>
        <v>0.01</v>
      </c>
      <c r="O868" s="237" t="str">
        <f>IF(ISBLANK(INDEX('Policy Characteristics'!I:I,MATCH($C868,'Policy Characteristics'!$C:$C,0))),"",INDEX('Policy Characteristics'!I:I,MATCH($C868,'Policy Characteristics'!$C:$C,0)))</f>
        <v>% of fuel shifted</v>
      </c>
      <c r="P868" s="237"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7" t="str">
        <f>IF(ISBLANK(INDEX('Policy Characteristics'!K:K,MATCH($C868,'Policy Characteristics'!$C:$C,0))),"",INDEX('Policy Characteristics'!K:K,MATCH($C868,'Policy Characteristics'!$C:$C,0)))</f>
        <v>industry-ag-main.html#fuel-switching</v>
      </c>
      <c r="R868" s="237" t="str">
        <f>IF(ISBLANK(INDEX('Policy Characteristics'!L:L,MATCH($C868,'Policy Characteristics'!$C:$C,0))),"",INDEX('Policy Characteristics'!L:L,MATCH($C868,'Policy Characteristics'!$C:$C,0)))</f>
        <v>industry-elec-and-hydrogen.html</v>
      </c>
      <c r="S868" s="291" t="s">
        <v>187</v>
      </c>
    </row>
    <row r="869" spans="1:19">
      <c r="A869" s="237" t="str">
        <f>IF(ISBLANK(INDEX('Policy Characteristics'!A:A,MATCH($C869,'Policy Characteristics'!$C:$C,0))),"",INDEX('Policy Characteristics'!A:A,MATCH($C869,'Policy Characteristics'!$C:$C,0)))</f>
        <v>Industry</v>
      </c>
      <c r="B869" s="386" t="str">
        <f>IF(ISBLANK(INDEX('Policy Characteristics'!B:B,MATCH($C869,'Policy Characteristics'!$C:$C,0))),"",INDEX('Policy Characteristics'!B:B,MATCH($C869,'Policy Characteristics'!$C:$C,0)))</f>
        <v>Electrification</v>
      </c>
      <c r="C869" s="237" t="str">
        <f t="shared" si="41"/>
        <v>Fraction of Eligible Industrial Energy Use Shifted to Electricity</v>
      </c>
      <c r="D869" s="290" t="s">
        <v>3068</v>
      </c>
      <c r="E869" t="s">
        <v>3488</v>
      </c>
      <c r="F869" t="s">
        <v>3071</v>
      </c>
      <c r="G869" s="335" t="s">
        <v>3495</v>
      </c>
      <c r="H869" s="17">
        <v>2019</v>
      </c>
      <c r="I869" s="387" t="s">
        <v>43</v>
      </c>
      <c r="J869" s="388" t="str">
        <f>IF(ISBLANK(INDEX('Policy Characteristics'!D:D,MATCH($C869,'Policy Characteristics'!$C:$C,0))),"",INDEX('Policy Characteristics'!D:D,MATCH($C869,'Policy Characteristics'!$C:$C,0)))</f>
        <v>Electrification</v>
      </c>
      <c r="K869" s="237" t="str">
        <f>IF(ISBLANK(INDEX('Policy Characteristics'!E:E,MATCH($C869,'Policy Characteristics'!$C:$C,0))),"",INDEX('Policy Characteristics'!E:E,MATCH($C869,'Policy Characteristics'!$C:$C,0)))</f>
        <v>indst shift to electricity</v>
      </c>
      <c r="L869" s="238">
        <f>IF(ISBLANK(INDEX('Policy Characteristics'!F:F,MATCH($C869,'Policy Characteristics'!$C:$C,0))),"",INDEX('Policy Characteristics'!F:F,MATCH($C869,'Policy Characteristics'!$C:$C,0)))</f>
        <v>0</v>
      </c>
      <c r="M869" s="238">
        <f>IF(ISBLANK(INDEX('Policy Characteristics'!G:G,MATCH($C869,'Policy Characteristics'!$C:$C,0))),"",INDEX('Policy Characteristics'!G:G,MATCH($C869,'Policy Characteristics'!$C:$C,0)))</f>
        <v>1</v>
      </c>
      <c r="N869" s="238">
        <f>IF(ISBLANK(INDEX('Policy Characteristics'!H:H,MATCH($C869,'Policy Characteristics'!$C:$C,0))),"",INDEX('Policy Characteristics'!H:H,MATCH($C869,'Policy Characteristics'!$C:$C,0)))</f>
        <v>0.01</v>
      </c>
      <c r="O869" s="237" t="str">
        <f>IF(ISBLANK(INDEX('Policy Characteristics'!I:I,MATCH($C869,'Policy Characteristics'!$C:$C,0))),"",INDEX('Policy Characteristics'!I:I,MATCH($C869,'Policy Characteristics'!$C:$C,0)))</f>
        <v>% of fuel shifted</v>
      </c>
      <c r="P869" s="237"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7" t="str">
        <f>IF(ISBLANK(INDEX('Policy Characteristics'!K:K,MATCH($C869,'Policy Characteristics'!$C:$C,0))),"",INDEX('Policy Characteristics'!K:K,MATCH($C869,'Policy Characteristics'!$C:$C,0)))</f>
        <v>industry-ag-main.html#fuel-switching</v>
      </c>
      <c r="R869" s="237" t="str">
        <f>IF(ISBLANK(INDEX('Policy Characteristics'!L:L,MATCH($C869,'Policy Characteristics'!$C:$C,0))),"",INDEX('Policy Characteristics'!L:L,MATCH($C869,'Policy Characteristics'!$C:$C,0)))</f>
        <v>industry-elec-and-hydrogen.html</v>
      </c>
      <c r="S869" s="291" t="s">
        <v>187</v>
      </c>
    </row>
    <row r="870" spans="1:19">
      <c r="A870" s="237" t="str">
        <f>IF(ISBLANK(INDEX('Policy Characteristics'!A:A,MATCH($C870,'Policy Characteristics'!$C:$C,0))),"",INDEX('Policy Characteristics'!A:A,MATCH($C870,'Policy Characteristics'!$C:$C,0)))</f>
        <v>Industry</v>
      </c>
      <c r="B870" s="386" t="str">
        <f>IF(ISBLANK(INDEX('Policy Characteristics'!B:B,MATCH($C870,'Policy Characteristics'!$C:$C,0))),"",INDEX('Policy Characteristics'!B:B,MATCH($C870,'Policy Characteristics'!$C:$C,0)))</f>
        <v>Electrification</v>
      </c>
      <c r="C870" s="237" t="str">
        <f t="shared" si="41"/>
        <v>Fraction of Eligible Industrial Energy Use Shifted to Electricity</v>
      </c>
      <c r="D870" s="290" t="s">
        <v>3068</v>
      </c>
      <c r="E870" t="s">
        <v>3489</v>
      </c>
      <c r="F870" t="s">
        <v>3071</v>
      </c>
      <c r="G870" s="335" t="s">
        <v>3496</v>
      </c>
      <c r="H870" s="17">
        <v>2020</v>
      </c>
      <c r="I870" s="387" t="s">
        <v>43</v>
      </c>
      <c r="J870" s="388" t="str">
        <f>IF(ISBLANK(INDEX('Policy Characteristics'!D:D,MATCH($C870,'Policy Characteristics'!$C:$C,0))),"",INDEX('Policy Characteristics'!D:D,MATCH($C870,'Policy Characteristics'!$C:$C,0)))</f>
        <v>Electrification</v>
      </c>
      <c r="K870" s="237" t="str">
        <f>IF(ISBLANK(INDEX('Policy Characteristics'!E:E,MATCH($C870,'Policy Characteristics'!$C:$C,0))),"",INDEX('Policy Characteristics'!E:E,MATCH($C870,'Policy Characteristics'!$C:$C,0)))</f>
        <v>indst shift to electricity</v>
      </c>
      <c r="L870" s="238">
        <f>IF(ISBLANK(INDEX('Policy Characteristics'!F:F,MATCH($C870,'Policy Characteristics'!$C:$C,0))),"",INDEX('Policy Characteristics'!F:F,MATCH($C870,'Policy Characteristics'!$C:$C,0)))</f>
        <v>0</v>
      </c>
      <c r="M870" s="238">
        <f>IF(ISBLANK(INDEX('Policy Characteristics'!G:G,MATCH($C870,'Policy Characteristics'!$C:$C,0))),"",INDEX('Policy Characteristics'!G:G,MATCH($C870,'Policy Characteristics'!$C:$C,0)))</f>
        <v>1</v>
      </c>
      <c r="N870" s="238">
        <f>IF(ISBLANK(INDEX('Policy Characteristics'!H:H,MATCH($C870,'Policy Characteristics'!$C:$C,0))),"",INDEX('Policy Characteristics'!H:H,MATCH($C870,'Policy Characteristics'!$C:$C,0)))</f>
        <v>0.01</v>
      </c>
      <c r="O870" s="237" t="str">
        <f>IF(ISBLANK(INDEX('Policy Characteristics'!I:I,MATCH($C870,'Policy Characteristics'!$C:$C,0))),"",INDEX('Policy Characteristics'!I:I,MATCH($C870,'Policy Characteristics'!$C:$C,0)))</f>
        <v>% of fuel shifted</v>
      </c>
      <c r="P870" s="237"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7" t="str">
        <f>IF(ISBLANK(INDEX('Policy Characteristics'!K:K,MATCH($C870,'Policy Characteristics'!$C:$C,0))),"",INDEX('Policy Characteristics'!K:K,MATCH($C870,'Policy Characteristics'!$C:$C,0)))</f>
        <v>industry-ag-main.html#fuel-switching</v>
      </c>
      <c r="R870" s="237" t="str">
        <f>IF(ISBLANK(INDEX('Policy Characteristics'!L:L,MATCH($C870,'Policy Characteristics'!$C:$C,0))),"",INDEX('Policy Characteristics'!L:L,MATCH($C870,'Policy Characteristics'!$C:$C,0)))</f>
        <v>industry-elec-and-hydrogen.html</v>
      </c>
      <c r="S870" s="291" t="s">
        <v>187</v>
      </c>
    </row>
    <row r="871" spans="1:19">
      <c r="A871" s="237" t="str">
        <f>IF(ISBLANK(INDEX('Policy Characteristics'!A:A,MATCH($C871,'Policy Characteristics'!$C:$C,0))),"",INDEX('Policy Characteristics'!A:A,MATCH($C871,'Policy Characteristics'!$C:$C,0)))</f>
        <v>Industry</v>
      </c>
      <c r="B871" s="386" t="str">
        <f>IF(ISBLANK(INDEX('Policy Characteristics'!B:B,MATCH($C871,'Policy Characteristics'!$C:$C,0))),"",INDEX('Policy Characteristics'!B:B,MATCH($C871,'Policy Characteristics'!$C:$C,0)))</f>
        <v>Electrification</v>
      </c>
      <c r="C871" s="237" t="str">
        <f t="shared" si="41"/>
        <v>Fraction of Eligible Industrial Energy Use Shifted to Electricity</v>
      </c>
      <c r="D871" s="290" t="s">
        <v>3068</v>
      </c>
      <c r="E871" t="s">
        <v>3490</v>
      </c>
      <c r="F871" t="s">
        <v>3071</v>
      </c>
      <c r="G871" s="335" t="s">
        <v>3497</v>
      </c>
      <c r="H871" s="17">
        <v>2021</v>
      </c>
      <c r="I871" s="387" t="s">
        <v>43</v>
      </c>
      <c r="J871" s="388" t="str">
        <f>IF(ISBLANK(INDEX('Policy Characteristics'!D:D,MATCH($C871,'Policy Characteristics'!$C:$C,0))),"",INDEX('Policy Characteristics'!D:D,MATCH($C871,'Policy Characteristics'!$C:$C,0)))</f>
        <v>Electrification</v>
      </c>
      <c r="K871" s="237" t="str">
        <f>IF(ISBLANK(INDEX('Policy Characteristics'!E:E,MATCH($C871,'Policy Characteristics'!$C:$C,0))),"",INDEX('Policy Characteristics'!E:E,MATCH($C871,'Policy Characteristics'!$C:$C,0)))</f>
        <v>indst shift to electricity</v>
      </c>
      <c r="L871" s="238">
        <f>IF(ISBLANK(INDEX('Policy Characteristics'!F:F,MATCH($C871,'Policy Characteristics'!$C:$C,0))),"",INDEX('Policy Characteristics'!F:F,MATCH($C871,'Policy Characteristics'!$C:$C,0)))</f>
        <v>0</v>
      </c>
      <c r="M871" s="238">
        <f>IF(ISBLANK(INDEX('Policy Characteristics'!G:G,MATCH($C871,'Policy Characteristics'!$C:$C,0))),"",INDEX('Policy Characteristics'!G:G,MATCH($C871,'Policy Characteristics'!$C:$C,0)))</f>
        <v>1</v>
      </c>
      <c r="N871" s="238">
        <f>IF(ISBLANK(INDEX('Policy Characteristics'!H:H,MATCH($C871,'Policy Characteristics'!$C:$C,0))),"",INDEX('Policy Characteristics'!H:H,MATCH($C871,'Policy Characteristics'!$C:$C,0)))</f>
        <v>0.01</v>
      </c>
      <c r="O871" s="237" t="str">
        <f>IF(ISBLANK(INDEX('Policy Characteristics'!I:I,MATCH($C871,'Policy Characteristics'!$C:$C,0))),"",INDEX('Policy Characteristics'!I:I,MATCH($C871,'Policy Characteristics'!$C:$C,0)))</f>
        <v>% of fuel shifted</v>
      </c>
      <c r="P871" s="237"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7" t="str">
        <f>IF(ISBLANK(INDEX('Policy Characteristics'!K:K,MATCH($C871,'Policy Characteristics'!$C:$C,0))),"",INDEX('Policy Characteristics'!K:K,MATCH($C871,'Policy Characteristics'!$C:$C,0)))</f>
        <v>industry-ag-main.html#fuel-switching</v>
      </c>
      <c r="R871" s="237" t="str">
        <f>IF(ISBLANK(INDEX('Policy Characteristics'!L:L,MATCH($C871,'Policy Characteristics'!$C:$C,0))),"",INDEX('Policy Characteristics'!L:L,MATCH($C871,'Policy Characteristics'!$C:$C,0)))</f>
        <v>industry-elec-and-hydrogen.html</v>
      </c>
      <c r="S871" s="291" t="s">
        <v>187</v>
      </c>
    </row>
    <row r="872" spans="1:19">
      <c r="A872" s="237" t="str">
        <f>IF(ISBLANK(INDEX('Policy Characteristics'!A:A,MATCH($C872,'Policy Characteristics'!$C:$C,0))),"",INDEX('Policy Characteristics'!A:A,MATCH($C872,'Policy Characteristics'!$C:$C,0)))</f>
        <v>Industry</v>
      </c>
      <c r="B872" s="386" t="str">
        <f>IF(ISBLANK(INDEX('Policy Characteristics'!B:B,MATCH($C872,'Policy Characteristics'!$C:$C,0))),"",INDEX('Policy Characteristics'!B:B,MATCH($C872,'Policy Characteristics'!$C:$C,0)))</f>
        <v>Electrification</v>
      </c>
      <c r="C872" s="237" t="str">
        <f t="shared" si="41"/>
        <v>Fraction of Eligible Industrial Energy Use Shifted to Electricity</v>
      </c>
      <c r="D872" s="290" t="s">
        <v>3068</v>
      </c>
      <c r="E872" t="s">
        <v>3491</v>
      </c>
      <c r="F872" t="s">
        <v>3071</v>
      </c>
      <c r="G872" s="335" t="s">
        <v>3498</v>
      </c>
      <c r="H872" s="17">
        <v>2022</v>
      </c>
      <c r="I872" s="387" t="s">
        <v>43</v>
      </c>
      <c r="J872" s="388" t="str">
        <f>IF(ISBLANK(INDEX('Policy Characteristics'!D:D,MATCH($C872,'Policy Characteristics'!$C:$C,0))),"",INDEX('Policy Characteristics'!D:D,MATCH($C872,'Policy Characteristics'!$C:$C,0)))</f>
        <v>Electrification</v>
      </c>
      <c r="K872" s="237" t="str">
        <f>IF(ISBLANK(INDEX('Policy Characteristics'!E:E,MATCH($C872,'Policy Characteristics'!$C:$C,0))),"",INDEX('Policy Characteristics'!E:E,MATCH($C872,'Policy Characteristics'!$C:$C,0)))</f>
        <v>indst shift to electricity</v>
      </c>
      <c r="L872" s="238">
        <f>IF(ISBLANK(INDEX('Policy Characteristics'!F:F,MATCH($C872,'Policy Characteristics'!$C:$C,0))),"",INDEX('Policy Characteristics'!F:F,MATCH($C872,'Policy Characteristics'!$C:$C,0)))</f>
        <v>0</v>
      </c>
      <c r="M872" s="238">
        <f>IF(ISBLANK(INDEX('Policy Characteristics'!G:G,MATCH($C872,'Policy Characteristics'!$C:$C,0))),"",INDEX('Policy Characteristics'!G:G,MATCH($C872,'Policy Characteristics'!$C:$C,0)))</f>
        <v>1</v>
      </c>
      <c r="N872" s="238">
        <f>IF(ISBLANK(INDEX('Policy Characteristics'!H:H,MATCH($C872,'Policy Characteristics'!$C:$C,0))),"",INDEX('Policy Characteristics'!H:H,MATCH($C872,'Policy Characteristics'!$C:$C,0)))</f>
        <v>0.01</v>
      </c>
      <c r="O872" s="237" t="str">
        <f>IF(ISBLANK(INDEX('Policy Characteristics'!I:I,MATCH($C872,'Policy Characteristics'!$C:$C,0))),"",INDEX('Policy Characteristics'!I:I,MATCH($C872,'Policy Characteristics'!$C:$C,0)))</f>
        <v>% of fuel shifted</v>
      </c>
      <c r="P872" s="237"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7" t="str">
        <f>IF(ISBLANK(INDEX('Policy Characteristics'!K:K,MATCH($C872,'Policy Characteristics'!$C:$C,0))),"",INDEX('Policy Characteristics'!K:K,MATCH($C872,'Policy Characteristics'!$C:$C,0)))</f>
        <v>industry-ag-main.html#fuel-switching</v>
      </c>
      <c r="R872" s="237" t="str">
        <f>IF(ISBLANK(INDEX('Policy Characteristics'!L:L,MATCH($C872,'Policy Characteristics'!$C:$C,0))),"",INDEX('Policy Characteristics'!L:L,MATCH($C872,'Policy Characteristics'!$C:$C,0)))</f>
        <v>industry-elec-and-hydrogen.html</v>
      </c>
      <c r="S872" s="291" t="s">
        <v>187</v>
      </c>
    </row>
    <row r="873" spans="1:19">
      <c r="A873" s="237" t="str">
        <f>IF(ISBLANK(INDEX('Policy Characteristics'!A:A,MATCH($C873,'Policy Characteristics'!$C:$C,0))),"",INDEX('Policy Characteristics'!A:A,MATCH($C873,'Policy Characteristics'!$C:$C,0)))</f>
        <v>Industry</v>
      </c>
      <c r="B873" s="386" t="str">
        <f>IF(ISBLANK(INDEX('Policy Characteristics'!B:B,MATCH($C873,'Policy Characteristics'!$C:$C,0))),"",INDEX('Policy Characteristics'!B:B,MATCH($C873,'Policy Characteristics'!$C:$C,0)))</f>
        <v>Electrification</v>
      </c>
      <c r="C873" s="237" t="str">
        <f t="shared" si="41"/>
        <v>Fraction of Eligible Industrial Energy Use Shifted to Electricity</v>
      </c>
      <c r="D873" s="290" t="s">
        <v>3068</v>
      </c>
      <c r="E873" t="s">
        <v>3492</v>
      </c>
      <c r="F873" t="s">
        <v>3071</v>
      </c>
      <c r="G873" s="335" t="s">
        <v>3499</v>
      </c>
      <c r="H873" s="17">
        <v>2023</v>
      </c>
      <c r="I873" s="387" t="s">
        <v>43</v>
      </c>
      <c r="J873" s="388" t="str">
        <f>IF(ISBLANK(INDEX('Policy Characteristics'!D:D,MATCH($C873,'Policy Characteristics'!$C:$C,0))),"",INDEX('Policy Characteristics'!D:D,MATCH($C873,'Policy Characteristics'!$C:$C,0)))</f>
        <v>Electrification</v>
      </c>
      <c r="K873" s="237" t="str">
        <f>IF(ISBLANK(INDEX('Policy Characteristics'!E:E,MATCH($C873,'Policy Characteristics'!$C:$C,0))),"",INDEX('Policy Characteristics'!E:E,MATCH($C873,'Policy Characteristics'!$C:$C,0)))</f>
        <v>indst shift to electricity</v>
      </c>
      <c r="L873" s="238">
        <f>IF(ISBLANK(INDEX('Policy Characteristics'!F:F,MATCH($C873,'Policy Characteristics'!$C:$C,0))),"",INDEX('Policy Characteristics'!F:F,MATCH($C873,'Policy Characteristics'!$C:$C,0)))</f>
        <v>0</v>
      </c>
      <c r="M873" s="238">
        <f>IF(ISBLANK(INDEX('Policy Characteristics'!G:G,MATCH($C873,'Policy Characteristics'!$C:$C,0))),"",INDEX('Policy Characteristics'!G:G,MATCH($C873,'Policy Characteristics'!$C:$C,0)))</f>
        <v>1</v>
      </c>
      <c r="N873" s="238">
        <f>IF(ISBLANK(INDEX('Policy Characteristics'!H:H,MATCH($C873,'Policy Characteristics'!$C:$C,0))),"",INDEX('Policy Characteristics'!H:H,MATCH($C873,'Policy Characteristics'!$C:$C,0)))</f>
        <v>0.01</v>
      </c>
      <c r="O873" s="237" t="str">
        <f>IF(ISBLANK(INDEX('Policy Characteristics'!I:I,MATCH($C873,'Policy Characteristics'!$C:$C,0))),"",INDEX('Policy Characteristics'!I:I,MATCH($C873,'Policy Characteristics'!$C:$C,0)))</f>
        <v>% of fuel shifted</v>
      </c>
      <c r="P873" s="237"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7" t="str">
        <f>IF(ISBLANK(INDEX('Policy Characteristics'!K:K,MATCH($C873,'Policy Characteristics'!$C:$C,0))),"",INDEX('Policy Characteristics'!K:K,MATCH($C873,'Policy Characteristics'!$C:$C,0)))</f>
        <v>industry-ag-main.html#fuel-switching</v>
      </c>
      <c r="R873" s="237" t="str">
        <f>IF(ISBLANK(INDEX('Policy Characteristics'!L:L,MATCH($C873,'Policy Characteristics'!$C:$C,0))),"",INDEX('Policy Characteristics'!L:L,MATCH($C873,'Policy Characteristics'!$C:$C,0)))</f>
        <v>industry-elec-and-hydrogen.html</v>
      </c>
      <c r="S873" s="291" t="s">
        <v>187</v>
      </c>
    </row>
    <row r="874" spans="1:19">
      <c r="A874" s="237" t="str">
        <f>IF(ISBLANK(INDEX('Policy Characteristics'!A:A,MATCH($C874,'Policy Characteristics'!$C:$C,0))),"",INDEX('Policy Characteristics'!A:A,MATCH($C874,'Policy Characteristics'!$C:$C,0)))</f>
        <v>Industry</v>
      </c>
      <c r="B874" s="386" t="str">
        <f>IF(ISBLANK(INDEX('Policy Characteristics'!B:B,MATCH($C874,'Policy Characteristics'!$C:$C,0))),"",INDEX('Policy Characteristics'!B:B,MATCH($C874,'Policy Characteristics'!$C:$C,0)))</f>
        <v>Electrification</v>
      </c>
      <c r="C874" s="237" t="str">
        <f t="shared" si="41"/>
        <v>Fraction of Eligible Industrial Energy Use Shifted to Electricity</v>
      </c>
      <c r="D874" s="290" t="s">
        <v>3068</v>
      </c>
      <c r="E874" t="s">
        <v>3493</v>
      </c>
      <c r="F874" t="s">
        <v>3071</v>
      </c>
      <c r="G874" s="335" t="s">
        <v>3500</v>
      </c>
      <c r="H874" s="17">
        <v>2024</v>
      </c>
      <c r="I874" s="387" t="s">
        <v>43</v>
      </c>
      <c r="J874" s="388" t="str">
        <f>IF(ISBLANK(INDEX('Policy Characteristics'!D:D,MATCH($C874,'Policy Characteristics'!$C:$C,0))),"",INDEX('Policy Characteristics'!D:D,MATCH($C874,'Policy Characteristics'!$C:$C,0)))</f>
        <v>Electrification</v>
      </c>
      <c r="K874" s="237" t="str">
        <f>IF(ISBLANK(INDEX('Policy Characteristics'!E:E,MATCH($C874,'Policy Characteristics'!$C:$C,0))),"",INDEX('Policy Characteristics'!E:E,MATCH($C874,'Policy Characteristics'!$C:$C,0)))</f>
        <v>indst shift to electricity</v>
      </c>
      <c r="L874" s="238">
        <f>IF(ISBLANK(INDEX('Policy Characteristics'!F:F,MATCH($C874,'Policy Characteristics'!$C:$C,0))),"",INDEX('Policy Characteristics'!F:F,MATCH($C874,'Policy Characteristics'!$C:$C,0)))</f>
        <v>0</v>
      </c>
      <c r="M874" s="238">
        <f>IF(ISBLANK(INDEX('Policy Characteristics'!G:G,MATCH($C874,'Policy Characteristics'!$C:$C,0))),"",INDEX('Policy Characteristics'!G:G,MATCH($C874,'Policy Characteristics'!$C:$C,0)))</f>
        <v>1</v>
      </c>
      <c r="N874" s="238">
        <f>IF(ISBLANK(INDEX('Policy Characteristics'!H:H,MATCH($C874,'Policy Characteristics'!$C:$C,0))),"",INDEX('Policy Characteristics'!H:H,MATCH($C874,'Policy Characteristics'!$C:$C,0)))</f>
        <v>0.01</v>
      </c>
      <c r="O874" s="237" t="str">
        <f>IF(ISBLANK(INDEX('Policy Characteristics'!I:I,MATCH($C874,'Policy Characteristics'!$C:$C,0))),"",INDEX('Policy Characteristics'!I:I,MATCH($C874,'Policy Characteristics'!$C:$C,0)))</f>
        <v>% of fuel shifted</v>
      </c>
      <c r="P874" s="237"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7" t="str">
        <f>IF(ISBLANK(INDEX('Policy Characteristics'!K:K,MATCH($C874,'Policy Characteristics'!$C:$C,0))),"",INDEX('Policy Characteristics'!K:K,MATCH($C874,'Policy Characteristics'!$C:$C,0)))</f>
        <v>industry-ag-main.html#fuel-switching</v>
      </c>
      <c r="R874" s="237" t="str">
        <f>IF(ISBLANK(INDEX('Policy Characteristics'!L:L,MATCH($C874,'Policy Characteristics'!$C:$C,0))),"",INDEX('Policy Characteristics'!L:L,MATCH($C874,'Policy Characteristics'!$C:$C,0)))</f>
        <v>industry-elec-and-hydrogen.html</v>
      </c>
      <c r="S874" s="291" t="s">
        <v>187</v>
      </c>
    </row>
    <row r="875" spans="1:19">
      <c r="A875" s="237" t="str">
        <f>IF(ISBLANK(INDEX('Policy Characteristics'!A:A,MATCH($C875,'Policy Characteristics'!$C:$C,0))),"",INDEX('Policy Characteristics'!A:A,MATCH($C875,'Policy Characteristics'!$C:$C,0)))</f>
        <v>Industry</v>
      </c>
      <c r="B875" s="386" t="str">
        <f>IF(ISBLANK(INDEX('Policy Characteristics'!B:B,MATCH($C875,'Policy Characteristics'!$C:$C,0))),"",INDEX('Policy Characteristics'!B:B,MATCH($C875,'Policy Characteristics'!$C:$C,0)))</f>
        <v>Electrification</v>
      </c>
      <c r="C875" s="237" t="str">
        <f t="shared" si="41"/>
        <v>Fraction of Eligible Industrial Energy Use Shifted to Electricity</v>
      </c>
      <c r="D875" s="290" t="s">
        <v>3068</v>
      </c>
      <c r="E875" t="s">
        <v>3610</v>
      </c>
      <c r="F875" t="s">
        <v>3071</v>
      </c>
      <c r="G875" s="335" t="s">
        <v>3610</v>
      </c>
      <c r="H875" s="17">
        <v>2025</v>
      </c>
      <c r="I875" s="387" t="s">
        <v>43</v>
      </c>
      <c r="J875" s="388" t="str">
        <f>IF(ISBLANK(INDEX('Policy Characteristics'!D:D,MATCH($C875,'Policy Characteristics'!$C:$C,0))),"",INDEX('Policy Characteristics'!D:D,MATCH($C875,'Policy Characteristics'!$C:$C,0)))</f>
        <v>Electrification</v>
      </c>
      <c r="K875" s="237" t="str">
        <f>IF(ISBLANK(INDEX('Policy Characteristics'!E:E,MATCH($C875,'Policy Characteristics'!$C:$C,0))),"",INDEX('Policy Characteristics'!E:E,MATCH($C875,'Policy Characteristics'!$C:$C,0)))</f>
        <v>indst shift to electricity</v>
      </c>
      <c r="L875" s="238">
        <f>IF(ISBLANK(INDEX('Policy Characteristics'!F:F,MATCH($C875,'Policy Characteristics'!$C:$C,0))),"",INDEX('Policy Characteristics'!F:F,MATCH($C875,'Policy Characteristics'!$C:$C,0)))</f>
        <v>0</v>
      </c>
      <c r="M875" s="238">
        <f>IF(ISBLANK(INDEX('Policy Characteristics'!G:G,MATCH($C875,'Policy Characteristics'!$C:$C,0))),"",INDEX('Policy Characteristics'!G:G,MATCH($C875,'Policy Characteristics'!$C:$C,0)))</f>
        <v>1</v>
      </c>
      <c r="N875" s="238">
        <f>IF(ISBLANK(INDEX('Policy Characteristics'!H:H,MATCH($C875,'Policy Characteristics'!$C:$C,0))),"",INDEX('Policy Characteristics'!H:H,MATCH($C875,'Policy Characteristics'!$C:$C,0)))</f>
        <v>0.01</v>
      </c>
      <c r="O875" s="237" t="str">
        <f>IF(ISBLANK(INDEX('Policy Characteristics'!I:I,MATCH($C875,'Policy Characteristics'!$C:$C,0))),"",INDEX('Policy Characteristics'!I:I,MATCH($C875,'Policy Characteristics'!$C:$C,0)))</f>
        <v>% of fuel shifted</v>
      </c>
      <c r="P875" s="237"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7" t="str">
        <f>IF(ISBLANK(INDEX('Policy Characteristics'!K:K,MATCH($C875,'Policy Characteristics'!$C:$C,0))),"",INDEX('Policy Characteristics'!K:K,MATCH($C875,'Policy Characteristics'!$C:$C,0)))</f>
        <v>industry-ag-main.html#fuel-switching</v>
      </c>
      <c r="R875" s="237" t="str">
        <f>IF(ISBLANK(INDEX('Policy Characteristics'!L:L,MATCH($C875,'Policy Characteristics'!$C:$C,0))),"",INDEX('Policy Characteristics'!L:L,MATCH($C875,'Policy Characteristics'!$C:$C,0)))</f>
        <v>industry-elec-and-hydrogen.html</v>
      </c>
      <c r="S875" s="291" t="s">
        <v>187</v>
      </c>
    </row>
    <row r="876" spans="1:19">
      <c r="A876" s="237" t="str">
        <f>IF(ISBLANK(INDEX('Policy Characteristics'!A:A,MATCH($C876,'Policy Characteristics'!$C:$C,0))),"",INDEX('Policy Characteristics'!A:A,MATCH($C876,'Policy Characteristics'!$C:$C,0)))</f>
        <v>Industry</v>
      </c>
      <c r="B876" s="386" t="str">
        <f>IF(ISBLANK(INDEX('Policy Characteristics'!B:B,MATCH($C876,'Policy Characteristics'!$C:$C,0))),"",INDEX('Policy Characteristics'!B:B,MATCH($C876,'Policy Characteristics'!$C:$C,0)))</f>
        <v>Electrification</v>
      </c>
      <c r="C876" s="237" t="str">
        <f t="shared" si="41"/>
        <v>Fraction of Eligible Industrial Energy Use Shifted to Electricity</v>
      </c>
      <c r="D876" s="290" t="s">
        <v>3069</v>
      </c>
      <c r="E876" t="s">
        <v>3487</v>
      </c>
      <c r="F876" t="s">
        <v>3030</v>
      </c>
      <c r="G876" s="335" t="s">
        <v>3494</v>
      </c>
      <c r="H876" s="17">
        <v>2026</v>
      </c>
      <c r="I876" s="387" t="s">
        <v>43</v>
      </c>
      <c r="J876" s="388" t="str">
        <f>IF(ISBLANK(INDEX('Policy Characteristics'!D:D,MATCH($C876,'Policy Characteristics'!$C:$C,0))),"",INDEX('Policy Characteristics'!D:D,MATCH($C876,'Policy Characteristics'!$C:$C,0)))</f>
        <v>Electrification</v>
      </c>
      <c r="K876" s="237" t="str">
        <f>IF(ISBLANK(INDEX('Policy Characteristics'!E:E,MATCH($C876,'Policy Characteristics'!$C:$C,0))),"",INDEX('Policy Characteristics'!E:E,MATCH($C876,'Policy Characteristics'!$C:$C,0)))</f>
        <v>indst shift to electricity</v>
      </c>
      <c r="L876" s="238">
        <f>IF(ISBLANK(INDEX('Policy Characteristics'!F:F,MATCH($C876,'Policy Characteristics'!$C:$C,0))),"",INDEX('Policy Characteristics'!F:F,MATCH($C876,'Policy Characteristics'!$C:$C,0)))</f>
        <v>0</v>
      </c>
      <c r="M876" s="238">
        <f>IF(ISBLANK(INDEX('Policy Characteristics'!G:G,MATCH($C876,'Policy Characteristics'!$C:$C,0))),"",INDEX('Policy Characteristics'!G:G,MATCH($C876,'Policy Characteristics'!$C:$C,0)))</f>
        <v>1</v>
      </c>
      <c r="N876" s="238">
        <f>IF(ISBLANK(INDEX('Policy Characteristics'!H:H,MATCH($C876,'Policy Characteristics'!$C:$C,0))),"",INDEX('Policy Characteristics'!H:H,MATCH($C876,'Policy Characteristics'!$C:$C,0)))</f>
        <v>0.01</v>
      </c>
      <c r="O876" s="237" t="str">
        <f>IF(ISBLANK(INDEX('Policy Characteristics'!I:I,MATCH($C876,'Policy Characteristics'!$C:$C,0))),"",INDEX('Policy Characteristics'!I:I,MATCH($C876,'Policy Characteristics'!$C:$C,0)))</f>
        <v>% of fuel shifted</v>
      </c>
      <c r="P876" s="237"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7" t="str">
        <f>IF(ISBLANK(INDEX('Policy Characteristics'!K:K,MATCH($C876,'Policy Characteristics'!$C:$C,0))),"",INDEX('Policy Characteristics'!K:K,MATCH($C876,'Policy Characteristics'!$C:$C,0)))</f>
        <v>industry-ag-main.html#fuel-switching</v>
      </c>
      <c r="R876" s="237" t="str">
        <f>IF(ISBLANK(INDEX('Policy Characteristics'!L:L,MATCH($C876,'Policy Characteristics'!$C:$C,0))),"",INDEX('Policy Characteristics'!L:L,MATCH($C876,'Policy Characteristics'!$C:$C,0)))</f>
        <v>industry-elec-and-hydrogen.html</v>
      </c>
      <c r="S876" s="291" t="s">
        <v>187</v>
      </c>
    </row>
    <row r="877" spans="1:19">
      <c r="A877" s="237" t="str">
        <f>IF(ISBLANK(INDEX('Policy Characteristics'!A:A,MATCH($C877,'Policy Characteristics'!$C:$C,0))),"",INDEX('Policy Characteristics'!A:A,MATCH($C877,'Policy Characteristics'!$C:$C,0)))</f>
        <v>Industry</v>
      </c>
      <c r="B877" s="386" t="str">
        <f>IF(ISBLANK(INDEX('Policy Characteristics'!B:B,MATCH($C877,'Policy Characteristics'!$C:$C,0))),"",INDEX('Policy Characteristics'!B:B,MATCH($C877,'Policy Characteristics'!$C:$C,0)))</f>
        <v>Electrification</v>
      </c>
      <c r="C877" s="237" t="str">
        <f t="shared" si="41"/>
        <v>Fraction of Eligible Industrial Energy Use Shifted to Electricity</v>
      </c>
      <c r="D877" s="290" t="s">
        <v>3069</v>
      </c>
      <c r="E877" t="s">
        <v>3488</v>
      </c>
      <c r="F877" t="s">
        <v>3030</v>
      </c>
      <c r="G877" s="335" t="s">
        <v>3495</v>
      </c>
      <c r="H877" s="17">
        <v>2027</v>
      </c>
      <c r="I877" s="387" t="s">
        <v>43</v>
      </c>
      <c r="J877" s="388" t="str">
        <f>IF(ISBLANK(INDEX('Policy Characteristics'!D:D,MATCH($C877,'Policy Characteristics'!$C:$C,0))),"",INDEX('Policy Characteristics'!D:D,MATCH($C877,'Policy Characteristics'!$C:$C,0)))</f>
        <v>Electrification</v>
      </c>
      <c r="K877" s="237" t="str">
        <f>IF(ISBLANK(INDEX('Policy Characteristics'!E:E,MATCH($C877,'Policy Characteristics'!$C:$C,0))),"",INDEX('Policy Characteristics'!E:E,MATCH($C877,'Policy Characteristics'!$C:$C,0)))</f>
        <v>indst shift to electricity</v>
      </c>
      <c r="L877" s="238">
        <f>IF(ISBLANK(INDEX('Policy Characteristics'!F:F,MATCH($C877,'Policy Characteristics'!$C:$C,0))),"",INDEX('Policy Characteristics'!F:F,MATCH($C877,'Policy Characteristics'!$C:$C,0)))</f>
        <v>0</v>
      </c>
      <c r="M877" s="238">
        <f>IF(ISBLANK(INDEX('Policy Characteristics'!G:G,MATCH($C877,'Policy Characteristics'!$C:$C,0))),"",INDEX('Policy Characteristics'!G:G,MATCH($C877,'Policy Characteristics'!$C:$C,0)))</f>
        <v>1</v>
      </c>
      <c r="N877" s="238">
        <f>IF(ISBLANK(INDEX('Policy Characteristics'!H:H,MATCH($C877,'Policy Characteristics'!$C:$C,0))),"",INDEX('Policy Characteristics'!H:H,MATCH($C877,'Policy Characteristics'!$C:$C,0)))</f>
        <v>0.01</v>
      </c>
      <c r="O877" s="237" t="str">
        <f>IF(ISBLANK(INDEX('Policy Characteristics'!I:I,MATCH($C877,'Policy Characteristics'!$C:$C,0))),"",INDEX('Policy Characteristics'!I:I,MATCH($C877,'Policy Characteristics'!$C:$C,0)))</f>
        <v>% of fuel shifted</v>
      </c>
      <c r="P877" s="237"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7" t="str">
        <f>IF(ISBLANK(INDEX('Policy Characteristics'!K:K,MATCH($C877,'Policy Characteristics'!$C:$C,0))),"",INDEX('Policy Characteristics'!K:K,MATCH($C877,'Policy Characteristics'!$C:$C,0)))</f>
        <v>industry-ag-main.html#fuel-switching</v>
      </c>
      <c r="R877" s="237" t="str">
        <f>IF(ISBLANK(INDEX('Policy Characteristics'!L:L,MATCH($C877,'Policy Characteristics'!$C:$C,0))),"",INDEX('Policy Characteristics'!L:L,MATCH($C877,'Policy Characteristics'!$C:$C,0)))</f>
        <v>industry-elec-and-hydrogen.html</v>
      </c>
      <c r="S877" s="291" t="s">
        <v>187</v>
      </c>
    </row>
    <row r="878" spans="1:19">
      <c r="A878" s="237" t="str">
        <f>IF(ISBLANK(INDEX('Policy Characteristics'!A:A,MATCH($C878,'Policy Characteristics'!$C:$C,0))),"",INDEX('Policy Characteristics'!A:A,MATCH($C878,'Policy Characteristics'!$C:$C,0)))</f>
        <v>Industry</v>
      </c>
      <c r="B878" s="386" t="str">
        <f>IF(ISBLANK(INDEX('Policy Characteristics'!B:B,MATCH($C878,'Policy Characteristics'!$C:$C,0))),"",INDEX('Policy Characteristics'!B:B,MATCH($C878,'Policy Characteristics'!$C:$C,0)))</f>
        <v>Electrification</v>
      </c>
      <c r="C878" s="237" t="str">
        <f t="shared" si="41"/>
        <v>Fraction of Eligible Industrial Energy Use Shifted to Electricity</v>
      </c>
      <c r="D878" s="290" t="s">
        <v>3069</v>
      </c>
      <c r="E878" t="s">
        <v>3489</v>
      </c>
      <c r="F878" t="s">
        <v>3030</v>
      </c>
      <c r="G878" s="335" t="s">
        <v>3496</v>
      </c>
      <c r="H878" s="17">
        <v>2028</v>
      </c>
      <c r="I878" s="387" t="s">
        <v>43</v>
      </c>
      <c r="J878" s="388" t="str">
        <f>IF(ISBLANK(INDEX('Policy Characteristics'!D:D,MATCH($C878,'Policy Characteristics'!$C:$C,0))),"",INDEX('Policy Characteristics'!D:D,MATCH($C878,'Policy Characteristics'!$C:$C,0)))</f>
        <v>Electrification</v>
      </c>
      <c r="K878" s="237" t="str">
        <f>IF(ISBLANK(INDEX('Policy Characteristics'!E:E,MATCH($C878,'Policy Characteristics'!$C:$C,0))),"",INDEX('Policy Characteristics'!E:E,MATCH($C878,'Policy Characteristics'!$C:$C,0)))</f>
        <v>indst shift to electricity</v>
      </c>
      <c r="L878" s="238">
        <f>IF(ISBLANK(INDEX('Policy Characteristics'!F:F,MATCH($C878,'Policy Characteristics'!$C:$C,0))),"",INDEX('Policy Characteristics'!F:F,MATCH($C878,'Policy Characteristics'!$C:$C,0)))</f>
        <v>0</v>
      </c>
      <c r="M878" s="238">
        <f>IF(ISBLANK(INDEX('Policy Characteristics'!G:G,MATCH($C878,'Policy Characteristics'!$C:$C,0))),"",INDEX('Policy Characteristics'!G:G,MATCH($C878,'Policy Characteristics'!$C:$C,0)))</f>
        <v>1</v>
      </c>
      <c r="N878" s="238">
        <f>IF(ISBLANK(INDEX('Policy Characteristics'!H:H,MATCH($C878,'Policy Characteristics'!$C:$C,0))),"",INDEX('Policy Characteristics'!H:H,MATCH($C878,'Policy Characteristics'!$C:$C,0)))</f>
        <v>0.01</v>
      </c>
      <c r="O878" s="237" t="str">
        <f>IF(ISBLANK(INDEX('Policy Characteristics'!I:I,MATCH($C878,'Policy Characteristics'!$C:$C,0))),"",INDEX('Policy Characteristics'!I:I,MATCH($C878,'Policy Characteristics'!$C:$C,0)))</f>
        <v>% of fuel shifted</v>
      </c>
      <c r="P878" s="237"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7" t="str">
        <f>IF(ISBLANK(INDEX('Policy Characteristics'!K:K,MATCH($C878,'Policy Characteristics'!$C:$C,0))),"",INDEX('Policy Characteristics'!K:K,MATCH($C878,'Policy Characteristics'!$C:$C,0)))</f>
        <v>industry-ag-main.html#fuel-switching</v>
      </c>
      <c r="R878" s="237" t="str">
        <f>IF(ISBLANK(INDEX('Policy Characteristics'!L:L,MATCH($C878,'Policy Characteristics'!$C:$C,0))),"",INDEX('Policy Characteristics'!L:L,MATCH($C878,'Policy Characteristics'!$C:$C,0)))</f>
        <v>industry-elec-and-hydrogen.html</v>
      </c>
      <c r="S878" s="291" t="s">
        <v>187</v>
      </c>
    </row>
    <row r="879" spans="1:19">
      <c r="A879" s="237" t="str">
        <f>IF(ISBLANK(INDEX('Policy Characteristics'!A:A,MATCH($C879,'Policy Characteristics'!$C:$C,0))),"",INDEX('Policy Characteristics'!A:A,MATCH($C879,'Policy Characteristics'!$C:$C,0)))</f>
        <v>Industry</v>
      </c>
      <c r="B879" s="386" t="str">
        <f>IF(ISBLANK(INDEX('Policy Characteristics'!B:B,MATCH($C879,'Policy Characteristics'!$C:$C,0))),"",INDEX('Policy Characteristics'!B:B,MATCH($C879,'Policy Characteristics'!$C:$C,0)))</f>
        <v>Electrification</v>
      </c>
      <c r="C879" s="237" t="str">
        <f t="shared" si="41"/>
        <v>Fraction of Eligible Industrial Energy Use Shifted to Electricity</v>
      </c>
      <c r="D879" s="290" t="s">
        <v>3069</v>
      </c>
      <c r="E879" t="s">
        <v>3490</v>
      </c>
      <c r="F879" t="s">
        <v>3030</v>
      </c>
      <c r="G879" s="335" t="s">
        <v>3497</v>
      </c>
      <c r="H879" s="17">
        <v>2029</v>
      </c>
      <c r="I879" s="387" t="s">
        <v>43</v>
      </c>
      <c r="J879" s="388" t="str">
        <f>IF(ISBLANK(INDEX('Policy Characteristics'!D:D,MATCH($C879,'Policy Characteristics'!$C:$C,0))),"",INDEX('Policy Characteristics'!D:D,MATCH($C879,'Policy Characteristics'!$C:$C,0)))</f>
        <v>Electrification</v>
      </c>
      <c r="K879" s="237" t="str">
        <f>IF(ISBLANK(INDEX('Policy Characteristics'!E:E,MATCH($C879,'Policy Characteristics'!$C:$C,0))),"",INDEX('Policy Characteristics'!E:E,MATCH($C879,'Policy Characteristics'!$C:$C,0)))</f>
        <v>indst shift to electricity</v>
      </c>
      <c r="L879" s="238">
        <f>IF(ISBLANK(INDEX('Policy Characteristics'!F:F,MATCH($C879,'Policy Characteristics'!$C:$C,0))),"",INDEX('Policy Characteristics'!F:F,MATCH($C879,'Policy Characteristics'!$C:$C,0)))</f>
        <v>0</v>
      </c>
      <c r="M879" s="238">
        <f>IF(ISBLANK(INDEX('Policy Characteristics'!G:G,MATCH($C879,'Policy Characteristics'!$C:$C,0))),"",INDEX('Policy Characteristics'!G:G,MATCH($C879,'Policy Characteristics'!$C:$C,0)))</f>
        <v>1</v>
      </c>
      <c r="N879" s="238">
        <f>IF(ISBLANK(INDEX('Policy Characteristics'!H:H,MATCH($C879,'Policy Characteristics'!$C:$C,0))),"",INDEX('Policy Characteristics'!H:H,MATCH($C879,'Policy Characteristics'!$C:$C,0)))</f>
        <v>0.01</v>
      </c>
      <c r="O879" s="237" t="str">
        <f>IF(ISBLANK(INDEX('Policy Characteristics'!I:I,MATCH($C879,'Policy Characteristics'!$C:$C,0))),"",INDEX('Policy Characteristics'!I:I,MATCH($C879,'Policy Characteristics'!$C:$C,0)))</f>
        <v>% of fuel shifted</v>
      </c>
      <c r="P879" s="237"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7" t="str">
        <f>IF(ISBLANK(INDEX('Policy Characteristics'!K:K,MATCH($C879,'Policy Characteristics'!$C:$C,0))),"",INDEX('Policy Characteristics'!K:K,MATCH($C879,'Policy Characteristics'!$C:$C,0)))</f>
        <v>industry-ag-main.html#fuel-switching</v>
      </c>
      <c r="R879" s="237" t="str">
        <f>IF(ISBLANK(INDEX('Policy Characteristics'!L:L,MATCH($C879,'Policy Characteristics'!$C:$C,0))),"",INDEX('Policy Characteristics'!L:L,MATCH($C879,'Policy Characteristics'!$C:$C,0)))</f>
        <v>industry-elec-and-hydrogen.html</v>
      </c>
      <c r="S879" s="291" t="s">
        <v>187</v>
      </c>
    </row>
    <row r="880" spans="1:19">
      <c r="A880" s="237" t="str">
        <f>IF(ISBLANK(INDEX('Policy Characteristics'!A:A,MATCH($C880,'Policy Characteristics'!$C:$C,0))),"",INDEX('Policy Characteristics'!A:A,MATCH($C880,'Policy Characteristics'!$C:$C,0)))</f>
        <v>Industry</v>
      </c>
      <c r="B880" s="386" t="str">
        <f>IF(ISBLANK(INDEX('Policy Characteristics'!B:B,MATCH($C880,'Policy Characteristics'!$C:$C,0))),"",INDEX('Policy Characteristics'!B:B,MATCH($C880,'Policy Characteristics'!$C:$C,0)))</f>
        <v>Electrification</v>
      </c>
      <c r="C880" s="237" t="str">
        <f t="shared" si="41"/>
        <v>Fraction of Eligible Industrial Energy Use Shifted to Electricity</v>
      </c>
      <c r="D880" s="290" t="s">
        <v>3069</v>
      </c>
      <c r="E880" t="s">
        <v>3491</v>
      </c>
      <c r="F880" t="s">
        <v>3030</v>
      </c>
      <c r="G880" s="335" t="s">
        <v>3498</v>
      </c>
      <c r="H880" s="17">
        <v>2030</v>
      </c>
      <c r="I880" s="387" t="s">
        <v>43</v>
      </c>
      <c r="J880" s="388" t="str">
        <f>IF(ISBLANK(INDEX('Policy Characteristics'!D:D,MATCH($C880,'Policy Characteristics'!$C:$C,0))),"",INDEX('Policy Characteristics'!D:D,MATCH($C880,'Policy Characteristics'!$C:$C,0)))</f>
        <v>Electrification</v>
      </c>
      <c r="K880" s="237" t="str">
        <f>IF(ISBLANK(INDEX('Policy Characteristics'!E:E,MATCH($C880,'Policy Characteristics'!$C:$C,0))),"",INDEX('Policy Characteristics'!E:E,MATCH($C880,'Policy Characteristics'!$C:$C,0)))</f>
        <v>indst shift to electricity</v>
      </c>
      <c r="L880" s="238">
        <f>IF(ISBLANK(INDEX('Policy Characteristics'!F:F,MATCH($C880,'Policy Characteristics'!$C:$C,0))),"",INDEX('Policy Characteristics'!F:F,MATCH($C880,'Policy Characteristics'!$C:$C,0)))</f>
        <v>0</v>
      </c>
      <c r="M880" s="238">
        <f>IF(ISBLANK(INDEX('Policy Characteristics'!G:G,MATCH($C880,'Policy Characteristics'!$C:$C,0))),"",INDEX('Policy Characteristics'!G:G,MATCH($C880,'Policy Characteristics'!$C:$C,0)))</f>
        <v>1</v>
      </c>
      <c r="N880" s="238">
        <f>IF(ISBLANK(INDEX('Policy Characteristics'!H:H,MATCH($C880,'Policy Characteristics'!$C:$C,0))),"",INDEX('Policy Characteristics'!H:H,MATCH($C880,'Policy Characteristics'!$C:$C,0)))</f>
        <v>0.01</v>
      </c>
      <c r="O880" s="237" t="str">
        <f>IF(ISBLANK(INDEX('Policy Characteristics'!I:I,MATCH($C880,'Policy Characteristics'!$C:$C,0))),"",INDEX('Policy Characteristics'!I:I,MATCH($C880,'Policy Characteristics'!$C:$C,0)))</f>
        <v>% of fuel shifted</v>
      </c>
      <c r="P880" s="237"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7" t="str">
        <f>IF(ISBLANK(INDEX('Policy Characteristics'!K:K,MATCH($C880,'Policy Characteristics'!$C:$C,0))),"",INDEX('Policy Characteristics'!K:K,MATCH($C880,'Policy Characteristics'!$C:$C,0)))</f>
        <v>industry-ag-main.html#fuel-switching</v>
      </c>
      <c r="R880" s="237" t="str">
        <f>IF(ISBLANK(INDEX('Policy Characteristics'!L:L,MATCH($C880,'Policy Characteristics'!$C:$C,0))),"",INDEX('Policy Characteristics'!L:L,MATCH($C880,'Policy Characteristics'!$C:$C,0)))</f>
        <v>industry-elec-and-hydrogen.html</v>
      </c>
      <c r="S880" s="291" t="s">
        <v>187</v>
      </c>
    </row>
    <row r="881" spans="1:19">
      <c r="A881" s="237" t="str">
        <f>IF(ISBLANK(INDEX('Policy Characteristics'!A:A,MATCH($C881,'Policy Characteristics'!$C:$C,0))),"",INDEX('Policy Characteristics'!A:A,MATCH($C881,'Policy Characteristics'!$C:$C,0)))</f>
        <v>Industry</v>
      </c>
      <c r="B881" s="386" t="str">
        <f>IF(ISBLANK(INDEX('Policy Characteristics'!B:B,MATCH($C881,'Policy Characteristics'!$C:$C,0))),"",INDEX('Policy Characteristics'!B:B,MATCH($C881,'Policy Characteristics'!$C:$C,0)))</f>
        <v>Electrification</v>
      </c>
      <c r="C881" s="237" t="str">
        <f t="shared" si="41"/>
        <v>Fraction of Eligible Industrial Energy Use Shifted to Electricity</v>
      </c>
      <c r="D881" s="290" t="s">
        <v>3069</v>
      </c>
      <c r="E881" t="s">
        <v>3492</v>
      </c>
      <c r="F881" t="s">
        <v>3030</v>
      </c>
      <c r="G881" s="335" t="s">
        <v>3499</v>
      </c>
      <c r="H881" s="17">
        <v>2031</v>
      </c>
      <c r="I881" s="387" t="s">
        <v>43</v>
      </c>
      <c r="J881" s="388" t="str">
        <f>IF(ISBLANK(INDEX('Policy Characteristics'!D:D,MATCH($C881,'Policy Characteristics'!$C:$C,0))),"",INDEX('Policy Characteristics'!D:D,MATCH($C881,'Policy Characteristics'!$C:$C,0)))</f>
        <v>Electrification</v>
      </c>
      <c r="K881" s="237" t="str">
        <f>IF(ISBLANK(INDEX('Policy Characteristics'!E:E,MATCH($C881,'Policy Characteristics'!$C:$C,0))),"",INDEX('Policy Characteristics'!E:E,MATCH($C881,'Policy Characteristics'!$C:$C,0)))</f>
        <v>indst shift to electricity</v>
      </c>
      <c r="L881" s="238">
        <f>IF(ISBLANK(INDEX('Policy Characteristics'!F:F,MATCH($C881,'Policy Characteristics'!$C:$C,0))),"",INDEX('Policy Characteristics'!F:F,MATCH($C881,'Policy Characteristics'!$C:$C,0)))</f>
        <v>0</v>
      </c>
      <c r="M881" s="238">
        <f>IF(ISBLANK(INDEX('Policy Characteristics'!G:G,MATCH($C881,'Policy Characteristics'!$C:$C,0))),"",INDEX('Policy Characteristics'!G:G,MATCH($C881,'Policy Characteristics'!$C:$C,0)))</f>
        <v>1</v>
      </c>
      <c r="N881" s="238">
        <f>IF(ISBLANK(INDEX('Policy Characteristics'!H:H,MATCH($C881,'Policy Characteristics'!$C:$C,0))),"",INDEX('Policy Characteristics'!H:H,MATCH($C881,'Policy Characteristics'!$C:$C,0)))</f>
        <v>0.01</v>
      </c>
      <c r="O881" s="237" t="str">
        <f>IF(ISBLANK(INDEX('Policy Characteristics'!I:I,MATCH($C881,'Policy Characteristics'!$C:$C,0))),"",INDEX('Policy Characteristics'!I:I,MATCH($C881,'Policy Characteristics'!$C:$C,0)))</f>
        <v>% of fuel shifted</v>
      </c>
      <c r="P881" s="237"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7" t="str">
        <f>IF(ISBLANK(INDEX('Policy Characteristics'!K:K,MATCH($C881,'Policy Characteristics'!$C:$C,0))),"",INDEX('Policy Characteristics'!K:K,MATCH($C881,'Policy Characteristics'!$C:$C,0)))</f>
        <v>industry-ag-main.html#fuel-switching</v>
      </c>
      <c r="R881" s="237" t="str">
        <f>IF(ISBLANK(INDEX('Policy Characteristics'!L:L,MATCH($C881,'Policy Characteristics'!$C:$C,0))),"",INDEX('Policy Characteristics'!L:L,MATCH($C881,'Policy Characteristics'!$C:$C,0)))</f>
        <v>industry-elec-and-hydrogen.html</v>
      </c>
      <c r="S881" s="291" t="s">
        <v>187</v>
      </c>
    </row>
    <row r="882" spans="1:19">
      <c r="A882" s="237" t="str">
        <f>IF(ISBLANK(INDEX('Policy Characteristics'!A:A,MATCH($C882,'Policy Characteristics'!$C:$C,0))),"",INDEX('Policy Characteristics'!A:A,MATCH($C882,'Policy Characteristics'!$C:$C,0)))</f>
        <v>Industry</v>
      </c>
      <c r="B882" s="386" t="str">
        <f>IF(ISBLANK(INDEX('Policy Characteristics'!B:B,MATCH($C882,'Policy Characteristics'!$C:$C,0))),"",INDEX('Policy Characteristics'!B:B,MATCH($C882,'Policy Characteristics'!$C:$C,0)))</f>
        <v>Electrification</v>
      </c>
      <c r="C882" s="237" t="str">
        <f t="shared" si="41"/>
        <v>Fraction of Eligible Industrial Energy Use Shifted to Electricity</v>
      </c>
      <c r="D882" s="290" t="s">
        <v>3069</v>
      </c>
      <c r="E882" t="s">
        <v>3493</v>
      </c>
      <c r="F882" t="s">
        <v>3030</v>
      </c>
      <c r="G882" s="335" t="s">
        <v>3500</v>
      </c>
      <c r="H882" s="17">
        <v>2032</v>
      </c>
      <c r="I882" s="387" t="s">
        <v>43</v>
      </c>
      <c r="J882" s="388" t="str">
        <f>IF(ISBLANK(INDEX('Policy Characteristics'!D:D,MATCH($C882,'Policy Characteristics'!$C:$C,0))),"",INDEX('Policy Characteristics'!D:D,MATCH($C882,'Policy Characteristics'!$C:$C,0)))</f>
        <v>Electrification</v>
      </c>
      <c r="K882" s="237" t="str">
        <f>IF(ISBLANK(INDEX('Policy Characteristics'!E:E,MATCH($C882,'Policy Characteristics'!$C:$C,0))),"",INDEX('Policy Characteristics'!E:E,MATCH($C882,'Policy Characteristics'!$C:$C,0)))</f>
        <v>indst shift to electricity</v>
      </c>
      <c r="L882" s="238">
        <f>IF(ISBLANK(INDEX('Policy Characteristics'!F:F,MATCH($C882,'Policy Characteristics'!$C:$C,0))),"",INDEX('Policy Characteristics'!F:F,MATCH($C882,'Policy Characteristics'!$C:$C,0)))</f>
        <v>0</v>
      </c>
      <c r="M882" s="238">
        <f>IF(ISBLANK(INDEX('Policy Characteristics'!G:G,MATCH($C882,'Policy Characteristics'!$C:$C,0))),"",INDEX('Policy Characteristics'!G:G,MATCH($C882,'Policy Characteristics'!$C:$C,0)))</f>
        <v>1</v>
      </c>
      <c r="N882" s="238">
        <f>IF(ISBLANK(INDEX('Policy Characteristics'!H:H,MATCH($C882,'Policy Characteristics'!$C:$C,0))),"",INDEX('Policy Characteristics'!H:H,MATCH($C882,'Policy Characteristics'!$C:$C,0)))</f>
        <v>0.01</v>
      </c>
      <c r="O882" s="237" t="str">
        <f>IF(ISBLANK(INDEX('Policy Characteristics'!I:I,MATCH($C882,'Policy Characteristics'!$C:$C,0))),"",INDEX('Policy Characteristics'!I:I,MATCH($C882,'Policy Characteristics'!$C:$C,0)))</f>
        <v>% of fuel shifted</v>
      </c>
      <c r="P882" s="237"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7" t="str">
        <f>IF(ISBLANK(INDEX('Policy Characteristics'!K:K,MATCH($C882,'Policy Characteristics'!$C:$C,0))),"",INDEX('Policy Characteristics'!K:K,MATCH($C882,'Policy Characteristics'!$C:$C,0)))</f>
        <v>industry-ag-main.html#fuel-switching</v>
      </c>
      <c r="R882" s="237" t="str">
        <f>IF(ISBLANK(INDEX('Policy Characteristics'!L:L,MATCH($C882,'Policy Characteristics'!$C:$C,0))),"",INDEX('Policy Characteristics'!L:L,MATCH($C882,'Policy Characteristics'!$C:$C,0)))</f>
        <v>industry-elec-and-hydrogen.html</v>
      </c>
      <c r="S882" s="291" t="s">
        <v>187</v>
      </c>
    </row>
    <row r="883" spans="1:19">
      <c r="A883" s="237" t="str">
        <f>IF(ISBLANK(INDEX('Policy Characteristics'!A:A,MATCH($C883,'Policy Characteristics'!$C:$C,0))),"",INDEX('Policy Characteristics'!A:A,MATCH($C883,'Policy Characteristics'!$C:$C,0)))</f>
        <v>Industry</v>
      </c>
      <c r="B883" s="386" t="str">
        <f>IF(ISBLANK(INDEX('Policy Characteristics'!B:B,MATCH($C883,'Policy Characteristics'!$C:$C,0))),"",INDEX('Policy Characteristics'!B:B,MATCH($C883,'Policy Characteristics'!$C:$C,0)))</f>
        <v>Electrification</v>
      </c>
      <c r="C883" s="237" t="str">
        <f t="shared" si="41"/>
        <v>Fraction of Eligible Industrial Energy Use Shifted to Electricity</v>
      </c>
      <c r="D883" s="290" t="s">
        <v>3069</v>
      </c>
      <c r="E883" t="s">
        <v>3610</v>
      </c>
      <c r="F883" t="s">
        <v>3030</v>
      </c>
      <c r="G883" s="335" t="s">
        <v>3610</v>
      </c>
      <c r="H883" s="17">
        <v>2033</v>
      </c>
      <c r="I883" s="387" t="s">
        <v>43</v>
      </c>
      <c r="J883" s="388" t="str">
        <f>IF(ISBLANK(INDEX('Policy Characteristics'!D:D,MATCH($C883,'Policy Characteristics'!$C:$C,0))),"",INDEX('Policy Characteristics'!D:D,MATCH($C883,'Policy Characteristics'!$C:$C,0)))</f>
        <v>Electrification</v>
      </c>
      <c r="K883" s="237" t="str">
        <f>IF(ISBLANK(INDEX('Policy Characteristics'!E:E,MATCH($C883,'Policy Characteristics'!$C:$C,0))),"",INDEX('Policy Characteristics'!E:E,MATCH($C883,'Policy Characteristics'!$C:$C,0)))</f>
        <v>indst shift to electricity</v>
      </c>
      <c r="L883" s="238">
        <f>IF(ISBLANK(INDEX('Policy Characteristics'!F:F,MATCH($C883,'Policy Characteristics'!$C:$C,0))),"",INDEX('Policy Characteristics'!F:F,MATCH($C883,'Policy Characteristics'!$C:$C,0)))</f>
        <v>0</v>
      </c>
      <c r="M883" s="238">
        <f>IF(ISBLANK(INDEX('Policy Characteristics'!G:G,MATCH($C883,'Policy Characteristics'!$C:$C,0))),"",INDEX('Policy Characteristics'!G:G,MATCH($C883,'Policy Characteristics'!$C:$C,0)))</f>
        <v>1</v>
      </c>
      <c r="N883" s="238">
        <f>IF(ISBLANK(INDEX('Policy Characteristics'!H:H,MATCH($C883,'Policy Characteristics'!$C:$C,0))),"",INDEX('Policy Characteristics'!H:H,MATCH($C883,'Policy Characteristics'!$C:$C,0)))</f>
        <v>0.01</v>
      </c>
      <c r="O883" s="237" t="str">
        <f>IF(ISBLANK(INDEX('Policy Characteristics'!I:I,MATCH($C883,'Policy Characteristics'!$C:$C,0))),"",INDEX('Policy Characteristics'!I:I,MATCH($C883,'Policy Characteristics'!$C:$C,0)))</f>
        <v>% of fuel shifted</v>
      </c>
      <c r="P883" s="237"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7" t="str">
        <f>IF(ISBLANK(INDEX('Policy Characteristics'!K:K,MATCH($C883,'Policy Characteristics'!$C:$C,0))),"",INDEX('Policy Characteristics'!K:K,MATCH($C883,'Policy Characteristics'!$C:$C,0)))</f>
        <v>industry-ag-main.html#fuel-switching</v>
      </c>
      <c r="R883" s="237" t="str">
        <f>IF(ISBLANK(INDEX('Policy Characteristics'!L:L,MATCH($C883,'Policy Characteristics'!$C:$C,0))),"",INDEX('Policy Characteristics'!L:L,MATCH($C883,'Policy Characteristics'!$C:$C,0)))</f>
        <v>industry-elec-and-hydrogen.html</v>
      </c>
      <c r="S883" s="291" t="s">
        <v>187</v>
      </c>
    </row>
    <row r="884" spans="1:19" s="291" customFormat="1">
      <c r="A884" s="237" t="str">
        <f>IF(ISBLANK(INDEX('Policy Characteristics'!A:A,MATCH($C884,'Policy Characteristics'!$C:$C,0))),"",INDEX('Policy Characteristics'!A:A,MATCH($C884,'Policy Characteristics'!$C:$C,0)))</f>
        <v>Industry</v>
      </c>
      <c r="B884" s="386" t="str">
        <f>IF(ISBLANK(INDEX('Policy Characteristics'!B:B,MATCH($C884,'Policy Characteristics'!$C:$C,0))),"",INDEX('Policy Characteristics'!B:B,MATCH($C884,'Policy Characteristics'!$C:$C,0)))</f>
        <v>F-Gas Substitution</v>
      </c>
      <c r="C884" s="291" t="s">
        <v>2769</v>
      </c>
      <c r="D884" s="290"/>
      <c r="E884" s="290"/>
      <c r="F884" s="290"/>
      <c r="G884" s="290"/>
      <c r="H884" s="293">
        <v>58</v>
      </c>
      <c r="I884" s="387" t="s">
        <v>43</v>
      </c>
      <c r="J884" s="388" t="str">
        <f>IF(ISBLANK(INDEX('Policy Characteristics'!D:D,MATCH($C884,'Policy Characteristics'!$C:$C,0))),"",INDEX('Policy Characteristics'!D:D,MATCH($C884,'Policy Characteristics'!$C:$C,0)))</f>
        <v>F-gas Measures</v>
      </c>
      <c r="K884" s="237" t="str">
        <f>IF(ISBLANK(INDEX('Policy Characteristics'!E:E,MATCH($C884,'Policy Characteristics'!$C:$C,0))),"",INDEX('Policy Characteristics'!E:E,MATCH($C884,'Policy Characteristics'!$C:$C,0)))</f>
        <v>indst f gas substitution</v>
      </c>
      <c r="L884" s="238">
        <f>IF(ISBLANK(INDEX('Policy Characteristics'!F:F,MATCH($C884,'Policy Characteristics'!$C:$C,0))),"",INDEX('Policy Characteristics'!F:F,MATCH($C884,'Policy Characteristics'!$C:$C,0)))</f>
        <v>0</v>
      </c>
      <c r="M884" s="238">
        <f>IF(ISBLANK(INDEX('Policy Characteristics'!G:G,MATCH($C884,'Policy Characteristics'!$C:$C,0))),"",INDEX('Policy Characteristics'!G:G,MATCH($C884,'Policy Characteristics'!$C:$C,0)))</f>
        <v>1</v>
      </c>
      <c r="N884" s="238">
        <f>IF(ISBLANK(INDEX('Policy Characteristics'!H:H,MATCH($C884,'Policy Characteristics'!$C:$C,0))),"",INDEX('Policy Characteristics'!H:H,MATCH($C884,'Policy Characteristics'!$C:$C,0)))</f>
        <v>0.01</v>
      </c>
      <c r="O884" s="237" t="str">
        <f>IF(ISBLANK(INDEX('Policy Characteristics'!I:I,MATCH($C884,'Policy Characteristics'!$C:$C,0))),"",INDEX('Policy Characteristics'!I:I,MATCH($C884,'Policy Characteristics'!$C:$C,0)))</f>
        <v>% of potential achieved</v>
      </c>
      <c r="P884" s="237"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7" t="str">
        <f>IF(ISBLANK(INDEX('Policy Characteristics'!K:K,MATCH($C884,'Policy Characteristics'!$C:$C,0))),"",INDEX('Policy Characteristics'!K:K,MATCH($C884,'Policy Characteristics'!$C:$C,0)))</f>
        <v>industry-ag-main.html#avoid-f-gases</v>
      </c>
      <c r="R884" s="237" t="str">
        <f>IF(ISBLANK(INDEX('Policy Characteristics'!L:L,MATCH($C884,'Policy Characteristics'!$C:$C,0))),"",INDEX('Policy Characteristics'!L:L,MATCH($C884,'Policy Characteristics'!$C:$C,0)))</f>
        <v>avoid-f-gases.html</v>
      </c>
      <c r="S884" s="291" t="s">
        <v>3924</v>
      </c>
    </row>
    <row r="885" spans="1:19" s="291" customFormat="1">
      <c r="A885" s="237" t="str">
        <f>IF(ISBLANK(INDEX('Policy Characteristics'!A:A,MATCH($C885,'Policy Characteristics'!$C:$C,0))),"",INDEX('Policy Characteristics'!A:A,MATCH($C885,'Policy Characteristics'!$C:$C,0)))</f>
        <v>Industry</v>
      </c>
      <c r="B885" s="386" t="str">
        <f>IF(ISBLANK(INDEX('Policy Characteristics'!B:B,MATCH($C885,'Policy Characteristics'!$C:$C,0))),"",INDEX('Policy Characteristics'!B:B,MATCH($C885,'Policy Characteristics'!$C:$C,0)))</f>
        <v>F-Gas Destruction</v>
      </c>
      <c r="C885" s="291" t="s">
        <v>2770</v>
      </c>
      <c r="D885" s="290"/>
      <c r="E885" s="290"/>
      <c r="F885" s="290"/>
      <c r="G885" s="290"/>
      <c r="H885" s="293">
        <v>510</v>
      </c>
      <c r="I885" s="387" t="s">
        <v>43</v>
      </c>
      <c r="J885" s="388" t="str">
        <f>IF(ISBLANK(INDEX('Policy Characteristics'!D:D,MATCH($C885,'Policy Characteristics'!$C:$C,0))),"",INDEX('Policy Characteristics'!D:D,MATCH($C885,'Policy Characteristics'!$C:$C,0)))</f>
        <v>F-gas Measures</v>
      </c>
      <c r="K885" s="237" t="str">
        <f>IF(ISBLANK(INDEX('Policy Characteristics'!E:E,MATCH($C885,'Policy Characteristics'!$C:$C,0))),"",INDEX('Policy Characteristics'!E:E,MATCH($C885,'Policy Characteristics'!$C:$C,0)))</f>
        <v>indst f gas destruction</v>
      </c>
      <c r="L885" s="238">
        <f>IF(ISBLANK(INDEX('Policy Characteristics'!F:F,MATCH($C885,'Policy Characteristics'!$C:$C,0))),"",INDEX('Policy Characteristics'!F:F,MATCH($C885,'Policy Characteristics'!$C:$C,0)))</f>
        <v>0</v>
      </c>
      <c r="M885" s="238">
        <f>IF(ISBLANK(INDEX('Policy Characteristics'!G:G,MATCH($C885,'Policy Characteristics'!$C:$C,0))),"",INDEX('Policy Characteristics'!G:G,MATCH($C885,'Policy Characteristics'!$C:$C,0)))</f>
        <v>1</v>
      </c>
      <c r="N885" s="238">
        <f>IF(ISBLANK(INDEX('Policy Characteristics'!H:H,MATCH($C885,'Policy Characteristics'!$C:$C,0))),"",INDEX('Policy Characteristics'!H:H,MATCH($C885,'Policy Characteristics'!$C:$C,0)))</f>
        <v>0.01</v>
      </c>
      <c r="O885" s="237" t="str">
        <f>IF(ISBLANK(INDEX('Policy Characteristics'!I:I,MATCH($C885,'Policy Characteristics'!$C:$C,0))),"",INDEX('Policy Characteristics'!I:I,MATCH($C885,'Policy Characteristics'!$C:$C,0)))</f>
        <v>% of potential achieved</v>
      </c>
      <c r="P885" s="237"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7" t="str">
        <f>IF(ISBLANK(INDEX('Policy Characteristics'!K:K,MATCH($C885,'Policy Characteristics'!$C:$C,0))),"",INDEX('Policy Characteristics'!K:K,MATCH($C885,'Policy Characteristics'!$C:$C,0)))</f>
        <v>industry-ag-main.html#avoid-f-gases</v>
      </c>
      <c r="R885" s="237" t="str">
        <f>IF(ISBLANK(INDEX('Policy Characteristics'!L:L,MATCH($C885,'Policy Characteristics'!$C:$C,0))),"",INDEX('Policy Characteristics'!L:L,MATCH($C885,'Policy Characteristics'!$C:$C,0)))</f>
        <v>avoid-f-gases.html</v>
      </c>
      <c r="S885" s="291" t="s">
        <v>3924</v>
      </c>
    </row>
    <row r="886" spans="1:19" s="291" customFormat="1">
      <c r="A886" s="237" t="str">
        <f>IF(ISBLANK(INDEX('Policy Characteristics'!A:A,MATCH($C886,'Policy Characteristics'!$C:$C,0))),"",INDEX('Policy Characteristics'!A:A,MATCH($C886,'Policy Characteristics'!$C:$C,0)))</f>
        <v>Industry</v>
      </c>
      <c r="B886" s="386" t="str">
        <f>IF(ISBLANK(INDEX('Policy Characteristics'!B:B,MATCH($C886,'Policy Characteristics'!$C:$C,0))),"",INDEX('Policy Characteristics'!B:B,MATCH($C886,'Policy Characteristics'!$C:$C,0)))</f>
        <v>F-Gas Recovery</v>
      </c>
      <c r="C886" s="291" t="s">
        <v>2771</v>
      </c>
      <c r="D886" s="290"/>
      <c r="E886" s="290"/>
      <c r="F886" s="290"/>
      <c r="G886" s="290"/>
      <c r="H886" s="293">
        <v>511</v>
      </c>
      <c r="I886" s="387" t="s">
        <v>43</v>
      </c>
      <c r="J886" s="388" t="str">
        <f>IF(ISBLANK(INDEX('Policy Characteristics'!D:D,MATCH($C886,'Policy Characteristics'!$C:$C,0))),"",INDEX('Policy Characteristics'!D:D,MATCH($C886,'Policy Characteristics'!$C:$C,0)))</f>
        <v>F-gas Measures</v>
      </c>
      <c r="K886" s="237" t="str">
        <f>IF(ISBLANK(INDEX('Policy Characteristics'!E:E,MATCH($C886,'Policy Characteristics'!$C:$C,0))),"",INDEX('Policy Characteristics'!E:E,MATCH($C886,'Policy Characteristics'!$C:$C,0)))</f>
        <v>indst f gas recovery</v>
      </c>
      <c r="L886" s="238">
        <f>IF(ISBLANK(INDEX('Policy Characteristics'!F:F,MATCH($C886,'Policy Characteristics'!$C:$C,0))),"",INDEX('Policy Characteristics'!F:F,MATCH($C886,'Policy Characteristics'!$C:$C,0)))</f>
        <v>0</v>
      </c>
      <c r="M886" s="238">
        <f>IF(ISBLANK(INDEX('Policy Characteristics'!G:G,MATCH($C886,'Policy Characteristics'!$C:$C,0))),"",INDEX('Policy Characteristics'!G:G,MATCH($C886,'Policy Characteristics'!$C:$C,0)))</f>
        <v>1</v>
      </c>
      <c r="N886" s="238">
        <f>IF(ISBLANK(INDEX('Policy Characteristics'!H:H,MATCH($C886,'Policy Characteristics'!$C:$C,0))),"",INDEX('Policy Characteristics'!H:H,MATCH($C886,'Policy Characteristics'!$C:$C,0)))</f>
        <v>0.01</v>
      </c>
      <c r="O886" s="237" t="str">
        <f>IF(ISBLANK(INDEX('Policy Characteristics'!I:I,MATCH($C886,'Policy Characteristics'!$C:$C,0))),"",INDEX('Policy Characteristics'!I:I,MATCH($C886,'Policy Characteristics'!$C:$C,0)))</f>
        <v>% of potential achieved</v>
      </c>
      <c r="P886" s="237"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7" t="str">
        <f>IF(ISBLANK(INDEX('Policy Characteristics'!K:K,MATCH($C886,'Policy Characteristics'!$C:$C,0))),"",INDEX('Policy Characteristics'!K:K,MATCH($C886,'Policy Characteristics'!$C:$C,0)))</f>
        <v>industry-ag-main.html#avoid-f-gases</v>
      </c>
      <c r="R886" s="237" t="str">
        <f>IF(ISBLANK(INDEX('Policy Characteristics'!L:L,MATCH($C886,'Policy Characteristics'!$C:$C,0))),"",INDEX('Policy Characteristics'!L:L,MATCH($C886,'Policy Characteristics'!$C:$C,0)))</f>
        <v>avoid-f-gases.html</v>
      </c>
      <c r="S886" s="291" t="s">
        <v>3924</v>
      </c>
    </row>
    <row r="887" spans="1:19" s="291" customFormat="1">
      <c r="A887" s="237" t="str">
        <f>IF(ISBLANK(INDEX('Policy Characteristics'!A:A,MATCH($C887,'Policy Characteristics'!$C:$C,0))),"",INDEX('Policy Characteristics'!A:A,MATCH($C887,'Policy Characteristics'!$C:$C,0)))</f>
        <v>Industry</v>
      </c>
      <c r="B887" s="386" t="str">
        <f>IF(ISBLANK(INDEX('Policy Characteristics'!B:B,MATCH($C887,'Policy Characteristics'!$C:$C,0))),"",INDEX('Policy Characteristics'!B:B,MATCH($C887,'Policy Characteristics'!$C:$C,0)))</f>
        <v>F-Gas Eqpt. Maintenance &amp; Retrofits</v>
      </c>
      <c r="C887" s="291" t="s">
        <v>2772</v>
      </c>
      <c r="D887" s="290" t="s">
        <v>3054</v>
      </c>
      <c r="E887" s="290"/>
      <c r="F887" t="s">
        <v>2572</v>
      </c>
      <c r="G887" s="290"/>
      <c r="H887" s="293">
        <v>512</v>
      </c>
      <c r="I887" s="387" t="s">
        <v>43</v>
      </c>
      <c r="J887" s="388" t="str">
        <f>IF(ISBLANK(INDEX('Policy Characteristics'!D:D,MATCH($C887,'Policy Characteristics'!$C:$C,0))),"",INDEX('Policy Characteristics'!D:D,MATCH($C887,'Policy Characteristics'!$C:$C,0)))</f>
        <v>F-gas Measures</v>
      </c>
      <c r="K887" s="237" t="str">
        <f>IF(ISBLANK(INDEX('Policy Characteristics'!E:E,MATCH($C887,'Policy Characteristics'!$C:$C,0))),"",INDEX('Policy Characteristics'!E:E,MATCH($C887,'Policy Characteristics'!$C:$C,0)))</f>
        <v>indst f gas inspct maint retrofit</v>
      </c>
      <c r="L887" s="238">
        <f>IF(ISBLANK(INDEX('Policy Characteristics'!F:F,MATCH($C887,'Policy Characteristics'!$C:$C,0))),"",INDEX('Policy Characteristics'!F:F,MATCH($C887,'Policy Characteristics'!$C:$C,0)))</f>
        <v>0</v>
      </c>
      <c r="M887" s="238">
        <f>IF(ISBLANK(INDEX('Policy Characteristics'!G:G,MATCH($C887,'Policy Characteristics'!$C:$C,0))),"",INDEX('Policy Characteristics'!G:G,MATCH($C887,'Policy Characteristics'!$C:$C,0)))</f>
        <v>1</v>
      </c>
      <c r="N887" s="238">
        <f>IF(ISBLANK(INDEX('Policy Characteristics'!H:H,MATCH($C887,'Policy Characteristics'!$C:$C,0))),"",INDEX('Policy Characteristics'!H:H,MATCH($C887,'Policy Characteristics'!$C:$C,0)))</f>
        <v>0.01</v>
      </c>
      <c r="O887" s="237" t="str">
        <f>IF(ISBLANK(INDEX('Policy Characteristics'!I:I,MATCH($C887,'Policy Characteristics'!$C:$C,0))),"",INDEX('Policy Characteristics'!I:I,MATCH($C887,'Policy Characteristics'!$C:$C,0)))</f>
        <v>% of potential achieved</v>
      </c>
      <c r="P887" s="237"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7" t="str">
        <f>IF(ISBLANK(INDEX('Policy Characteristics'!K:K,MATCH($C887,'Policy Characteristics'!$C:$C,0))),"",INDEX('Policy Characteristics'!K:K,MATCH($C887,'Policy Characteristics'!$C:$C,0)))</f>
        <v>industry-ag-main.html#avoid-f-gases</v>
      </c>
      <c r="R887" s="237" t="str">
        <f>IF(ISBLANK(INDEX('Policy Characteristics'!L:L,MATCH($C887,'Policy Characteristics'!$C:$C,0))),"",INDEX('Policy Characteristics'!L:L,MATCH($C887,'Policy Characteristics'!$C:$C,0)))</f>
        <v>avoid-f-gases.html</v>
      </c>
      <c r="S887" s="291" t="s">
        <v>3924</v>
      </c>
    </row>
    <row r="888" spans="1:19" s="291" customFormat="1">
      <c r="A888" s="237" t="str">
        <f>IF(ISBLANK(INDEX('Policy Characteristics'!A:A,MATCH($C888,'Policy Characteristics'!$C:$C,0))),"",INDEX('Policy Characteristics'!A:A,MATCH($C888,'Policy Characteristics'!$C:$C,0)))</f>
        <v>Industry</v>
      </c>
      <c r="B888" s="386" t="str">
        <f>IF(ISBLANK(INDEX('Policy Characteristics'!B:B,MATCH($C888,'Policy Characteristics'!$C:$C,0))),"",INDEX('Policy Characteristics'!B:B,MATCH($C888,'Policy Characteristics'!$C:$C,0)))</f>
        <v>F-Gas Eqpt. Maintenance &amp; Retrofits</v>
      </c>
      <c r="C888" s="291" t="s">
        <v>2772</v>
      </c>
      <c r="D888" s="290" t="s">
        <v>3059</v>
      </c>
      <c r="E888" s="290"/>
      <c r="F888" t="s">
        <v>3021</v>
      </c>
      <c r="G888" s="290"/>
      <c r="H888" s="293">
        <v>1653</v>
      </c>
      <c r="I888" s="387" t="s">
        <v>43</v>
      </c>
      <c r="J888" s="388" t="str">
        <f>IF(ISBLANK(INDEX('Policy Characteristics'!D:D,MATCH($C888,'Policy Characteristics'!$C:$C,0))),"",INDEX('Policy Characteristics'!D:D,MATCH($C888,'Policy Characteristics'!$C:$C,0)))</f>
        <v>F-gas Measures</v>
      </c>
      <c r="K888" s="237" t="str">
        <f>IF(ISBLANK(INDEX('Policy Characteristics'!E:E,MATCH($C888,'Policy Characteristics'!$C:$C,0))),"",INDEX('Policy Characteristics'!E:E,MATCH($C888,'Policy Characteristics'!$C:$C,0)))</f>
        <v>indst f gas inspct maint retrofit</v>
      </c>
      <c r="L888" s="238">
        <f>IF(ISBLANK(INDEX('Policy Characteristics'!F:F,MATCH($C888,'Policy Characteristics'!$C:$C,0))),"",INDEX('Policy Characteristics'!F:F,MATCH($C888,'Policy Characteristics'!$C:$C,0)))</f>
        <v>0</v>
      </c>
      <c r="M888" s="238">
        <f>IF(ISBLANK(INDEX('Policy Characteristics'!G:G,MATCH($C888,'Policy Characteristics'!$C:$C,0))),"",INDEX('Policy Characteristics'!G:G,MATCH($C888,'Policy Characteristics'!$C:$C,0)))</f>
        <v>1</v>
      </c>
      <c r="N888" s="238">
        <f>IF(ISBLANK(INDEX('Policy Characteristics'!H:H,MATCH($C888,'Policy Characteristics'!$C:$C,0))),"",INDEX('Policy Characteristics'!H:H,MATCH($C888,'Policy Characteristics'!$C:$C,0)))</f>
        <v>0.01</v>
      </c>
      <c r="O888" s="237" t="str">
        <f>IF(ISBLANK(INDEX('Policy Characteristics'!I:I,MATCH($C888,'Policy Characteristics'!$C:$C,0))),"",INDEX('Policy Characteristics'!I:I,MATCH($C888,'Policy Characteristics'!$C:$C,0)))</f>
        <v>% of potential achieved</v>
      </c>
      <c r="P888" s="237"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7" t="str">
        <f>IF(ISBLANK(INDEX('Policy Characteristics'!K:K,MATCH($C888,'Policy Characteristics'!$C:$C,0))),"",INDEX('Policy Characteristics'!K:K,MATCH($C888,'Policy Characteristics'!$C:$C,0)))</f>
        <v>industry-ag-main.html#avoid-f-gases</v>
      </c>
      <c r="R888" s="237" t="str">
        <f>IF(ISBLANK(INDEX('Policy Characteristics'!L:L,MATCH($C888,'Policy Characteristics'!$C:$C,0))),"",INDEX('Policy Characteristics'!L:L,MATCH($C888,'Policy Characteristics'!$C:$C,0)))</f>
        <v>avoid-f-gases.html</v>
      </c>
      <c r="S888" s="291" t="s">
        <v>3924</v>
      </c>
    </row>
    <row r="889" spans="1:19" s="291" customFormat="1">
      <c r="A889" s="237" t="str">
        <f>IF(ISBLANK(INDEX('Policy Characteristics'!A:A,MATCH($C889,'Policy Characteristics'!$C:$C,0))),"",INDEX('Policy Characteristics'!A:A,MATCH($C889,'Policy Characteristics'!$C:$C,0)))</f>
        <v>Industry</v>
      </c>
      <c r="B889" s="386" t="str">
        <f>IF(ISBLANK(INDEX('Policy Characteristics'!B:B,MATCH($C889,'Policy Characteristics'!$C:$C,0))),"",INDEX('Policy Characteristics'!B:B,MATCH($C889,'Policy Characteristics'!$C:$C,0)))</f>
        <v>Feedstock Shifting</v>
      </c>
      <c r="C889" t="s">
        <v>3710</v>
      </c>
      <c r="D889" s="335" t="s">
        <v>3045</v>
      </c>
      <c r="E889" s="335" t="s">
        <v>2396</v>
      </c>
      <c r="F889" t="s">
        <v>3070</v>
      </c>
      <c r="G889" s="335" t="s">
        <v>2402</v>
      </c>
      <c r="H889" s="293">
        <v>2460</v>
      </c>
      <c r="I889" s="387" t="s">
        <v>44</v>
      </c>
      <c r="J889" s="388" t="str">
        <f>IF(ISBLANK(INDEX('Policy Characteristics'!D:D,MATCH($C889,'Policy Characteristics'!$C:$C,0))),"",INDEX('Policy Characteristics'!D:D,MATCH($C889,'Policy Characteristics'!$C:$C,0)))</f>
        <v>Feedstock Shifting</v>
      </c>
      <c r="K889" s="237" t="str">
        <f>IF(ISBLANK(INDEX('Policy Characteristics'!E:E,MATCH($C889,'Policy Characteristics'!$C:$C,0))),"",INDEX('Policy Characteristics'!E:E,MATCH($C889,'Policy Characteristics'!$C:$C,0)))</f>
        <v>indst feedstock shifting</v>
      </c>
      <c r="L889" s="238">
        <f>IF(ISBLANK(INDEX('Policy Characteristics'!F:F,MATCH($C889,'Policy Characteristics'!$C:$C,0))),"",INDEX('Policy Characteristics'!F:F,MATCH($C889,'Policy Characteristics'!$C:$C,0)))</f>
        <v>0</v>
      </c>
      <c r="M889" s="238">
        <f>IF(ISBLANK(INDEX('Policy Characteristics'!G:G,MATCH($C889,'Policy Characteristics'!$C:$C,0))),"",INDEX('Policy Characteristics'!G:G,MATCH($C889,'Policy Characteristics'!$C:$C,0)))</f>
        <v>1</v>
      </c>
      <c r="N889" s="238">
        <f>IF(ISBLANK(INDEX('Policy Characteristics'!H:H,MATCH($C889,'Policy Characteristics'!$C:$C,0))),"",INDEX('Policy Characteristics'!H:H,MATCH($C889,'Policy Characteristics'!$C:$C,0)))</f>
        <v>0.01</v>
      </c>
      <c r="O889" s="237" t="str">
        <f>IF(ISBLANK(INDEX('Policy Characteristics'!I:I,MATCH($C889,'Policy Characteristics'!$C:$C,0))),"",INDEX('Policy Characteristics'!I:I,MATCH($C889,'Policy Characteristics'!$C:$C,0)))</f>
        <v>% of potential achieved</v>
      </c>
      <c r="P889" s="237"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7" t="str">
        <f>IF(ISBLANK(INDEX('Policy Characteristics'!K:K,MATCH($C889,'Policy Characteristics'!$C:$C,0))),"",INDEX('Policy Characteristics'!K:K,MATCH($C889,'Policy Characteristics'!$C:$C,0)))</f>
        <v/>
      </c>
      <c r="R889" s="237" t="str">
        <f>IF(ISBLANK(INDEX('Policy Characteristics'!L:L,MATCH($C889,'Policy Characteristics'!$C:$C,0))),"",INDEX('Policy Characteristics'!L:L,MATCH($C889,'Policy Characteristics'!$C:$C,0)))</f>
        <v/>
      </c>
      <c r="S889" s="291" t="s">
        <v>187</v>
      </c>
    </row>
    <row r="890" spans="1:19" s="291" customFormat="1">
      <c r="A890" s="237" t="str">
        <f>IF(ISBLANK(INDEX('Policy Characteristics'!A:A,MATCH($C890,'Policy Characteristics'!$C:$C,0))),"",INDEX('Policy Characteristics'!A:A,MATCH($C890,'Policy Characteristics'!$C:$C,0)))</f>
        <v>Industry</v>
      </c>
      <c r="B890" s="386" t="str">
        <f>IF(ISBLANK(INDEX('Policy Characteristics'!B:B,MATCH($C890,'Policy Characteristics'!$C:$C,0))),"",INDEX('Policy Characteristics'!B:B,MATCH($C890,'Policy Characteristics'!$C:$C,0)))</f>
        <v>Feedstock Shifting</v>
      </c>
      <c r="C890" s="237" t="str">
        <f>C$889</f>
        <v>Fraction of Feedstock Shifted</v>
      </c>
      <c r="D890" s="335" t="s">
        <v>3045</v>
      </c>
      <c r="E890" s="335" t="s">
        <v>2397</v>
      </c>
      <c r="F890" t="s">
        <v>3070</v>
      </c>
      <c r="G890" s="335" t="s">
        <v>2405</v>
      </c>
      <c r="H890" s="293">
        <v>2461</v>
      </c>
      <c r="I890" s="387" t="s">
        <v>44</v>
      </c>
      <c r="J890" s="388" t="str">
        <f>IF(ISBLANK(INDEX('Policy Characteristics'!D:D,MATCH($C890,'Policy Characteristics'!$C:$C,0))),"",INDEX('Policy Characteristics'!D:D,MATCH($C890,'Policy Characteristics'!$C:$C,0)))</f>
        <v>Feedstock Shifting</v>
      </c>
      <c r="K890" s="237" t="str">
        <f>IF(ISBLANK(INDEX('Policy Characteristics'!E:E,MATCH($C890,'Policy Characteristics'!$C:$C,0))),"",INDEX('Policy Characteristics'!E:E,MATCH($C890,'Policy Characteristics'!$C:$C,0)))</f>
        <v>indst feedstock shifting</v>
      </c>
      <c r="L890" s="238">
        <f>IF(ISBLANK(INDEX('Policy Characteristics'!F:F,MATCH($C890,'Policy Characteristics'!$C:$C,0))),"",INDEX('Policy Characteristics'!F:F,MATCH($C890,'Policy Characteristics'!$C:$C,0)))</f>
        <v>0</v>
      </c>
      <c r="M890" s="238">
        <f>IF(ISBLANK(INDEX('Policy Characteristics'!G:G,MATCH($C890,'Policy Characteristics'!$C:$C,0))),"",INDEX('Policy Characteristics'!G:G,MATCH($C890,'Policy Characteristics'!$C:$C,0)))</f>
        <v>1</v>
      </c>
      <c r="N890" s="238">
        <f>IF(ISBLANK(INDEX('Policy Characteristics'!H:H,MATCH($C890,'Policy Characteristics'!$C:$C,0))),"",INDEX('Policy Characteristics'!H:H,MATCH($C890,'Policy Characteristics'!$C:$C,0)))</f>
        <v>0.01</v>
      </c>
      <c r="O890" s="237" t="str">
        <f>IF(ISBLANK(INDEX('Policy Characteristics'!I:I,MATCH($C890,'Policy Characteristics'!$C:$C,0))),"",INDEX('Policy Characteristics'!I:I,MATCH($C890,'Policy Characteristics'!$C:$C,0)))</f>
        <v>% of potential achieved</v>
      </c>
      <c r="P890" s="237"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7" t="str">
        <f>IF(ISBLANK(INDEX('Policy Characteristics'!K:K,MATCH($C890,'Policy Characteristics'!$C:$C,0))),"",INDEX('Policy Characteristics'!K:K,MATCH($C890,'Policy Characteristics'!$C:$C,0)))</f>
        <v/>
      </c>
      <c r="R890" s="237" t="str">
        <f>IF(ISBLANK(INDEX('Policy Characteristics'!L:L,MATCH($C890,'Policy Characteristics'!$C:$C,0))),"",INDEX('Policy Characteristics'!L:L,MATCH($C890,'Policy Characteristics'!$C:$C,0)))</f>
        <v/>
      </c>
      <c r="S890" s="291" t="s">
        <v>187</v>
      </c>
    </row>
    <row r="891" spans="1:19" s="291" customFormat="1">
      <c r="A891" s="237" t="str">
        <f>IF(ISBLANK(INDEX('Policy Characteristics'!A:A,MATCH($C891,'Policy Characteristics'!$C:$C,0))),"",INDEX('Policy Characteristics'!A:A,MATCH($C891,'Policy Characteristics'!$C:$C,0)))</f>
        <v>Industry</v>
      </c>
      <c r="B891" s="386" t="str">
        <f>IF(ISBLANK(INDEX('Policy Characteristics'!B:B,MATCH($C891,'Policy Characteristics'!$C:$C,0))),"",INDEX('Policy Characteristics'!B:B,MATCH($C891,'Policy Characteristics'!$C:$C,0)))</f>
        <v>Feedstock Shifting</v>
      </c>
      <c r="C891" s="237" t="str">
        <f t="shared" ref="C891:C954" si="42">C$889</f>
        <v>Fraction of Feedstock Shifted</v>
      </c>
      <c r="D891" s="335" t="s">
        <v>3045</v>
      </c>
      <c r="E891" s="335" t="s">
        <v>2398</v>
      </c>
      <c r="F891" t="s">
        <v>3070</v>
      </c>
      <c r="G891" s="335" t="s">
        <v>2406</v>
      </c>
      <c r="H891" s="293">
        <v>2462</v>
      </c>
      <c r="I891" s="387" t="s">
        <v>44</v>
      </c>
      <c r="J891" s="388" t="str">
        <f>IF(ISBLANK(INDEX('Policy Characteristics'!D:D,MATCH($C891,'Policy Characteristics'!$C:$C,0))),"",INDEX('Policy Characteristics'!D:D,MATCH($C891,'Policy Characteristics'!$C:$C,0)))</f>
        <v>Feedstock Shifting</v>
      </c>
      <c r="K891" s="237" t="str">
        <f>IF(ISBLANK(INDEX('Policy Characteristics'!E:E,MATCH($C891,'Policy Characteristics'!$C:$C,0))),"",INDEX('Policy Characteristics'!E:E,MATCH($C891,'Policy Characteristics'!$C:$C,0)))</f>
        <v>indst feedstock shifting</v>
      </c>
      <c r="L891" s="238">
        <f>IF(ISBLANK(INDEX('Policy Characteristics'!F:F,MATCH($C891,'Policy Characteristics'!$C:$C,0))),"",INDEX('Policy Characteristics'!F:F,MATCH($C891,'Policy Characteristics'!$C:$C,0)))</f>
        <v>0</v>
      </c>
      <c r="M891" s="238">
        <f>IF(ISBLANK(INDEX('Policy Characteristics'!G:G,MATCH($C891,'Policy Characteristics'!$C:$C,0))),"",INDEX('Policy Characteristics'!G:G,MATCH($C891,'Policy Characteristics'!$C:$C,0)))</f>
        <v>1</v>
      </c>
      <c r="N891" s="238">
        <f>IF(ISBLANK(INDEX('Policy Characteristics'!H:H,MATCH($C891,'Policy Characteristics'!$C:$C,0))),"",INDEX('Policy Characteristics'!H:H,MATCH($C891,'Policy Characteristics'!$C:$C,0)))</f>
        <v>0.01</v>
      </c>
      <c r="O891" s="237" t="str">
        <f>IF(ISBLANK(INDEX('Policy Characteristics'!I:I,MATCH($C891,'Policy Characteristics'!$C:$C,0))),"",INDEX('Policy Characteristics'!I:I,MATCH($C891,'Policy Characteristics'!$C:$C,0)))</f>
        <v>% of potential achieved</v>
      </c>
      <c r="P891" s="237"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7" t="str">
        <f>IF(ISBLANK(INDEX('Policy Characteristics'!K:K,MATCH($C891,'Policy Characteristics'!$C:$C,0))),"",INDEX('Policy Characteristics'!K:K,MATCH($C891,'Policy Characteristics'!$C:$C,0)))</f>
        <v/>
      </c>
      <c r="R891" s="237" t="str">
        <f>IF(ISBLANK(INDEX('Policy Characteristics'!L:L,MATCH($C891,'Policy Characteristics'!$C:$C,0))),"",INDEX('Policy Characteristics'!L:L,MATCH($C891,'Policy Characteristics'!$C:$C,0)))</f>
        <v/>
      </c>
      <c r="S891" s="291" t="s">
        <v>187</v>
      </c>
    </row>
    <row r="892" spans="1:19" s="291" customFormat="1">
      <c r="A892" s="237" t="str">
        <f>IF(ISBLANK(INDEX('Policy Characteristics'!A:A,MATCH($C892,'Policy Characteristics'!$C:$C,0))),"",INDEX('Policy Characteristics'!A:A,MATCH($C892,'Policy Characteristics'!$C:$C,0)))</f>
        <v>Industry</v>
      </c>
      <c r="B892" s="386" t="str">
        <f>IF(ISBLANK(INDEX('Policy Characteristics'!B:B,MATCH($C892,'Policy Characteristics'!$C:$C,0))),"",INDEX('Policy Characteristics'!B:B,MATCH($C892,'Policy Characteristics'!$C:$C,0)))</f>
        <v>Feedstock Shifting</v>
      </c>
      <c r="C892" s="237" t="str">
        <f t="shared" si="42"/>
        <v>Fraction of Feedstock Shifted</v>
      </c>
      <c r="D892" s="335" t="s">
        <v>3045</v>
      </c>
      <c r="E892" s="335" t="s">
        <v>2399</v>
      </c>
      <c r="F892" t="s">
        <v>3070</v>
      </c>
      <c r="G892" s="335" t="s">
        <v>2403</v>
      </c>
      <c r="H892" s="293">
        <v>2463</v>
      </c>
      <c r="I892" s="387" t="s">
        <v>44</v>
      </c>
      <c r="J892" s="388" t="str">
        <f>IF(ISBLANK(INDEX('Policy Characteristics'!D:D,MATCH($C892,'Policy Characteristics'!$C:$C,0))),"",INDEX('Policy Characteristics'!D:D,MATCH($C892,'Policy Characteristics'!$C:$C,0)))</f>
        <v>Feedstock Shifting</v>
      </c>
      <c r="K892" s="237" t="str">
        <f>IF(ISBLANK(INDEX('Policy Characteristics'!E:E,MATCH($C892,'Policy Characteristics'!$C:$C,0))),"",INDEX('Policy Characteristics'!E:E,MATCH($C892,'Policy Characteristics'!$C:$C,0)))</f>
        <v>indst feedstock shifting</v>
      </c>
      <c r="L892" s="238">
        <f>IF(ISBLANK(INDEX('Policy Characteristics'!F:F,MATCH($C892,'Policy Characteristics'!$C:$C,0))),"",INDEX('Policy Characteristics'!F:F,MATCH($C892,'Policy Characteristics'!$C:$C,0)))</f>
        <v>0</v>
      </c>
      <c r="M892" s="238">
        <f>IF(ISBLANK(INDEX('Policy Characteristics'!G:G,MATCH($C892,'Policy Characteristics'!$C:$C,0))),"",INDEX('Policy Characteristics'!G:G,MATCH($C892,'Policy Characteristics'!$C:$C,0)))</f>
        <v>1</v>
      </c>
      <c r="N892" s="238">
        <f>IF(ISBLANK(INDEX('Policy Characteristics'!H:H,MATCH($C892,'Policy Characteristics'!$C:$C,0))),"",INDEX('Policy Characteristics'!H:H,MATCH($C892,'Policy Characteristics'!$C:$C,0)))</f>
        <v>0.01</v>
      </c>
      <c r="O892" s="237" t="str">
        <f>IF(ISBLANK(INDEX('Policy Characteristics'!I:I,MATCH($C892,'Policy Characteristics'!$C:$C,0))),"",INDEX('Policy Characteristics'!I:I,MATCH($C892,'Policy Characteristics'!$C:$C,0)))</f>
        <v>% of potential achieved</v>
      </c>
      <c r="P892" s="237"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7" t="str">
        <f>IF(ISBLANK(INDEX('Policy Characteristics'!K:K,MATCH($C892,'Policy Characteristics'!$C:$C,0))),"",INDEX('Policy Characteristics'!K:K,MATCH($C892,'Policy Characteristics'!$C:$C,0)))</f>
        <v/>
      </c>
      <c r="R892" s="237" t="str">
        <f>IF(ISBLANK(INDEX('Policy Characteristics'!L:L,MATCH($C892,'Policy Characteristics'!$C:$C,0))),"",INDEX('Policy Characteristics'!L:L,MATCH($C892,'Policy Characteristics'!$C:$C,0)))</f>
        <v/>
      </c>
      <c r="S892" s="291" t="s">
        <v>187</v>
      </c>
    </row>
    <row r="893" spans="1:19" s="291" customFormat="1">
      <c r="A893" s="237" t="str">
        <f>IF(ISBLANK(INDEX('Policy Characteristics'!A:A,MATCH($C893,'Policy Characteristics'!$C:$C,0))),"",INDEX('Policy Characteristics'!A:A,MATCH($C893,'Policy Characteristics'!$C:$C,0)))</f>
        <v>Industry</v>
      </c>
      <c r="B893" s="386" t="str">
        <f>IF(ISBLANK(INDEX('Policy Characteristics'!B:B,MATCH($C893,'Policy Characteristics'!$C:$C,0))),"",INDEX('Policy Characteristics'!B:B,MATCH($C893,'Policy Characteristics'!$C:$C,0)))</f>
        <v>Feedstock Shifting</v>
      </c>
      <c r="C893" s="237" t="str">
        <f t="shared" si="42"/>
        <v>Fraction of Feedstock Shifted</v>
      </c>
      <c r="D893" s="335" t="s">
        <v>3045</v>
      </c>
      <c r="E893" s="335" t="s">
        <v>2400</v>
      </c>
      <c r="F893" t="s">
        <v>3070</v>
      </c>
      <c r="G893" s="335" t="s">
        <v>2404</v>
      </c>
      <c r="H893" s="293">
        <v>2464</v>
      </c>
      <c r="I893" s="387" t="s">
        <v>44</v>
      </c>
      <c r="J893" s="388" t="str">
        <f>IF(ISBLANK(INDEX('Policy Characteristics'!D:D,MATCH($C893,'Policy Characteristics'!$C:$C,0))),"",INDEX('Policy Characteristics'!D:D,MATCH($C893,'Policy Characteristics'!$C:$C,0)))</f>
        <v>Feedstock Shifting</v>
      </c>
      <c r="K893" s="237" t="str">
        <f>IF(ISBLANK(INDEX('Policy Characteristics'!E:E,MATCH($C893,'Policy Characteristics'!$C:$C,0))),"",INDEX('Policy Characteristics'!E:E,MATCH($C893,'Policy Characteristics'!$C:$C,0)))</f>
        <v>indst feedstock shifting</v>
      </c>
      <c r="L893" s="238">
        <f>IF(ISBLANK(INDEX('Policy Characteristics'!F:F,MATCH($C893,'Policy Characteristics'!$C:$C,0))),"",INDEX('Policy Characteristics'!F:F,MATCH($C893,'Policy Characteristics'!$C:$C,0)))</f>
        <v>0</v>
      </c>
      <c r="M893" s="238">
        <f>IF(ISBLANK(INDEX('Policy Characteristics'!G:G,MATCH($C893,'Policy Characteristics'!$C:$C,0))),"",INDEX('Policy Characteristics'!G:G,MATCH($C893,'Policy Characteristics'!$C:$C,0)))</f>
        <v>1</v>
      </c>
      <c r="N893" s="238">
        <f>IF(ISBLANK(INDEX('Policy Characteristics'!H:H,MATCH($C893,'Policy Characteristics'!$C:$C,0))),"",INDEX('Policy Characteristics'!H:H,MATCH($C893,'Policy Characteristics'!$C:$C,0)))</f>
        <v>0.01</v>
      </c>
      <c r="O893" s="237" t="str">
        <f>IF(ISBLANK(INDEX('Policy Characteristics'!I:I,MATCH($C893,'Policy Characteristics'!$C:$C,0))),"",INDEX('Policy Characteristics'!I:I,MATCH($C893,'Policy Characteristics'!$C:$C,0)))</f>
        <v>% of potential achieved</v>
      </c>
      <c r="P893" s="237"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7" t="str">
        <f>IF(ISBLANK(INDEX('Policy Characteristics'!K:K,MATCH($C893,'Policy Characteristics'!$C:$C,0))),"",INDEX('Policy Characteristics'!K:K,MATCH($C893,'Policy Characteristics'!$C:$C,0)))</f>
        <v/>
      </c>
      <c r="R893" s="237" t="str">
        <f>IF(ISBLANK(INDEX('Policy Characteristics'!L:L,MATCH($C893,'Policy Characteristics'!$C:$C,0))),"",INDEX('Policy Characteristics'!L:L,MATCH($C893,'Policy Characteristics'!$C:$C,0)))</f>
        <v/>
      </c>
      <c r="S893" s="291" t="s">
        <v>187</v>
      </c>
    </row>
    <row r="894" spans="1:19" s="291" customFormat="1">
      <c r="A894" s="237" t="str">
        <f>IF(ISBLANK(INDEX('Policy Characteristics'!A:A,MATCH($C894,'Policy Characteristics'!$C:$C,0))),"",INDEX('Policy Characteristics'!A:A,MATCH($C894,'Policy Characteristics'!$C:$C,0)))</f>
        <v>Industry</v>
      </c>
      <c r="B894" s="386" t="str">
        <f>IF(ISBLANK(INDEX('Policy Characteristics'!B:B,MATCH($C894,'Policy Characteristics'!$C:$C,0))),"",INDEX('Policy Characteristics'!B:B,MATCH($C894,'Policy Characteristics'!$C:$C,0)))</f>
        <v>Feedstock Shifting</v>
      </c>
      <c r="C894" s="237" t="str">
        <f t="shared" si="42"/>
        <v>Fraction of Feedstock Shifted</v>
      </c>
      <c r="D894" s="335" t="s">
        <v>3045</v>
      </c>
      <c r="E894" s="335" t="s">
        <v>2401</v>
      </c>
      <c r="F894" t="s">
        <v>3070</v>
      </c>
      <c r="G894" s="335" t="s">
        <v>2407</v>
      </c>
      <c r="H894" s="293">
        <v>2465</v>
      </c>
      <c r="I894" s="387" t="s">
        <v>44</v>
      </c>
      <c r="J894" s="388" t="str">
        <f>IF(ISBLANK(INDEX('Policy Characteristics'!D:D,MATCH($C894,'Policy Characteristics'!$C:$C,0))),"",INDEX('Policy Characteristics'!D:D,MATCH($C894,'Policy Characteristics'!$C:$C,0)))</f>
        <v>Feedstock Shifting</v>
      </c>
      <c r="K894" s="237" t="str">
        <f>IF(ISBLANK(INDEX('Policy Characteristics'!E:E,MATCH($C894,'Policy Characteristics'!$C:$C,0))),"",INDEX('Policy Characteristics'!E:E,MATCH($C894,'Policy Characteristics'!$C:$C,0)))</f>
        <v>indst feedstock shifting</v>
      </c>
      <c r="L894" s="238">
        <f>IF(ISBLANK(INDEX('Policy Characteristics'!F:F,MATCH($C894,'Policy Characteristics'!$C:$C,0))),"",INDEX('Policy Characteristics'!F:F,MATCH($C894,'Policy Characteristics'!$C:$C,0)))</f>
        <v>0</v>
      </c>
      <c r="M894" s="238">
        <f>IF(ISBLANK(INDEX('Policy Characteristics'!G:G,MATCH($C894,'Policy Characteristics'!$C:$C,0))),"",INDEX('Policy Characteristics'!G:G,MATCH($C894,'Policy Characteristics'!$C:$C,0)))</f>
        <v>1</v>
      </c>
      <c r="N894" s="238">
        <f>IF(ISBLANK(INDEX('Policy Characteristics'!H:H,MATCH($C894,'Policy Characteristics'!$C:$C,0))),"",INDEX('Policy Characteristics'!H:H,MATCH($C894,'Policy Characteristics'!$C:$C,0)))</f>
        <v>0.01</v>
      </c>
      <c r="O894" s="237" t="str">
        <f>IF(ISBLANK(INDEX('Policy Characteristics'!I:I,MATCH($C894,'Policy Characteristics'!$C:$C,0))),"",INDEX('Policy Characteristics'!I:I,MATCH($C894,'Policy Characteristics'!$C:$C,0)))</f>
        <v>% of potential achieved</v>
      </c>
      <c r="P894" s="237"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7" t="str">
        <f>IF(ISBLANK(INDEX('Policy Characteristics'!K:K,MATCH($C894,'Policy Characteristics'!$C:$C,0))),"",INDEX('Policy Characteristics'!K:K,MATCH($C894,'Policy Characteristics'!$C:$C,0)))</f>
        <v/>
      </c>
      <c r="R894" s="237" t="str">
        <f>IF(ISBLANK(INDEX('Policy Characteristics'!L:L,MATCH($C894,'Policy Characteristics'!$C:$C,0))),"",INDEX('Policy Characteristics'!L:L,MATCH($C894,'Policy Characteristics'!$C:$C,0)))</f>
        <v/>
      </c>
      <c r="S894" s="291" t="s">
        <v>187</v>
      </c>
    </row>
    <row r="895" spans="1:19" s="291" customFormat="1">
      <c r="A895" s="237" t="str">
        <f>IF(ISBLANK(INDEX('Policy Characteristics'!A:A,MATCH($C895,'Policy Characteristics'!$C:$C,0))),"",INDEX('Policy Characteristics'!A:A,MATCH($C895,'Policy Characteristics'!$C:$C,0)))</f>
        <v>Industry</v>
      </c>
      <c r="B895" s="386" t="str">
        <f>IF(ISBLANK(INDEX('Policy Characteristics'!B:B,MATCH($C895,'Policy Characteristics'!$C:$C,0))),"",INDEX('Policy Characteristics'!B:B,MATCH($C895,'Policy Characteristics'!$C:$C,0)))</f>
        <v>Feedstock Shifting</v>
      </c>
      <c r="C895" s="237" t="str">
        <f t="shared" si="42"/>
        <v>Fraction of Feedstock Shifted</v>
      </c>
      <c r="D895" s="335" t="s">
        <v>3045</v>
      </c>
      <c r="E895" s="335" t="s">
        <v>2699</v>
      </c>
      <c r="F895" t="s">
        <v>3070</v>
      </c>
      <c r="G895" s="335" t="s">
        <v>2702</v>
      </c>
      <c r="H895" s="293">
        <v>2466</v>
      </c>
      <c r="I895" s="387" t="s">
        <v>44</v>
      </c>
      <c r="J895" s="388" t="str">
        <f>IF(ISBLANK(INDEX('Policy Characteristics'!D:D,MATCH($C895,'Policy Characteristics'!$C:$C,0))),"",INDEX('Policy Characteristics'!D:D,MATCH($C895,'Policy Characteristics'!$C:$C,0)))</f>
        <v>Feedstock Shifting</v>
      </c>
      <c r="K895" s="237" t="str">
        <f>IF(ISBLANK(INDEX('Policy Characteristics'!E:E,MATCH($C895,'Policy Characteristics'!$C:$C,0))),"",INDEX('Policy Characteristics'!E:E,MATCH($C895,'Policy Characteristics'!$C:$C,0)))</f>
        <v>indst feedstock shifting</v>
      </c>
      <c r="L895" s="238">
        <f>IF(ISBLANK(INDEX('Policy Characteristics'!F:F,MATCH($C895,'Policy Characteristics'!$C:$C,0))),"",INDEX('Policy Characteristics'!F:F,MATCH($C895,'Policy Characteristics'!$C:$C,0)))</f>
        <v>0</v>
      </c>
      <c r="M895" s="238">
        <f>IF(ISBLANK(INDEX('Policy Characteristics'!G:G,MATCH($C895,'Policy Characteristics'!$C:$C,0))),"",INDEX('Policy Characteristics'!G:G,MATCH($C895,'Policy Characteristics'!$C:$C,0)))</f>
        <v>1</v>
      </c>
      <c r="N895" s="238">
        <f>IF(ISBLANK(INDEX('Policy Characteristics'!H:H,MATCH($C895,'Policy Characteristics'!$C:$C,0))),"",INDEX('Policy Characteristics'!H:H,MATCH($C895,'Policy Characteristics'!$C:$C,0)))</f>
        <v>0.01</v>
      </c>
      <c r="O895" s="237" t="str">
        <f>IF(ISBLANK(INDEX('Policy Characteristics'!I:I,MATCH($C895,'Policy Characteristics'!$C:$C,0))),"",INDEX('Policy Characteristics'!I:I,MATCH($C895,'Policy Characteristics'!$C:$C,0)))</f>
        <v>% of potential achieved</v>
      </c>
      <c r="P895" s="237"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7" t="str">
        <f>IF(ISBLANK(INDEX('Policy Characteristics'!K:K,MATCH($C895,'Policy Characteristics'!$C:$C,0))),"",INDEX('Policy Characteristics'!K:K,MATCH($C895,'Policy Characteristics'!$C:$C,0)))</f>
        <v/>
      </c>
      <c r="R895" s="237" t="str">
        <f>IF(ISBLANK(INDEX('Policy Characteristics'!L:L,MATCH($C895,'Policy Characteristics'!$C:$C,0))),"",INDEX('Policy Characteristics'!L:L,MATCH($C895,'Policy Characteristics'!$C:$C,0)))</f>
        <v/>
      </c>
      <c r="S895" s="291" t="s">
        <v>187</v>
      </c>
    </row>
    <row r="896" spans="1:19" s="291" customFormat="1">
      <c r="A896" s="237" t="str">
        <f>IF(ISBLANK(INDEX('Policy Characteristics'!A:A,MATCH($C896,'Policy Characteristics'!$C:$C,0))),"",INDEX('Policy Characteristics'!A:A,MATCH($C896,'Policy Characteristics'!$C:$C,0)))</f>
        <v>Industry</v>
      </c>
      <c r="B896" s="386" t="str">
        <f>IF(ISBLANK(INDEX('Policy Characteristics'!B:B,MATCH($C896,'Policy Characteristics'!$C:$C,0))),"",INDEX('Policy Characteristics'!B:B,MATCH($C896,'Policy Characteristics'!$C:$C,0)))</f>
        <v>Feedstock Shifting</v>
      </c>
      <c r="C896" s="237" t="str">
        <f t="shared" si="42"/>
        <v>Fraction of Feedstock Shifted</v>
      </c>
      <c r="D896" s="335" t="s">
        <v>3045</v>
      </c>
      <c r="E896" s="335" t="s">
        <v>2700</v>
      </c>
      <c r="F896" t="s">
        <v>3070</v>
      </c>
      <c r="G896" s="335" t="s">
        <v>2704</v>
      </c>
      <c r="H896" s="293">
        <v>2467</v>
      </c>
      <c r="I896" s="387" t="s">
        <v>44</v>
      </c>
      <c r="J896" s="388" t="str">
        <f>IF(ISBLANK(INDEX('Policy Characteristics'!D:D,MATCH($C896,'Policy Characteristics'!$C:$C,0))),"",INDEX('Policy Characteristics'!D:D,MATCH($C896,'Policy Characteristics'!$C:$C,0)))</f>
        <v>Feedstock Shifting</v>
      </c>
      <c r="K896" s="237" t="str">
        <f>IF(ISBLANK(INDEX('Policy Characteristics'!E:E,MATCH($C896,'Policy Characteristics'!$C:$C,0))),"",INDEX('Policy Characteristics'!E:E,MATCH($C896,'Policy Characteristics'!$C:$C,0)))</f>
        <v>indst feedstock shifting</v>
      </c>
      <c r="L896" s="238">
        <f>IF(ISBLANK(INDEX('Policy Characteristics'!F:F,MATCH($C896,'Policy Characteristics'!$C:$C,0))),"",INDEX('Policy Characteristics'!F:F,MATCH($C896,'Policy Characteristics'!$C:$C,0)))</f>
        <v>0</v>
      </c>
      <c r="M896" s="238">
        <f>IF(ISBLANK(INDEX('Policy Characteristics'!G:G,MATCH($C896,'Policy Characteristics'!$C:$C,0))),"",INDEX('Policy Characteristics'!G:G,MATCH($C896,'Policy Characteristics'!$C:$C,0)))</f>
        <v>1</v>
      </c>
      <c r="N896" s="238">
        <f>IF(ISBLANK(INDEX('Policy Characteristics'!H:H,MATCH($C896,'Policy Characteristics'!$C:$C,0))),"",INDEX('Policy Characteristics'!H:H,MATCH($C896,'Policy Characteristics'!$C:$C,0)))</f>
        <v>0.01</v>
      </c>
      <c r="O896" s="237" t="str">
        <f>IF(ISBLANK(INDEX('Policy Characteristics'!I:I,MATCH($C896,'Policy Characteristics'!$C:$C,0))),"",INDEX('Policy Characteristics'!I:I,MATCH($C896,'Policy Characteristics'!$C:$C,0)))</f>
        <v>% of potential achieved</v>
      </c>
      <c r="P896" s="237"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7" t="str">
        <f>IF(ISBLANK(INDEX('Policy Characteristics'!K:K,MATCH($C896,'Policy Characteristics'!$C:$C,0))),"",INDEX('Policy Characteristics'!K:K,MATCH($C896,'Policy Characteristics'!$C:$C,0)))</f>
        <v/>
      </c>
      <c r="R896" s="237" t="str">
        <f>IF(ISBLANK(INDEX('Policy Characteristics'!L:L,MATCH($C896,'Policy Characteristics'!$C:$C,0))),"",INDEX('Policy Characteristics'!L:L,MATCH($C896,'Policy Characteristics'!$C:$C,0)))</f>
        <v/>
      </c>
      <c r="S896" s="291" t="s">
        <v>187</v>
      </c>
    </row>
    <row r="897" spans="1:19" s="291" customFormat="1">
      <c r="A897" s="237" t="str">
        <f>IF(ISBLANK(INDEX('Policy Characteristics'!A:A,MATCH($C897,'Policy Characteristics'!$C:$C,0))),"",INDEX('Policy Characteristics'!A:A,MATCH($C897,'Policy Characteristics'!$C:$C,0)))</f>
        <v>Industry</v>
      </c>
      <c r="B897" s="386" t="str">
        <f>IF(ISBLANK(INDEX('Policy Characteristics'!B:B,MATCH($C897,'Policy Characteristics'!$C:$C,0))),"",INDEX('Policy Characteristics'!B:B,MATCH($C897,'Policy Characteristics'!$C:$C,0)))</f>
        <v>Feedstock Shifting</v>
      </c>
      <c r="C897" s="237" t="str">
        <f t="shared" si="42"/>
        <v>Fraction of Feedstock Shifted</v>
      </c>
      <c r="D897" s="335" t="s">
        <v>3045</v>
      </c>
      <c r="E897" s="335" t="s">
        <v>2701</v>
      </c>
      <c r="F897" t="s">
        <v>3070</v>
      </c>
      <c r="G897" s="335" t="s">
        <v>2705</v>
      </c>
      <c r="H897" s="293">
        <v>2468</v>
      </c>
      <c r="I897" s="387" t="s">
        <v>44</v>
      </c>
      <c r="J897" s="388" t="str">
        <f>IF(ISBLANK(INDEX('Policy Characteristics'!D:D,MATCH($C897,'Policy Characteristics'!$C:$C,0))),"",INDEX('Policy Characteristics'!D:D,MATCH($C897,'Policy Characteristics'!$C:$C,0)))</f>
        <v>Feedstock Shifting</v>
      </c>
      <c r="K897" s="237" t="str">
        <f>IF(ISBLANK(INDEX('Policy Characteristics'!E:E,MATCH($C897,'Policy Characteristics'!$C:$C,0))),"",INDEX('Policy Characteristics'!E:E,MATCH($C897,'Policy Characteristics'!$C:$C,0)))</f>
        <v>indst feedstock shifting</v>
      </c>
      <c r="L897" s="238">
        <f>IF(ISBLANK(INDEX('Policy Characteristics'!F:F,MATCH($C897,'Policy Characteristics'!$C:$C,0))),"",INDEX('Policy Characteristics'!F:F,MATCH($C897,'Policy Characteristics'!$C:$C,0)))</f>
        <v>0</v>
      </c>
      <c r="M897" s="238">
        <f>IF(ISBLANK(INDEX('Policy Characteristics'!G:G,MATCH($C897,'Policy Characteristics'!$C:$C,0))),"",INDEX('Policy Characteristics'!G:G,MATCH($C897,'Policy Characteristics'!$C:$C,0)))</f>
        <v>1</v>
      </c>
      <c r="N897" s="238">
        <f>IF(ISBLANK(INDEX('Policy Characteristics'!H:H,MATCH($C897,'Policy Characteristics'!$C:$C,0))),"",INDEX('Policy Characteristics'!H:H,MATCH($C897,'Policy Characteristics'!$C:$C,0)))</f>
        <v>0.01</v>
      </c>
      <c r="O897" s="237" t="str">
        <f>IF(ISBLANK(INDEX('Policy Characteristics'!I:I,MATCH($C897,'Policy Characteristics'!$C:$C,0))),"",INDEX('Policy Characteristics'!I:I,MATCH($C897,'Policy Characteristics'!$C:$C,0)))</f>
        <v>% of potential achieved</v>
      </c>
      <c r="P897" s="237"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7" t="str">
        <f>IF(ISBLANK(INDEX('Policy Characteristics'!K:K,MATCH($C897,'Policy Characteristics'!$C:$C,0))),"",INDEX('Policy Characteristics'!K:K,MATCH($C897,'Policy Characteristics'!$C:$C,0)))</f>
        <v/>
      </c>
      <c r="R897" s="237" t="str">
        <f>IF(ISBLANK(INDEX('Policy Characteristics'!L:L,MATCH($C897,'Policy Characteristics'!$C:$C,0))),"",INDEX('Policy Characteristics'!L:L,MATCH($C897,'Policy Characteristics'!$C:$C,0)))</f>
        <v/>
      </c>
      <c r="S897" s="291" t="s">
        <v>187</v>
      </c>
    </row>
    <row r="898" spans="1:19" s="291" customFormat="1">
      <c r="A898" s="237" t="str">
        <f>IF(ISBLANK(INDEX('Policy Characteristics'!A:A,MATCH($C898,'Policy Characteristics'!$C:$C,0))),"",INDEX('Policy Characteristics'!A:A,MATCH($C898,'Policy Characteristics'!$C:$C,0)))</f>
        <v>Industry</v>
      </c>
      <c r="B898" s="386" t="str">
        <f>IF(ISBLANK(INDEX('Policy Characteristics'!B:B,MATCH($C898,'Policy Characteristics'!$C:$C,0))),"",INDEX('Policy Characteristics'!B:B,MATCH($C898,'Policy Characteristics'!$C:$C,0)))</f>
        <v>Feedstock Shifting</v>
      </c>
      <c r="C898" s="237" t="str">
        <f t="shared" si="42"/>
        <v>Fraction of Feedstock Shifted</v>
      </c>
      <c r="D898" s="335" t="s">
        <v>3045</v>
      </c>
      <c r="E898" s="335" t="s">
        <v>2698</v>
      </c>
      <c r="F898" t="s">
        <v>3070</v>
      </c>
      <c r="G898" s="335" t="s">
        <v>2703</v>
      </c>
      <c r="H898" s="293">
        <v>2469</v>
      </c>
      <c r="I898" s="387" t="s">
        <v>44</v>
      </c>
      <c r="J898" s="388" t="str">
        <f>IF(ISBLANK(INDEX('Policy Characteristics'!D:D,MATCH($C898,'Policy Characteristics'!$C:$C,0))),"",INDEX('Policy Characteristics'!D:D,MATCH($C898,'Policy Characteristics'!$C:$C,0)))</f>
        <v>Feedstock Shifting</v>
      </c>
      <c r="K898" s="237" t="str">
        <f>IF(ISBLANK(INDEX('Policy Characteristics'!E:E,MATCH($C898,'Policy Characteristics'!$C:$C,0))),"",INDEX('Policy Characteristics'!E:E,MATCH($C898,'Policy Characteristics'!$C:$C,0)))</f>
        <v>indst feedstock shifting</v>
      </c>
      <c r="L898" s="238">
        <f>IF(ISBLANK(INDEX('Policy Characteristics'!F:F,MATCH($C898,'Policy Characteristics'!$C:$C,0))),"",INDEX('Policy Characteristics'!F:F,MATCH($C898,'Policy Characteristics'!$C:$C,0)))</f>
        <v>0</v>
      </c>
      <c r="M898" s="238">
        <f>IF(ISBLANK(INDEX('Policy Characteristics'!G:G,MATCH($C898,'Policy Characteristics'!$C:$C,0))),"",INDEX('Policy Characteristics'!G:G,MATCH($C898,'Policy Characteristics'!$C:$C,0)))</f>
        <v>1</v>
      </c>
      <c r="N898" s="238">
        <f>IF(ISBLANK(INDEX('Policy Characteristics'!H:H,MATCH($C898,'Policy Characteristics'!$C:$C,0))),"",INDEX('Policy Characteristics'!H:H,MATCH($C898,'Policy Characteristics'!$C:$C,0)))</f>
        <v>0.01</v>
      </c>
      <c r="O898" s="237" t="str">
        <f>IF(ISBLANK(INDEX('Policy Characteristics'!I:I,MATCH($C898,'Policy Characteristics'!$C:$C,0))),"",INDEX('Policy Characteristics'!I:I,MATCH($C898,'Policy Characteristics'!$C:$C,0)))</f>
        <v>% of potential achieved</v>
      </c>
      <c r="P898" s="237"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7" t="str">
        <f>IF(ISBLANK(INDEX('Policy Characteristics'!K:K,MATCH($C898,'Policy Characteristics'!$C:$C,0))),"",INDEX('Policy Characteristics'!K:K,MATCH($C898,'Policy Characteristics'!$C:$C,0)))</f>
        <v/>
      </c>
      <c r="R898" s="237" t="str">
        <f>IF(ISBLANK(INDEX('Policy Characteristics'!L:L,MATCH($C898,'Policy Characteristics'!$C:$C,0))),"",INDEX('Policy Characteristics'!L:L,MATCH($C898,'Policy Characteristics'!$C:$C,0)))</f>
        <v/>
      </c>
      <c r="S898" s="291" t="s">
        <v>187</v>
      </c>
    </row>
    <row r="899" spans="1:19" s="291" customFormat="1">
      <c r="A899" s="237" t="str">
        <f>IF(ISBLANK(INDEX('Policy Characteristics'!A:A,MATCH($C899,'Policy Characteristics'!$C:$C,0))),"",INDEX('Policy Characteristics'!A:A,MATCH($C899,'Policy Characteristics'!$C:$C,0)))</f>
        <v>Industry</v>
      </c>
      <c r="B899" s="386" t="str">
        <f>IF(ISBLANK(INDEX('Policy Characteristics'!B:B,MATCH($C899,'Policy Characteristics'!$C:$C,0))),"",INDEX('Policy Characteristics'!B:B,MATCH($C899,'Policy Characteristics'!$C:$C,0)))</f>
        <v>Feedstock Shifting</v>
      </c>
      <c r="C899" s="237" t="str">
        <f t="shared" si="42"/>
        <v>Fraction of Feedstock Shifted</v>
      </c>
      <c r="D899" s="290" t="s">
        <v>3046</v>
      </c>
      <c r="E899" s="335" t="s">
        <v>2396</v>
      </c>
      <c r="F899" t="s">
        <v>2752</v>
      </c>
      <c r="G899" s="335" t="s">
        <v>2402</v>
      </c>
      <c r="H899" s="293">
        <v>2470</v>
      </c>
      <c r="I899" s="387" t="s">
        <v>44</v>
      </c>
      <c r="J899" s="388" t="str">
        <f>IF(ISBLANK(INDEX('Policy Characteristics'!D:D,MATCH($C899,'Policy Characteristics'!$C:$C,0))),"",INDEX('Policy Characteristics'!D:D,MATCH($C899,'Policy Characteristics'!$C:$C,0)))</f>
        <v>Feedstock Shifting</v>
      </c>
      <c r="K899" s="237" t="str">
        <f>IF(ISBLANK(INDEX('Policy Characteristics'!E:E,MATCH($C899,'Policy Characteristics'!$C:$C,0))),"",INDEX('Policy Characteristics'!E:E,MATCH($C899,'Policy Characteristics'!$C:$C,0)))</f>
        <v>indst feedstock shifting</v>
      </c>
      <c r="L899" s="238">
        <f>IF(ISBLANK(INDEX('Policy Characteristics'!F:F,MATCH($C899,'Policy Characteristics'!$C:$C,0))),"",INDEX('Policy Characteristics'!F:F,MATCH($C899,'Policy Characteristics'!$C:$C,0)))</f>
        <v>0</v>
      </c>
      <c r="M899" s="238">
        <f>IF(ISBLANK(INDEX('Policy Characteristics'!G:G,MATCH($C899,'Policy Characteristics'!$C:$C,0))),"",INDEX('Policy Characteristics'!G:G,MATCH($C899,'Policy Characteristics'!$C:$C,0)))</f>
        <v>1</v>
      </c>
      <c r="N899" s="238">
        <f>IF(ISBLANK(INDEX('Policy Characteristics'!H:H,MATCH($C899,'Policy Characteristics'!$C:$C,0))),"",INDEX('Policy Characteristics'!H:H,MATCH($C899,'Policy Characteristics'!$C:$C,0)))</f>
        <v>0.01</v>
      </c>
      <c r="O899" s="237" t="str">
        <f>IF(ISBLANK(INDEX('Policy Characteristics'!I:I,MATCH($C899,'Policy Characteristics'!$C:$C,0))),"",INDEX('Policy Characteristics'!I:I,MATCH($C899,'Policy Characteristics'!$C:$C,0)))</f>
        <v>% of potential achieved</v>
      </c>
      <c r="P899" s="237"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7" t="str">
        <f>IF(ISBLANK(INDEX('Policy Characteristics'!K:K,MATCH($C899,'Policy Characteristics'!$C:$C,0))),"",INDEX('Policy Characteristics'!K:K,MATCH($C899,'Policy Characteristics'!$C:$C,0)))</f>
        <v/>
      </c>
      <c r="R899" s="237" t="str">
        <f>IF(ISBLANK(INDEX('Policy Characteristics'!L:L,MATCH($C899,'Policy Characteristics'!$C:$C,0))),"",INDEX('Policy Characteristics'!L:L,MATCH($C899,'Policy Characteristics'!$C:$C,0)))</f>
        <v/>
      </c>
      <c r="S899" s="291" t="s">
        <v>187</v>
      </c>
    </row>
    <row r="900" spans="1:19" s="291" customFormat="1">
      <c r="A900" s="237" t="str">
        <f>IF(ISBLANK(INDEX('Policy Characteristics'!A:A,MATCH($C900,'Policy Characteristics'!$C:$C,0))),"",INDEX('Policy Characteristics'!A:A,MATCH($C900,'Policy Characteristics'!$C:$C,0)))</f>
        <v>Industry</v>
      </c>
      <c r="B900" s="386" t="str">
        <f>IF(ISBLANK(INDEX('Policy Characteristics'!B:B,MATCH($C900,'Policy Characteristics'!$C:$C,0))),"",INDEX('Policy Characteristics'!B:B,MATCH($C900,'Policy Characteristics'!$C:$C,0)))</f>
        <v>Feedstock Shifting</v>
      </c>
      <c r="C900" s="237" t="str">
        <f t="shared" si="42"/>
        <v>Fraction of Feedstock Shifted</v>
      </c>
      <c r="D900" s="290" t="s">
        <v>3046</v>
      </c>
      <c r="E900" s="335" t="s">
        <v>2397</v>
      </c>
      <c r="F900" t="s">
        <v>2752</v>
      </c>
      <c r="G900" s="335" t="s">
        <v>2405</v>
      </c>
      <c r="H900" s="293">
        <v>2471</v>
      </c>
      <c r="I900" s="387" t="s">
        <v>44</v>
      </c>
      <c r="J900" s="388" t="str">
        <f>IF(ISBLANK(INDEX('Policy Characteristics'!D:D,MATCH($C900,'Policy Characteristics'!$C:$C,0))),"",INDEX('Policy Characteristics'!D:D,MATCH($C900,'Policy Characteristics'!$C:$C,0)))</f>
        <v>Feedstock Shifting</v>
      </c>
      <c r="K900" s="237" t="str">
        <f>IF(ISBLANK(INDEX('Policy Characteristics'!E:E,MATCH($C900,'Policy Characteristics'!$C:$C,0))),"",INDEX('Policy Characteristics'!E:E,MATCH($C900,'Policy Characteristics'!$C:$C,0)))</f>
        <v>indst feedstock shifting</v>
      </c>
      <c r="L900" s="238">
        <f>IF(ISBLANK(INDEX('Policy Characteristics'!F:F,MATCH($C900,'Policy Characteristics'!$C:$C,0))),"",INDEX('Policy Characteristics'!F:F,MATCH($C900,'Policy Characteristics'!$C:$C,0)))</f>
        <v>0</v>
      </c>
      <c r="M900" s="238">
        <f>IF(ISBLANK(INDEX('Policy Characteristics'!G:G,MATCH($C900,'Policy Characteristics'!$C:$C,0))),"",INDEX('Policy Characteristics'!G:G,MATCH($C900,'Policy Characteristics'!$C:$C,0)))</f>
        <v>1</v>
      </c>
      <c r="N900" s="238">
        <f>IF(ISBLANK(INDEX('Policy Characteristics'!H:H,MATCH($C900,'Policy Characteristics'!$C:$C,0))),"",INDEX('Policy Characteristics'!H:H,MATCH($C900,'Policy Characteristics'!$C:$C,0)))</f>
        <v>0.01</v>
      </c>
      <c r="O900" s="237" t="str">
        <f>IF(ISBLANK(INDEX('Policy Characteristics'!I:I,MATCH($C900,'Policy Characteristics'!$C:$C,0))),"",INDEX('Policy Characteristics'!I:I,MATCH($C900,'Policy Characteristics'!$C:$C,0)))</f>
        <v>% of potential achieved</v>
      </c>
      <c r="P900" s="237"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7" t="str">
        <f>IF(ISBLANK(INDEX('Policy Characteristics'!K:K,MATCH($C900,'Policy Characteristics'!$C:$C,0))),"",INDEX('Policy Characteristics'!K:K,MATCH($C900,'Policy Characteristics'!$C:$C,0)))</f>
        <v/>
      </c>
      <c r="R900" s="237" t="str">
        <f>IF(ISBLANK(INDEX('Policy Characteristics'!L:L,MATCH($C900,'Policy Characteristics'!$C:$C,0))),"",INDEX('Policy Characteristics'!L:L,MATCH($C900,'Policy Characteristics'!$C:$C,0)))</f>
        <v/>
      </c>
      <c r="S900" s="291" t="s">
        <v>187</v>
      </c>
    </row>
    <row r="901" spans="1:19" s="291" customFormat="1">
      <c r="A901" s="237" t="str">
        <f>IF(ISBLANK(INDEX('Policy Characteristics'!A:A,MATCH($C901,'Policy Characteristics'!$C:$C,0))),"",INDEX('Policy Characteristics'!A:A,MATCH($C901,'Policy Characteristics'!$C:$C,0)))</f>
        <v>Industry</v>
      </c>
      <c r="B901" s="386" t="str">
        <f>IF(ISBLANK(INDEX('Policy Characteristics'!B:B,MATCH($C901,'Policy Characteristics'!$C:$C,0))),"",INDEX('Policy Characteristics'!B:B,MATCH($C901,'Policy Characteristics'!$C:$C,0)))</f>
        <v>Feedstock Shifting</v>
      </c>
      <c r="C901" s="237" t="str">
        <f t="shared" si="42"/>
        <v>Fraction of Feedstock Shifted</v>
      </c>
      <c r="D901" s="290" t="s">
        <v>3046</v>
      </c>
      <c r="E901" s="335" t="s">
        <v>2398</v>
      </c>
      <c r="F901" t="s">
        <v>2752</v>
      </c>
      <c r="G901" s="335" t="s">
        <v>2406</v>
      </c>
      <c r="H901" s="293">
        <v>2472</v>
      </c>
      <c r="I901" s="387" t="s">
        <v>44</v>
      </c>
      <c r="J901" s="388" t="str">
        <f>IF(ISBLANK(INDEX('Policy Characteristics'!D:D,MATCH($C901,'Policy Characteristics'!$C:$C,0))),"",INDEX('Policy Characteristics'!D:D,MATCH($C901,'Policy Characteristics'!$C:$C,0)))</f>
        <v>Feedstock Shifting</v>
      </c>
      <c r="K901" s="237" t="str">
        <f>IF(ISBLANK(INDEX('Policy Characteristics'!E:E,MATCH($C901,'Policy Characteristics'!$C:$C,0))),"",INDEX('Policy Characteristics'!E:E,MATCH($C901,'Policy Characteristics'!$C:$C,0)))</f>
        <v>indst feedstock shifting</v>
      </c>
      <c r="L901" s="238">
        <f>IF(ISBLANK(INDEX('Policy Characteristics'!F:F,MATCH($C901,'Policy Characteristics'!$C:$C,0))),"",INDEX('Policy Characteristics'!F:F,MATCH($C901,'Policy Characteristics'!$C:$C,0)))</f>
        <v>0</v>
      </c>
      <c r="M901" s="238">
        <f>IF(ISBLANK(INDEX('Policy Characteristics'!G:G,MATCH($C901,'Policy Characteristics'!$C:$C,0))),"",INDEX('Policy Characteristics'!G:G,MATCH($C901,'Policy Characteristics'!$C:$C,0)))</f>
        <v>1</v>
      </c>
      <c r="N901" s="238">
        <f>IF(ISBLANK(INDEX('Policy Characteristics'!H:H,MATCH($C901,'Policy Characteristics'!$C:$C,0))),"",INDEX('Policy Characteristics'!H:H,MATCH($C901,'Policy Characteristics'!$C:$C,0)))</f>
        <v>0.01</v>
      </c>
      <c r="O901" s="237" t="str">
        <f>IF(ISBLANK(INDEX('Policy Characteristics'!I:I,MATCH($C901,'Policy Characteristics'!$C:$C,0))),"",INDEX('Policy Characteristics'!I:I,MATCH($C901,'Policy Characteristics'!$C:$C,0)))</f>
        <v>% of potential achieved</v>
      </c>
      <c r="P901" s="237"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7" t="str">
        <f>IF(ISBLANK(INDEX('Policy Characteristics'!K:K,MATCH($C901,'Policy Characteristics'!$C:$C,0))),"",INDEX('Policy Characteristics'!K:K,MATCH($C901,'Policy Characteristics'!$C:$C,0)))</f>
        <v/>
      </c>
      <c r="R901" s="237" t="str">
        <f>IF(ISBLANK(INDEX('Policy Characteristics'!L:L,MATCH($C901,'Policy Characteristics'!$C:$C,0))),"",INDEX('Policy Characteristics'!L:L,MATCH($C901,'Policy Characteristics'!$C:$C,0)))</f>
        <v/>
      </c>
      <c r="S901" s="291" t="s">
        <v>187</v>
      </c>
    </row>
    <row r="902" spans="1:19" s="291" customFormat="1">
      <c r="A902" s="237" t="str">
        <f>IF(ISBLANK(INDEX('Policy Characteristics'!A:A,MATCH($C902,'Policy Characteristics'!$C:$C,0))),"",INDEX('Policy Characteristics'!A:A,MATCH($C902,'Policy Characteristics'!$C:$C,0)))</f>
        <v>Industry</v>
      </c>
      <c r="B902" s="386" t="str">
        <f>IF(ISBLANK(INDEX('Policy Characteristics'!B:B,MATCH($C902,'Policy Characteristics'!$C:$C,0))),"",INDEX('Policy Characteristics'!B:B,MATCH($C902,'Policy Characteristics'!$C:$C,0)))</f>
        <v>Feedstock Shifting</v>
      </c>
      <c r="C902" s="237" t="str">
        <f t="shared" si="42"/>
        <v>Fraction of Feedstock Shifted</v>
      </c>
      <c r="D902" s="290" t="s">
        <v>3046</v>
      </c>
      <c r="E902" s="335" t="s">
        <v>2399</v>
      </c>
      <c r="F902" t="s">
        <v>2752</v>
      </c>
      <c r="G902" s="335" t="s">
        <v>2403</v>
      </c>
      <c r="H902" s="293">
        <v>2473</v>
      </c>
      <c r="I902" s="387" t="s">
        <v>44</v>
      </c>
      <c r="J902" s="388" t="str">
        <f>IF(ISBLANK(INDEX('Policy Characteristics'!D:D,MATCH($C902,'Policy Characteristics'!$C:$C,0))),"",INDEX('Policy Characteristics'!D:D,MATCH($C902,'Policy Characteristics'!$C:$C,0)))</f>
        <v>Feedstock Shifting</v>
      </c>
      <c r="K902" s="237" t="str">
        <f>IF(ISBLANK(INDEX('Policy Characteristics'!E:E,MATCH($C902,'Policy Characteristics'!$C:$C,0))),"",INDEX('Policy Characteristics'!E:E,MATCH($C902,'Policy Characteristics'!$C:$C,0)))</f>
        <v>indst feedstock shifting</v>
      </c>
      <c r="L902" s="238">
        <f>IF(ISBLANK(INDEX('Policy Characteristics'!F:F,MATCH($C902,'Policy Characteristics'!$C:$C,0))),"",INDEX('Policy Characteristics'!F:F,MATCH($C902,'Policy Characteristics'!$C:$C,0)))</f>
        <v>0</v>
      </c>
      <c r="M902" s="238">
        <f>IF(ISBLANK(INDEX('Policy Characteristics'!G:G,MATCH($C902,'Policy Characteristics'!$C:$C,0))),"",INDEX('Policy Characteristics'!G:G,MATCH($C902,'Policy Characteristics'!$C:$C,0)))</f>
        <v>1</v>
      </c>
      <c r="N902" s="238">
        <f>IF(ISBLANK(INDEX('Policy Characteristics'!H:H,MATCH($C902,'Policy Characteristics'!$C:$C,0))),"",INDEX('Policy Characteristics'!H:H,MATCH($C902,'Policy Characteristics'!$C:$C,0)))</f>
        <v>0.01</v>
      </c>
      <c r="O902" s="237" t="str">
        <f>IF(ISBLANK(INDEX('Policy Characteristics'!I:I,MATCH($C902,'Policy Characteristics'!$C:$C,0))),"",INDEX('Policy Characteristics'!I:I,MATCH($C902,'Policy Characteristics'!$C:$C,0)))</f>
        <v>% of potential achieved</v>
      </c>
      <c r="P902" s="237"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7" t="str">
        <f>IF(ISBLANK(INDEX('Policy Characteristics'!K:K,MATCH($C902,'Policy Characteristics'!$C:$C,0))),"",INDEX('Policy Characteristics'!K:K,MATCH($C902,'Policy Characteristics'!$C:$C,0)))</f>
        <v/>
      </c>
      <c r="R902" s="237" t="str">
        <f>IF(ISBLANK(INDEX('Policy Characteristics'!L:L,MATCH($C902,'Policy Characteristics'!$C:$C,0))),"",INDEX('Policy Characteristics'!L:L,MATCH($C902,'Policy Characteristics'!$C:$C,0)))</f>
        <v/>
      </c>
      <c r="S902" s="291" t="s">
        <v>187</v>
      </c>
    </row>
    <row r="903" spans="1:19" s="291" customFormat="1">
      <c r="A903" s="237" t="str">
        <f>IF(ISBLANK(INDEX('Policy Characteristics'!A:A,MATCH($C903,'Policy Characteristics'!$C:$C,0))),"",INDEX('Policy Characteristics'!A:A,MATCH($C903,'Policy Characteristics'!$C:$C,0)))</f>
        <v>Industry</v>
      </c>
      <c r="B903" s="386" t="str">
        <f>IF(ISBLANK(INDEX('Policy Characteristics'!B:B,MATCH($C903,'Policy Characteristics'!$C:$C,0))),"",INDEX('Policy Characteristics'!B:B,MATCH($C903,'Policy Characteristics'!$C:$C,0)))</f>
        <v>Feedstock Shifting</v>
      </c>
      <c r="C903" s="237" t="str">
        <f t="shared" si="42"/>
        <v>Fraction of Feedstock Shifted</v>
      </c>
      <c r="D903" s="290" t="s">
        <v>3046</v>
      </c>
      <c r="E903" s="335" t="s">
        <v>2400</v>
      </c>
      <c r="F903" t="s">
        <v>2752</v>
      </c>
      <c r="G903" s="335" t="s">
        <v>2404</v>
      </c>
      <c r="H903" s="293">
        <v>2474</v>
      </c>
      <c r="I903" s="387" t="s">
        <v>44</v>
      </c>
      <c r="J903" s="388" t="str">
        <f>IF(ISBLANK(INDEX('Policy Characteristics'!D:D,MATCH($C903,'Policy Characteristics'!$C:$C,0))),"",INDEX('Policy Characteristics'!D:D,MATCH($C903,'Policy Characteristics'!$C:$C,0)))</f>
        <v>Feedstock Shifting</v>
      </c>
      <c r="K903" s="237" t="str">
        <f>IF(ISBLANK(INDEX('Policy Characteristics'!E:E,MATCH($C903,'Policy Characteristics'!$C:$C,0))),"",INDEX('Policy Characteristics'!E:E,MATCH($C903,'Policy Characteristics'!$C:$C,0)))</f>
        <v>indst feedstock shifting</v>
      </c>
      <c r="L903" s="238">
        <f>IF(ISBLANK(INDEX('Policy Characteristics'!F:F,MATCH($C903,'Policy Characteristics'!$C:$C,0))),"",INDEX('Policy Characteristics'!F:F,MATCH($C903,'Policy Characteristics'!$C:$C,0)))</f>
        <v>0</v>
      </c>
      <c r="M903" s="238">
        <f>IF(ISBLANK(INDEX('Policy Characteristics'!G:G,MATCH($C903,'Policy Characteristics'!$C:$C,0))),"",INDEX('Policy Characteristics'!G:G,MATCH($C903,'Policy Characteristics'!$C:$C,0)))</f>
        <v>1</v>
      </c>
      <c r="N903" s="238">
        <f>IF(ISBLANK(INDEX('Policy Characteristics'!H:H,MATCH($C903,'Policy Characteristics'!$C:$C,0))),"",INDEX('Policy Characteristics'!H:H,MATCH($C903,'Policy Characteristics'!$C:$C,0)))</f>
        <v>0.01</v>
      </c>
      <c r="O903" s="237" t="str">
        <f>IF(ISBLANK(INDEX('Policy Characteristics'!I:I,MATCH($C903,'Policy Characteristics'!$C:$C,0))),"",INDEX('Policy Characteristics'!I:I,MATCH($C903,'Policy Characteristics'!$C:$C,0)))</f>
        <v>% of potential achieved</v>
      </c>
      <c r="P903" s="237"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7" t="str">
        <f>IF(ISBLANK(INDEX('Policy Characteristics'!K:K,MATCH($C903,'Policy Characteristics'!$C:$C,0))),"",INDEX('Policy Characteristics'!K:K,MATCH($C903,'Policy Characteristics'!$C:$C,0)))</f>
        <v/>
      </c>
      <c r="R903" s="237" t="str">
        <f>IF(ISBLANK(INDEX('Policy Characteristics'!L:L,MATCH($C903,'Policy Characteristics'!$C:$C,0))),"",INDEX('Policy Characteristics'!L:L,MATCH($C903,'Policy Characteristics'!$C:$C,0)))</f>
        <v/>
      </c>
      <c r="S903" s="291" t="s">
        <v>187</v>
      </c>
    </row>
    <row r="904" spans="1:19" s="291" customFormat="1">
      <c r="A904" s="237" t="str">
        <f>IF(ISBLANK(INDEX('Policy Characteristics'!A:A,MATCH($C904,'Policy Characteristics'!$C:$C,0))),"",INDEX('Policy Characteristics'!A:A,MATCH($C904,'Policy Characteristics'!$C:$C,0)))</f>
        <v>Industry</v>
      </c>
      <c r="B904" s="386" t="str">
        <f>IF(ISBLANK(INDEX('Policy Characteristics'!B:B,MATCH($C904,'Policy Characteristics'!$C:$C,0))),"",INDEX('Policy Characteristics'!B:B,MATCH($C904,'Policy Characteristics'!$C:$C,0)))</f>
        <v>Feedstock Shifting</v>
      </c>
      <c r="C904" s="237" t="str">
        <f t="shared" si="42"/>
        <v>Fraction of Feedstock Shifted</v>
      </c>
      <c r="D904" s="290" t="s">
        <v>3046</v>
      </c>
      <c r="E904" s="335" t="s">
        <v>2401</v>
      </c>
      <c r="F904" t="s">
        <v>2752</v>
      </c>
      <c r="G904" s="335" t="s">
        <v>2407</v>
      </c>
      <c r="H904" s="293">
        <v>2475</v>
      </c>
      <c r="I904" s="387" t="s">
        <v>44</v>
      </c>
      <c r="J904" s="388" t="str">
        <f>IF(ISBLANK(INDEX('Policy Characteristics'!D:D,MATCH($C904,'Policy Characteristics'!$C:$C,0))),"",INDEX('Policy Characteristics'!D:D,MATCH($C904,'Policy Characteristics'!$C:$C,0)))</f>
        <v>Feedstock Shifting</v>
      </c>
      <c r="K904" s="237" t="str">
        <f>IF(ISBLANK(INDEX('Policy Characteristics'!E:E,MATCH($C904,'Policy Characteristics'!$C:$C,0))),"",INDEX('Policy Characteristics'!E:E,MATCH($C904,'Policy Characteristics'!$C:$C,0)))</f>
        <v>indst feedstock shifting</v>
      </c>
      <c r="L904" s="238">
        <f>IF(ISBLANK(INDEX('Policy Characteristics'!F:F,MATCH($C904,'Policy Characteristics'!$C:$C,0))),"",INDEX('Policy Characteristics'!F:F,MATCH($C904,'Policy Characteristics'!$C:$C,0)))</f>
        <v>0</v>
      </c>
      <c r="M904" s="238">
        <f>IF(ISBLANK(INDEX('Policy Characteristics'!G:G,MATCH($C904,'Policy Characteristics'!$C:$C,0))),"",INDEX('Policy Characteristics'!G:G,MATCH($C904,'Policy Characteristics'!$C:$C,0)))</f>
        <v>1</v>
      </c>
      <c r="N904" s="238">
        <f>IF(ISBLANK(INDEX('Policy Characteristics'!H:H,MATCH($C904,'Policy Characteristics'!$C:$C,0))),"",INDEX('Policy Characteristics'!H:H,MATCH($C904,'Policy Characteristics'!$C:$C,0)))</f>
        <v>0.01</v>
      </c>
      <c r="O904" s="237" t="str">
        <f>IF(ISBLANK(INDEX('Policy Characteristics'!I:I,MATCH($C904,'Policy Characteristics'!$C:$C,0))),"",INDEX('Policy Characteristics'!I:I,MATCH($C904,'Policy Characteristics'!$C:$C,0)))</f>
        <v>% of potential achieved</v>
      </c>
      <c r="P904" s="237"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7" t="str">
        <f>IF(ISBLANK(INDEX('Policy Characteristics'!K:K,MATCH($C904,'Policy Characteristics'!$C:$C,0))),"",INDEX('Policy Characteristics'!K:K,MATCH($C904,'Policy Characteristics'!$C:$C,0)))</f>
        <v/>
      </c>
      <c r="R904" s="237" t="str">
        <f>IF(ISBLANK(INDEX('Policy Characteristics'!L:L,MATCH($C904,'Policy Characteristics'!$C:$C,0))),"",INDEX('Policy Characteristics'!L:L,MATCH($C904,'Policy Characteristics'!$C:$C,0)))</f>
        <v/>
      </c>
      <c r="S904" s="291" t="s">
        <v>187</v>
      </c>
    </row>
    <row r="905" spans="1:19" s="291" customFormat="1">
      <c r="A905" s="237" t="str">
        <f>IF(ISBLANK(INDEX('Policy Characteristics'!A:A,MATCH($C905,'Policy Characteristics'!$C:$C,0))),"",INDEX('Policy Characteristics'!A:A,MATCH($C905,'Policy Characteristics'!$C:$C,0)))</f>
        <v>Industry</v>
      </c>
      <c r="B905" s="386" t="str">
        <f>IF(ISBLANK(INDEX('Policy Characteristics'!B:B,MATCH($C905,'Policy Characteristics'!$C:$C,0))),"",INDEX('Policy Characteristics'!B:B,MATCH($C905,'Policy Characteristics'!$C:$C,0)))</f>
        <v>Feedstock Shifting</v>
      </c>
      <c r="C905" s="237" t="str">
        <f t="shared" si="42"/>
        <v>Fraction of Feedstock Shifted</v>
      </c>
      <c r="D905" s="290" t="s">
        <v>3046</v>
      </c>
      <c r="E905" s="335" t="s">
        <v>2699</v>
      </c>
      <c r="F905" t="s">
        <v>2752</v>
      </c>
      <c r="G905" s="335" t="s">
        <v>2702</v>
      </c>
      <c r="H905" s="293">
        <v>2476</v>
      </c>
      <c r="I905" s="387" t="s">
        <v>44</v>
      </c>
      <c r="J905" s="388" t="str">
        <f>IF(ISBLANK(INDEX('Policy Characteristics'!D:D,MATCH($C905,'Policy Characteristics'!$C:$C,0))),"",INDEX('Policy Characteristics'!D:D,MATCH($C905,'Policy Characteristics'!$C:$C,0)))</f>
        <v>Feedstock Shifting</v>
      </c>
      <c r="K905" s="237" t="str">
        <f>IF(ISBLANK(INDEX('Policy Characteristics'!E:E,MATCH($C905,'Policy Characteristics'!$C:$C,0))),"",INDEX('Policy Characteristics'!E:E,MATCH($C905,'Policy Characteristics'!$C:$C,0)))</f>
        <v>indst feedstock shifting</v>
      </c>
      <c r="L905" s="238">
        <f>IF(ISBLANK(INDEX('Policy Characteristics'!F:F,MATCH($C905,'Policy Characteristics'!$C:$C,0))),"",INDEX('Policy Characteristics'!F:F,MATCH($C905,'Policy Characteristics'!$C:$C,0)))</f>
        <v>0</v>
      </c>
      <c r="M905" s="238">
        <f>IF(ISBLANK(INDEX('Policy Characteristics'!G:G,MATCH($C905,'Policy Characteristics'!$C:$C,0))),"",INDEX('Policy Characteristics'!G:G,MATCH($C905,'Policy Characteristics'!$C:$C,0)))</f>
        <v>1</v>
      </c>
      <c r="N905" s="238">
        <f>IF(ISBLANK(INDEX('Policy Characteristics'!H:H,MATCH($C905,'Policy Characteristics'!$C:$C,0))),"",INDEX('Policy Characteristics'!H:H,MATCH($C905,'Policy Characteristics'!$C:$C,0)))</f>
        <v>0.01</v>
      </c>
      <c r="O905" s="237" t="str">
        <f>IF(ISBLANK(INDEX('Policy Characteristics'!I:I,MATCH($C905,'Policy Characteristics'!$C:$C,0))),"",INDEX('Policy Characteristics'!I:I,MATCH($C905,'Policy Characteristics'!$C:$C,0)))</f>
        <v>% of potential achieved</v>
      </c>
      <c r="P905" s="237"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7" t="str">
        <f>IF(ISBLANK(INDEX('Policy Characteristics'!K:K,MATCH($C905,'Policy Characteristics'!$C:$C,0))),"",INDEX('Policy Characteristics'!K:K,MATCH($C905,'Policy Characteristics'!$C:$C,0)))</f>
        <v/>
      </c>
      <c r="R905" s="237" t="str">
        <f>IF(ISBLANK(INDEX('Policy Characteristics'!L:L,MATCH($C905,'Policy Characteristics'!$C:$C,0))),"",INDEX('Policy Characteristics'!L:L,MATCH($C905,'Policy Characteristics'!$C:$C,0)))</f>
        <v/>
      </c>
      <c r="S905" s="291" t="s">
        <v>187</v>
      </c>
    </row>
    <row r="906" spans="1:19" s="291" customFormat="1">
      <c r="A906" s="237" t="str">
        <f>IF(ISBLANK(INDEX('Policy Characteristics'!A:A,MATCH($C906,'Policy Characteristics'!$C:$C,0))),"",INDEX('Policy Characteristics'!A:A,MATCH($C906,'Policy Characteristics'!$C:$C,0)))</f>
        <v>Industry</v>
      </c>
      <c r="B906" s="386" t="str">
        <f>IF(ISBLANK(INDEX('Policy Characteristics'!B:B,MATCH($C906,'Policy Characteristics'!$C:$C,0))),"",INDEX('Policy Characteristics'!B:B,MATCH($C906,'Policy Characteristics'!$C:$C,0)))</f>
        <v>Feedstock Shifting</v>
      </c>
      <c r="C906" s="237" t="str">
        <f t="shared" si="42"/>
        <v>Fraction of Feedstock Shifted</v>
      </c>
      <c r="D906" s="290" t="s">
        <v>3046</v>
      </c>
      <c r="E906" s="335" t="s">
        <v>2700</v>
      </c>
      <c r="F906" t="s">
        <v>2752</v>
      </c>
      <c r="G906" s="335" t="s">
        <v>2704</v>
      </c>
      <c r="H906" s="293">
        <v>2477</v>
      </c>
      <c r="I906" s="387" t="s">
        <v>44</v>
      </c>
      <c r="J906" s="388" t="str">
        <f>IF(ISBLANK(INDEX('Policy Characteristics'!D:D,MATCH($C906,'Policy Characteristics'!$C:$C,0))),"",INDEX('Policy Characteristics'!D:D,MATCH($C906,'Policy Characteristics'!$C:$C,0)))</f>
        <v>Feedstock Shifting</v>
      </c>
      <c r="K906" s="237" t="str">
        <f>IF(ISBLANK(INDEX('Policy Characteristics'!E:E,MATCH($C906,'Policy Characteristics'!$C:$C,0))),"",INDEX('Policy Characteristics'!E:E,MATCH($C906,'Policy Characteristics'!$C:$C,0)))</f>
        <v>indst feedstock shifting</v>
      </c>
      <c r="L906" s="238">
        <f>IF(ISBLANK(INDEX('Policy Characteristics'!F:F,MATCH($C906,'Policy Characteristics'!$C:$C,0))),"",INDEX('Policy Characteristics'!F:F,MATCH($C906,'Policy Characteristics'!$C:$C,0)))</f>
        <v>0</v>
      </c>
      <c r="M906" s="238">
        <f>IF(ISBLANK(INDEX('Policy Characteristics'!G:G,MATCH($C906,'Policy Characteristics'!$C:$C,0))),"",INDEX('Policy Characteristics'!G:G,MATCH($C906,'Policy Characteristics'!$C:$C,0)))</f>
        <v>1</v>
      </c>
      <c r="N906" s="238">
        <f>IF(ISBLANK(INDEX('Policy Characteristics'!H:H,MATCH($C906,'Policy Characteristics'!$C:$C,0))),"",INDEX('Policy Characteristics'!H:H,MATCH($C906,'Policy Characteristics'!$C:$C,0)))</f>
        <v>0.01</v>
      </c>
      <c r="O906" s="237" t="str">
        <f>IF(ISBLANK(INDEX('Policy Characteristics'!I:I,MATCH($C906,'Policy Characteristics'!$C:$C,0))),"",INDEX('Policy Characteristics'!I:I,MATCH($C906,'Policy Characteristics'!$C:$C,0)))</f>
        <v>% of potential achieved</v>
      </c>
      <c r="P906" s="237"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7" t="str">
        <f>IF(ISBLANK(INDEX('Policy Characteristics'!K:K,MATCH($C906,'Policy Characteristics'!$C:$C,0))),"",INDEX('Policy Characteristics'!K:K,MATCH($C906,'Policy Characteristics'!$C:$C,0)))</f>
        <v/>
      </c>
      <c r="R906" s="237" t="str">
        <f>IF(ISBLANK(INDEX('Policy Characteristics'!L:L,MATCH($C906,'Policy Characteristics'!$C:$C,0))),"",INDEX('Policy Characteristics'!L:L,MATCH($C906,'Policy Characteristics'!$C:$C,0)))</f>
        <v/>
      </c>
      <c r="S906" s="291" t="s">
        <v>187</v>
      </c>
    </row>
    <row r="907" spans="1:19" s="291" customFormat="1">
      <c r="A907" s="237" t="str">
        <f>IF(ISBLANK(INDEX('Policy Characteristics'!A:A,MATCH($C907,'Policy Characteristics'!$C:$C,0))),"",INDEX('Policy Characteristics'!A:A,MATCH($C907,'Policy Characteristics'!$C:$C,0)))</f>
        <v>Industry</v>
      </c>
      <c r="B907" s="386" t="str">
        <f>IF(ISBLANK(INDEX('Policy Characteristics'!B:B,MATCH($C907,'Policy Characteristics'!$C:$C,0))),"",INDEX('Policy Characteristics'!B:B,MATCH($C907,'Policy Characteristics'!$C:$C,0)))</f>
        <v>Feedstock Shifting</v>
      </c>
      <c r="C907" s="237" t="str">
        <f t="shared" si="42"/>
        <v>Fraction of Feedstock Shifted</v>
      </c>
      <c r="D907" s="290" t="s">
        <v>3046</v>
      </c>
      <c r="E907" s="335" t="s">
        <v>2701</v>
      </c>
      <c r="F907" t="s">
        <v>2752</v>
      </c>
      <c r="G907" s="335" t="s">
        <v>2705</v>
      </c>
      <c r="H907" s="293">
        <v>2478</v>
      </c>
      <c r="I907" s="387" t="s">
        <v>44</v>
      </c>
      <c r="J907" s="388" t="str">
        <f>IF(ISBLANK(INDEX('Policy Characteristics'!D:D,MATCH($C907,'Policy Characteristics'!$C:$C,0))),"",INDEX('Policy Characteristics'!D:D,MATCH($C907,'Policy Characteristics'!$C:$C,0)))</f>
        <v>Feedstock Shifting</v>
      </c>
      <c r="K907" s="237" t="str">
        <f>IF(ISBLANK(INDEX('Policy Characteristics'!E:E,MATCH($C907,'Policy Characteristics'!$C:$C,0))),"",INDEX('Policy Characteristics'!E:E,MATCH($C907,'Policy Characteristics'!$C:$C,0)))</f>
        <v>indst feedstock shifting</v>
      </c>
      <c r="L907" s="238">
        <f>IF(ISBLANK(INDEX('Policy Characteristics'!F:F,MATCH($C907,'Policy Characteristics'!$C:$C,0))),"",INDEX('Policy Characteristics'!F:F,MATCH($C907,'Policy Characteristics'!$C:$C,0)))</f>
        <v>0</v>
      </c>
      <c r="M907" s="238">
        <f>IF(ISBLANK(INDEX('Policy Characteristics'!G:G,MATCH($C907,'Policy Characteristics'!$C:$C,0))),"",INDEX('Policy Characteristics'!G:G,MATCH($C907,'Policy Characteristics'!$C:$C,0)))</f>
        <v>1</v>
      </c>
      <c r="N907" s="238">
        <f>IF(ISBLANK(INDEX('Policy Characteristics'!H:H,MATCH($C907,'Policy Characteristics'!$C:$C,0))),"",INDEX('Policy Characteristics'!H:H,MATCH($C907,'Policy Characteristics'!$C:$C,0)))</f>
        <v>0.01</v>
      </c>
      <c r="O907" s="237" t="str">
        <f>IF(ISBLANK(INDEX('Policy Characteristics'!I:I,MATCH($C907,'Policy Characteristics'!$C:$C,0))),"",INDEX('Policy Characteristics'!I:I,MATCH($C907,'Policy Characteristics'!$C:$C,0)))</f>
        <v>% of potential achieved</v>
      </c>
      <c r="P907" s="237"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7" t="str">
        <f>IF(ISBLANK(INDEX('Policy Characteristics'!K:K,MATCH($C907,'Policy Characteristics'!$C:$C,0))),"",INDEX('Policy Characteristics'!K:K,MATCH($C907,'Policy Characteristics'!$C:$C,0)))</f>
        <v/>
      </c>
      <c r="R907" s="237" t="str">
        <f>IF(ISBLANK(INDEX('Policy Characteristics'!L:L,MATCH($C907,'Policy Characteristics'!$C:$C,0))),"",INDEX('Policy Characteristics'!L:L,MATCH($C907,'Policy Characteristics'!$C:$C,0)))</f>
        <v/>
      </c>
      <c r="S907" s="291" t="s">
        <v>187</v>
      </c>
    </row>
    <row r="908" spans="1:19" s="291" customFormat="1">
      <c r="A908" s="237" t="str">
        <f>IF(ISBLANK(INDEX('Policy Characteristics'!A:A,MATCH($C908,'Policy Characteristics'!$C:$C,0))),"",INDEX('Policy Characteristics'!A:A,MATCH($C908,'Policy Characteristics'!$C:$C,0)))</f>
        <v>Industry</v>
      </c>
      <c r="B908" s="386" t="str">
        <f>IF(ISBLANK(INDEX('Policy Characteristics'!B:B,MATCH($C908,'Policy Characteristics'!$C:$C,0))),"",INDEX('Policy Characteristics'!B:B,MATCH($C908,'Policy Characteristics'!$C:$C,0)))</f>
        <v>Feedstock Shifting</v>
      </c>
      <c r="C908" s="237" t="str">
        <f t="shared" si="42"/>
        <v>Fraction of Feedstock Shifted</v>
      </c>
      <c r="D908" s="290" t="s">
        <v>3046</v>
      </c>
      <c r="E908" s="335" t="s">
        <v>2698</v>
      </c>
      <c r="F908" t="s">
        <v>2752</v>
      </c>
      <c r="G908" s="335" t="s">
        <v>2703</v>
      </c>
      <c r="H908" s="293">
        <v>2479</v>
      </c>
      <c r="I908" s="387" t="s">
        <v>44</v>
      </c>
      <c r="J908" s="388" t="str">
        <f>IF(ISBLANK(INDEX('Policy Characteristics'!D:D,MATCH($C908,'Policy Characteristics'!$C:$C,0))),"",INDEX('Policy Characteristics'!D:D,MATCH($C908,'Policy Characteristics'!$C:$C,0)))</f>
        <v>Feedstock Shifting</v>
      </c>
      <c r="K908" s="237" t="str">
        <f>IF(ISBLANK(INDEX('Policy Characteristics'!E:E,MATCH($C908,'Policy Characteristics'!$C:$C,0))),"",INDEX('Policy Characteristics'!E:E,MATCH($C908,'Policy Characteristics'!$C:$C,0)))</f>
        <v>indst feedstock shifting</v>
      </c>
      <c r="L908" s="238">
        <f>IF(ISBLANK(INDEX('Policy Characteristics'!F:F,MATCH($C908,'Policy Characteristics'!$C:$C,0))),"",INDEX('Policy Characteristics'!F:F,MATCH($C908,'Policy Characteristics'!$C:$C,0)))</f>
        <v>0</v>
      </c>
      <c r="M908" s="238">
        <f>IF(ISBLANK(INDEX('Policy Characteristics'!G:G,MATCH($C908,'Policy Characteristics'!$C:$C,0))),"",INDEX('Policy Characteristics'!G:G,MATCH($C908,'Policy Characteristics'!$C:$C,0)))</f>
        <v>1</v>
      </c>
      <c r="N908" s="238">
        <f>IF(ISBLANK(INDEX('Policy Characteristics'!H:H,MATCH($C908,'Policy Characteristics'!$C:$C,0))),"",INDEX('Policy Characteristics'!H:H,MATCH($C908,'Policy Characteristics'!$C:$C,0)))</f>
        <v>0.01</v>
      </c>
      <c r="O908" s="237" t="str">
        <f>IF(ISBLANK(INDEX('Policy Characteristics'!I:I,MATCH($C908,'Policy Characteristics'!$C:$C,0))),"",INDEX('Policy Characteristics'!I:I,MATCH($C908,'Policy Characteristics'!$C:$C,0)))</f>
        <v>% of potential achieved</v>
      </c>
      <c r="P908" s="237"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7" t="str">
        <f>IF(ISBLANK(INDEX('Policy Characteristics'!K:K,MATCH($C908,'Policy Characteristics'!$C:$C,0))),"",INDEX('Policy Characteristics'!K:K,MATCH($C908,'Policy Characteristics'!$C:$C,0)))</f>
        <v/>
      </c>
      <c r="R908" s="237" t="str">
        <f>IF(ISBLANK(INDEX('Policy Characteristics'!L:L,MATCH($C908,'Policy Characteristics'!$C:$C,0))),"",INDEX('Policy Characteristics'!L:L,MATCH($C908,'Policy Characteristics'!$C:$C,0)))</f>
        <v/>
      </c>
      <c r="S908" s="291" t="s">
        <v>187</v>
      </c>
    </row>
    <row r="909" spans="1:19" s="291" customFormat="1">
      <c r="A909" s="237" t="str">
        <f>IF(ISBLANK(INDEX('Policy Characteristics'!A:A,MATCH($C909,'Policy Characteristics'!$C:$C,0))),"",INDEX('Policy Characteristics'!A:A,MATCH($C909,'Policy Characteristics'!$C:$C,0)))</f>
        <v>Industry</v>
      </c>
      <c r="B909" s="386" t="str">
        <f>IF(ISBLANK(INDEX('Policy Characteristics'!B:B,MATCH($C909,'Policy Characteristics'!$C:$C,0))),"",INDEX('Policy Characteristics'!B:B,MATCH($C909,'Policy Characteristics'!$C:$C,0)))</f>
        <v>Feedstock Shifting</v>
      </c>
      <c r="C909" s="237" t="str">
        <f t="shared" si="42"/>
        <v>Fraction of Feedstock Shifted</v>
      </c>
      <c r="D909" s="290" t="s">
        <v>3047</v>
      </c>
      <c r="E909" s="335" t="s">
        <v>2396</v>
      </c>
      <c r="F909" t="s">
        <v>3011</v>
      </c>
      <c r="G909" s="335" t="s">
        <v>2402</v>
      </c>
      <c r="H909" s="293">
        <v>2480</v>
      </c>
      <c r="I909" s="387" t="s">
        <v>44</v>
      </c>
      <c r="J909" s="388" t="str">
        <f>IF(ISBLANK(INDEX('Policy Characteristics'!D:D,MATCH($C909,'Policy Characteristics'!$C:$C,0))),"",INDEX('Policy Characteristics'!D:D,MATCH($C909,'Policy Characteristics'!$C:$C,0)))</f>
        <v>Feedstock Shifting</v>
      </c>
      <c r="K909" s="237" t="str">
        <f>IF(ISBLANK(INDEX('Policy Characteristics'!E:E,MATCH($C909,'Policy Characteristics'!$C:$C,0))),"",INDEX('Policy Characteristics'!E:E,MATCH($C909,'Policy Characteristics'!$C:$C,0)))</f>
        <v>indst feedstock shifting</v>
      </c>
      <c r="L909" s="238">
        <f>IF(ISBLANK(INDEX('Policy Characteristics'!F:F,MATCH($C909,'Policy Characteristics'!$C:$C,0))),"",INDEX('Policy Characteristics'!F:F,MATCH($C909,'Policy Characteristics'!$C:$C,0)))</f>
        <v>0</v>
      </c>
      <c r="M909" s="238">
        <f>IF(ISBLANK(INDEX('Policy Characteristics'!G:G,MATCH($C909,'Policy Characteristics'!$C:$C,0))),"",INDEX('Policy Characteristics'!G:G,MATCH($C909,'Policy Characteristics'!$C:$C,0)))</f>
        <v>1</v>
      </c>
      <c r="N909" s="238">
        <f>IF(ISBLANK(INDEX('Policy Characteristics'!H:H,MATCH($C909,'Policy Characteristics'!$C:$C,0))),"",INDEX('Policy Characteristics'!H:H,MATCH($C909,'Policy Characteristics'!$C:$C,0)))</f>
        <v>0.01</v>
      </c>
      <c r="O909" s="237" t="str">
        <f>IF(ISBLANK(INDEX('Policy Characteristics'!I:I,MATCH($C909,'Policy Characteristics'!$C:$C,0))),"",INDEX('Policy Characteristics'!I:I,MATCH($C909,'Policy Characteristics'!$C:$C,0)))</f>
        <v>% of potential achieved</v>
      </c>
      <c r="P909" s="237"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7" t="str">
        <f>IF(ISBLANK(INDEX('Policy Characteristics'!K:K,MATCH($C909,'Policy Characteristics'!$C:$C,0))),"",INDEX('Policy Characteristics'!K:K,MATCH($C909,'Policy Characteristics'!$C:$C,0)))</f>
        <v/>
      </c>
      <c r="R909" s="237" t="str">
        <f>IF(ISBLANK(INDEX('Policy Characteristics'!L:L,MATCH($C909,'Policy Characteristics'!$C:$C,0))),"",INDEX('Policy Characteristics'!L:L,MATCH($C909,'Policy Characteristics'!$C:$C,0)))</f>
        <v/>
      </c>
      <c r="S909" s="291" t="s">
        <v>187</v>
      </c>
    </row>
    <row r="910" spans="1:19" s="291" customFormat="1">
      <c r="A910" s="237" t="str">
        <f>IF(ISBLANK(INDEX('Policy Characteristics'!A:A,MATCH($C910,'Policy Characteristics'!$C:$C,0))),"",INDEX('Policy Characteristics'!A:A,MATCH($C910,'Policy Characteristics'!$C:$C,0)))</f>
        <v>Industry</v>
      </c>
      <c r="B910" s="386" t="str">
        <f>IF(ISBLANK(INDEX('Policy Characteristics'!B:B,MATCH($C910,'Policy Characteristics'!$C:$C,0))),"",INDEX('Policy Characteristics'!B:B,MATCH($C910,'Policy Characteristics'!$C:$C,0)))</f>
        <v>Feedstock Shifting</v>
      </c>
      <c r="C910" s="237" t="str">
        <f t="shared" si="42"/>
        <v>Fraction of Feedstock Shifted</v>
      </c>
      <c r="D910" s="290" t="s">
        <v>3047</v>
      </c>
      <c r="E910" s="335" t="s">
        <v>2397</v>
      </c>
      <c r="F910" t="s">
        <v>3011</v>
      </c>
      <c r="G910" s="335" t="s">
        <v>2405</v>
      </c>
      <c r="H910" s="293">
        <v>2481</v>
      </c>
      <c r="I910" s="387" t="s">
        <v>44</v>
      </c>
      <c r="J910" s="388" t="str">
        <f>IF(ISBLANK(INDEX('Policy Characteristics'!D:D,MATCH($C910,'Policy Characteristics'!$C:$C,0))),"",INDEX('Policy Characteristics'!D:D,MATCH($C910,'Policy Characteristics'!$C:$C,0)))</f>
        <v>Feedstock Shifting</v>
      </c>
      <c r="K910" s="237" t="str">
        <f>IF(ISBLANK(INDEX('Policy Characteristics'!E:E,MATCH($C910,'Policy Characteristics'!$C:$C,0))),"",INDEX('Policy Characteristics'!E:E,MATCH($C910,'Policy Characteristics'!$C:$C,0)))</f>
        <v>indst feedstock shifting</v>
      </c>
      <c r="L910" s="238">
        <f>IF(ISBLANK(INDEX('Policy Characteristics'!F:F,MATCH($C910,'Policy Characteristics'!$C:$C,0))),"",INDEX('Policy Characteristics'!F:F,MATCH($C910,'Policy Characteristics'!$C:$C,0)))</f>
        <v>0</v>
      </c>
      <c r="M910" s="238">
        <f>IF(ISBLANK(INDEX('Policy Characteristics'!G:G,MATCH($C910,'Policy Characteristics'!$C:$C,0))),"",INDEX('Policy Characteristics'!G:G,MATCH($C910,'Policy Characteristics'!$C:$C,0)))</f>
        <v>1</v>
      </c>
      <c r="N910" s="238">
        <f>IF(ISBLANK(INDEX('Policy Characteristics'!H:H,MATCH($C910,'Policy Characteristics'!$C:$C,0))),"",INDEX('Policy Characteristics'!H:H,MATCH($C910,'Policy Characteristics'!$C:$C,0)))</f>
        <v>0.01</v>
      </c>
      <c r="O910" s="237" t="str">
        <f>IF(ISBLANK(INDEX('Policy Characteristics'!I:I,MATCH($C910,'Policy Characteristics'!$C:$C,0))),"",INDEX('Policy Characteristics'!I:I,MATCH($C910,'Policy Characteristics'!$C:$C,0)))</f>
        <v>% of potential achieved</v>
      </c>
      <c r="P910" s="237"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7" t="str">
        <f>IF(ISBLANK(INDEX('Policy Characteristics'!K:K,MATCH($C910,'Policy Characteristics'!$C:$C,0))),"",INDEX('Policy Characteristics'!K:K,MATCH($C910,'Policy Characteristics'!$C:$C,0)))</f>
        <v/>
      </c>
      <c r="R910" s="237" t="str">
        <f>IF(ISBLANK(INDEX('Policy Characteristics'!L:L,MATCH($C910,'Policy Characteristics'!$C:$C,0))),"",INDEX('Policy Characteristics'!L:L,MATCH($C910,'Policy Characteristics'!$C:$C,0)))</f>
        <v/>
      </c>
      <c r="S910" s="291" t="s">
        <v>187</v>
      </c>
    </row>
    <row r="911" spans="1:19" s="291" customFormat="1">
      <c r="A911" s="237" t="str">
        <f>IF(ISBLANK(INDEX('Policy Characteristics'!A:A,MATCH($C911,'Policy Characteristics'!$C:$C,0))),"",INDEX('Policy Characteristics'!A:A,MATCH($C911,'Policy Characteristics'!$C:$C,0)))</f>
        <v>Industry</v>
      </c>
      <c r="B911" s="386" t="str">
        <f>IF(ISBLANK(INDEX('Policy Characteristics'!B:B,MATCH($C911,'Policy Characteristics'!$C:$C,0))),"",INDEX('Policy Characteristics'!B:B,MATCH($C911,'Policy Characteristics'!$C:$C,0)))</f>
        <v>Feedstock Shifting</v>
      </c>
      <c r="C911" s="237" t="str">
        <f t="shared" si="42"/>
        <v>Fraction of Feedstock Shifted</v>
      </c>
      <c r="D911" s="290" t="s">
        <v>3047</v>
      </c>
      <c r="E911" s="335" t="s">
        <v>2398</v>
      </c>
      <c r="F911" t="s">
        <v>3011</v>
      </c>
      <c r="G911" s="335" t="s">
        <v>2406</v>
      </c>
      <c r="H911" s="293">
        <v>2482</v>
      </c>
      <c r="I911" s="387" t="s">
        <v>44</v>
      </c>
      <c r="J911" s="388" t="str">
        <f>IF(ISBLANK(INDEX('Policy Characteristics'!D:D,MATCH($C911,'Policy Characteristics'!$C:$C,0))),"",INDEX('Policy Characteristics'!D:D,MATCH($C911,'Policy Characteristics'!$C:$C,0)))</f>
        <v>Feedstock Shifting</v>
      </c>
      <c r="K911" s="237" t="str">
        <f>IF(ISBLANK(INDEX('Policy Characteristics'!E:E,MATCH($C911,'Policy Characteristics'!$C:$C,0))),"",INDEX('Policy Characteristics'!E:E,MATCH($C911,'Policy Characteristics'!$C:$C,0)))</f>
        <v>indst feedstock shifting</v>
      </c>
      <c r="L911" s="238">
        <f>IF(ISBLANK(INDEX('Policy Characteristics'!F:F,MATCH($C911,'Policy Characteristics'!$C:$C,0))),"",INDEX('Policy Characteristics'!F:F,MATCH($C911,'Policy Characteristics'!$C:$C,0)))</f>
        <v>0</v>
      </c>
      <c r="M911" s="238">
        <f>IF(ISBLANK(INDEX('Policy Characteristics'!G:G,MATCH($C911,'Policy Characteristics'!$C:$C,0))),"",INDEX('Policy Characteristics'!G:G,MATCH($C911,'Policy Characteristics'!$C:$C,0)))</f>
        <v>1</v>
      </c>
      <c r="N911" s="238">
        <f>IF(ISBLANK(INDEX('Policy Characteristics'!H:H,MATCH($C911,'Policy Characteristics'!$C:$C,0))),"",INDEX('Policy Characteristics'!H:H,MATCH($C911,'Policy Characteristics'!$C:$C,0)))</f>
        <v>0.01</v>
      </c>
      <c r="O911" s="237" t="str">
        <f>IF(ISBLANK(INDEX('Policy Characteristics'!I:I,MATCH($C911,'Policy Characteristics'!$C:$C,0))),"",INDEX('Policy Characteristics'!I:I,MATCH($C911,'Policy Characteristics'!$C:$C,0)))</f>
        <v>% of potential achieved</v>
      </c>
      <c r="P911" s="237"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7" t="str">
        <f>IF(ISBLANK(INDEX('Policy Characteristics'!K:K,MATCH($C911,'Policy Characteristics'!$C:$C,0))),"",INDEX('Policy Characteristics'!K:K,MATCH($C911,'Policy Characteristics'!$C:$C,0)))</f>
        <v/>
      </c>
      <c r="R911" s="237" t="str">
        <f>IF(ISBLANK(INDEX('Policy Characteristics'!L:L,MATCH($C911,'Policy Characteristics'!$C:$C,0))),"",INDEX('Policy Characteristics'!L:L,MATCH($C911,'Policy Characteristics'!$C:$C,0)))</f>
        <v/>
      </c>
      <c r="S911" s="291" t="s">
        <v>187</v>
      </c>
    </row>
    <row r="912" spans="1:19" s="291" customFormat="1">
      <c r="A912" s="237" t="str">
        <f>IF(ISBLANK(INDEX('Policy Characteristics'!A:A,MATCH($C912,'Policy Characteristics'!$C:$C,0))),"",INDEX('Policy Characteristics'!A:A,MATCH($C912,'Policy Characteristics'!$C:$C,0)))</f>
        <v>Industry</v>
      </c>
      <c r="B912" s="386" t="str">
        <f>IF(ISBLANK(INDEX('Policy Characteristics'!B:B,MATCH($C912,'Policy Characteristics'!$C:$C,0))),"",INDEX('Policy Characteristics'!B:B,MATCH($C912,'Policy Characteristics'!$C:$C,0)))</f>
        <v>Feedstock Shifting</v>
      </c>
      <c r="C912" s="237" t="str">
        <f t="shared" si="42"/>
        <v>Fraction of Feedstock Shifted</v>
      </c>
      <c r="D912" s="290" t="s">
        <v>3047</v>
      </c>
      <c r="E912" s="335" t="s">
        <v>2399</v>
      </c>
      <c r="F912" t="s">
        <v>3011</v>
      </c>
      <c r="G912" s="335" t="s">
        <v>2403</v>
      </c>
      <c r="H912" s="293">
        <v>2483</v>
      </c>
      <c r="I912" s="387" t="s">
        <v>44</v>
      </c>
      <c r="J912" s="388" t="str">
        <f>IF(ISBLANK(INDEX('Policy Characteristics'!D:D,MATCH($C912,'Policy Characteristics'!$C:$C,0))),"",INDEX('Policy Characteristics'!D:D,MATCH($C912,'Policy Characteristics'!$C:$C,0)))</f>
        <v>Feedstock Shifting</v>
      </c>
      <c r="K912" s="237" t="str">
        <f>IF(ISBLANK(INDEX('Policy Characteristics'!E:E,MATCH($C912,'Policy Characteristics'!$C:$C,0))),"",INDEX('Policy Characteristics'!E:E,MATCH($C912,'Policy Characteristics'!$C:$C,0)))</f>
        <v>indst feedstock shifting</v>
      </c>
      <c r="L912" s="238">
        <f>IF(ISBLANK(INDEX('Policy Characteristics'!F:F,MATCH($C912,'Policy Characteristics'!$C:$C,0))),"",INDEX('Policy Characteristics'!F:F,MATCH($C912,'Policy Characteristics'!$C:$C,0)))</f>
        <v>0</v>
      </c>
      <c r="M912" s="238">
        <f>IF(ISBLANK(INDEX('Policy Characteristics'!G:G,MATCH($C912,'Policy Characteristics'!$C:$C,0))),"",INDEX('Policy Characteristics'!G:G,MATCH($C912,'Policy Characteristics'!$C:$C,0)))</f>
        <v>1</v>
      </c>
      <c r="N912" s="238">
        <f>IF(ISBLANK(INDEX('Policy Characteristics'!H:H,MATCH($C912,'Policy Characteristics'!$C:$C,0))),"",INDEX('Policy Characteristics'!H:H,MATCH($C912,'Policy Characteristics'!$C:$C,0)))</f>
        <v>0.01</v>
      </c>
      <c r="O912" s="237" t="str">
        <f>IF(ISBLANK(INDEX('Policy Characteristics'!I:I,MATCH($C912,'Policy Characteristics'!$C:$C,0))),"",INDEX('Policy Characteristics'!I:I,MATCH($C912,'Policy Characteristics'!$C:$C,0)))</f>
        <v>% of potential achieved</v>
      </c>
      <c r="P912" s="237"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7" t="str">
        <f>IF(ISBLANK(INDEX('Policy Characteristics'!K:K,MATCH($C912,'Policy Characteristics'!$C:$C,0))),"",INDEX('Policy Characteristics'!K:K,MATCH($C912,'Policy Characteristics'!$C:$C,0)))</f>
        <v/>
      </c>
      <c r="R912" s="237" t="str">
        <f>IF(ISBLANK(INDEX('Policy Characteristics'!L:L,MATCH($C912,'Policy Characteristics'!$C:$C,0))),"",INDEX('Policy Characteristics'!L:L,MATCH($C912,'Policy Characteristics'!$C:$C,0)))</f>
        <v/>
      </c>
      <c r="S912" s="291" t="s">
        <v>187</v>
      </c>
    </row>
    <row r="913" spans="1:19" s="291" customFormat="1">
      <c r="A913" s="237" t="str">
        <f>IF(ISBLANK(INDEX('Policy Characteristics'!A:A,MATCH($C913,'Policy Characteristics'!$C:$C,0))),"",INDEX('Policy Characteristics'!A:A,MATCH($C913,'Policy Characteristics'!$C:$C,0)))</f>
        <v>Industry</v>
      </c>
      <c r="B913" s="386" t="str">
        <f>IF(ISBLANK(INDEX('Policy Characteristics'!B:B,MATCH($C913,'Policy Characteristics'!$C:$C,0))),"",INDEX('Policy Characteristics'!B:B,MATCH($C913,'Policy Characteristics'!$C:$C,0)))</f>
        <v>Feedstock Shifting</v>
      </c>
      <c r="C913" s="237" t="str">
        <f t="shared" si="42"/>
        <v>Fraction of Feedstock Shifted</v>
      </c>
      <c r="D913" s="290" t="s">
        <v>3047</v>
      </c>
      <c r="E913" s="335" t="s">
        <v>2400</v>
      </c>
      <c r="F913" t="s">
        <v>3011</v>
      </c>
      <c r="G913" s="335" t="s">
        <v>2404</v>
      </c>
      <c r="H913" s="293">
        <v>2484</v>
      </c>
      <c r="I913" s="387" t="s">
        <v>44</v>
      </c>
      <c r="J913" s="388" t="str">
        <f>IF(ISBLANK(INDEX('Policy Characteristics'!D:D,MATCH($C913,'Policy Characteristics'!$C:$C,0))),"",INDEX('Policy Characteristics'!D:D,MATCH($C913,'Policy Characteristics'!$C:$C,0)))</f>
        <v>Feedstock Shifting</v>
      </c>
      <c r="K913" s="237" t="str">
        <f>IF(ISBLANK(INDEX('Policy Characteristics'!E:E,MATCH($C913,'Policy Characteristics'!$C:$C,0))),"",INDEX('Policy Characteristics'!E:E,MATCH($C913,'Policy Characteristics'!$C:$C,0)))</f>
        <v>indst feedstock shifting</v>
      </c>
      <c r="L913" s="238">
        <f>IF(ISBLANK(INDEX('Policy Characteristics'!F:F,MATCH($C913,'Policy Characteristics'!$C:$C,0))),"",INDEX('Policy Characteristics'!F:F,MATCH($C913,'Policy Characteristics'!$C:$C,0)))</f>
        <v>0</v>
      </c>
      <c r="M913" s="238">
        <f>IF(ISBLANK(INDEX('Policy Characteristics'!G:G,MATCH($C913,'Policy Characteristics'!$C:$C,0))),"",INDEX('Policy Characteristics'!G:G,MATCH($C913,'Policy Characteristics'!$C:$C,0)))</f>
        <v>1</v>
      </c>
      <c r="N913" s="238">
        <f>IF(ISBLANK(INDEX('Policy Characteristics'!H:H,MATCH($C913,'Policy Characteristics'!$C:$C,0))),"",INDEX('Policy Characteristics'!H:H,MATCH($C913,'Policy Characteristics'!$C:$C,0)))</f>
        <v>0.01</v>
      </c>
      <c r="O913" s="237" t="str">
        <f>IF(ISBLANK(INDEX('Policy Characteristics'!I:I,MATCH($C913,'Policy Characteristics'!$C:$C,0))),"",INDEX('Policy Characteristics'!I:I,MATCH($C913,'Policy Characteristics'!$C:$C,0)))</f>
        <v>% of potential achieved</v>
      </c>
      <c r="P913" s="237"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7" t="str">
        <f>IF(ISBLANK(INDEX('Policy Characteristics'!K:K,MATCH($C913,'Policy Characteristics'!$C:$C,0))),"",INDEX('Policy Characteristics'!K:K,MATCH($C913,'Policy Characteristics'!$C:$C,0)))</f>
        <v/>
      </c>
      <c r="R913" s="237" t="str">
        <f>IF(ISBLANK(INDEX('Policy Characteristics'!L:L,MATCH($C913,'Policy Characteristics'!$C:$C,0))),"",INDEX('Policy Characteristics'!L:L,MATCH($C913,'Policy Characteristics'!$C:$C,0)))</f>
        <v/>
      </c>
      <c r="S913" s="291" t="s">
        <v>187</v>
      </c>
    </row>
    <row r="914" spans="1:19" s="291" customFormat="1">
      <c r="A914" s="237" t="str">
        <f>IF(ISBLANK(INDEX('Policy Characteristics'!A:A,MATCH($C914,'Policy Characteristics'!$C:$C,0))),"",INDEX('Policy Characteristics'!A:A,MATCH($C914,'Policy Characteristics'!$C:$C,0)))</f>
        <v>Industry</v>
      </c>
      <c r="B914" s="386" t="str">
        <f>IF(ISBLANK(INDEX('Policy Characteristics'!B:B,MATCH($C914,'Policy Characteristics'!$C:$C,0))),"",INDEX('Policy Characteristics'!B:B,MATCH($C914,'Policy Characteristics'!$C:$C,0)))</f>
        <v>Feedstock Shifting</v>
      </c>
      <c r="C914" s="237" t="str">
        <f t="shared" si="42"/>
        <v>Fraction of Feedstock Shifted</v>
      </c>
      <c r="D914" s="290" t="s">
        <v>3047</v>
      </c>
      <c r="E914" s="335" t="s">
        <v>2401</v>
      </c>
      <c r="F914" t="s">
        <v>3011</v>
      </c>
      <c r="G914" s="335" t="s">
        <v>2407</v>
      </c>
      <c r="H914" s="293">
        <v>2485</v>
      </c>
      <c r="I914" s="387" t="s">
        <v>44</v>
      </c>
      <c r="J914" s="388" t="str">
        <f>IF(ISBLANK(INDEX('Policy Characteristics'!D:D,MATCH($C914,'Policy Characteristics'!$C:$C,0))),"",INDEX('Policy Characteristics'!D:D,MATCH($C914,'Policy Characteristics'!$C:$C,0)))</f>
        <v>Feedstock Shifting</v>
      </c>
      <c r="K914" s="237" t="str">
        <f>IF(ISBLANK(INDEX('Policy Characteristics'!E:E,MATCH($C914,'Policy Characteristics'!$C:$C,0))),"",INDEX('Policy Characteristics'!E:E,MATCH($C914,'Policy Characteristics'!$C:$C,0)))</f>
        <v>indst feedstock shifting</v>
      </c>
      <c r="L914" s="238">
        <f>IF(ISBLANK(INDEX('Policy Characteristics'!F:F,MATCH($C914,'Policy Characteristics'!$C:$C,0))),"",INDEX('Policy Characteristics'!F:F,MATCH($C914,'Policy Characteristics'!$C:$C,0)))</f>
        <v>0</v>
      </c>
      <c r="M914" s="238">
        <f>IF(ISBLANK(INDEX('Policy Characteristics'!G:G,MATCH($C914,'Policy Characteristics'!$C:$C,0))),"",INDEX('Policy Characteristics'!G:G,MATCH($C914,'Policy Characteristics'!$C:$C,0)))</f>
        <v>1</v>
      </c>
      <c r="N914" s="238">
        <f>IF(ISBLANK(INDEX('Policy Characteristics'!H:H,MATCH($C914,'Policy Characteristics'!$C:$C,0))),"",INDEX('Policy Characteristics'!H:H,MATCH($C914,'Policy Characteristics'!$C:$C,0)))</f>
        <v>0.01</v>
      </c>
      <c r="O914" s="237" t="str">
        <f>IF(ISBLANK(INDEX('Policy Characteristics'!I:I,MATCH($C914,'Policy Characteristics'!$C:$C,0))),"",INDEX('Policy Characteristics'!I:I,MATCH($C914,'Policy Characteristics'!$C:$C,0)))</f>
        <v>% of potential achieved</v>
      </c>
      <c r="P914" s="237"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7" t="str">
        <f>IF(ISBLANK(INDEX('Policy Characteristics'!K:K,MATCH($C914,'Policy Characteristics'!$C:$C,0))),"",INDEX('Policy Characteristics'!K:K,MATCH($C914,'Policy Characteristics'!$C:$C,0)))</f>
        <v/>
      </c>
      <c r="R914" s="237" t="str">
        <f>IF(ISBLANK(INDEX('Policy Characteristics'!L:L,MATCH($C914,'Policy Characteristics'!$C:$C,0))),"",INDEX('Policy Characteristics'!L:L,MATCH($C914,'Policy Characteristics'!$C:$C,0)))</f>
        <v/>
      </c>
      <c r="S914" s="291" t="s">
        <v>187</v>
      </c>
    </row>
    <row r="915" spans="1:19" s="291" customFormat="1">
      <c r="A915" s="237" t="str">
        <f>IF(ISBLANK(INDEX('Policy Characteristics'!A:A,MATCH($C915,'Policy Characteristics'!$C:$C,0))),"",INDEX('Policy Characteristics'!A:A,MATCH($C915,'Policy Characteristics'!$C:$C,0)))</f>
        <v>Industry</v>
      </c>
      <c r="B915" s="386" t="str">
        <f>IF(ISBLANK(INDEX('Policy Characteristics'!B:B,MATCH($C915,'Policy Characteristics'!$C:$C,0))),"",INDEX('Policy Characteristics'!B:B,MATCH($C915,'Policy Characteristics'!$C:$C,0)))</f>
        <v>Feedstock Shifting</v>
      </c>
      <c r="C915" s="237" t="str">
        <f t="shared" si="42"/>
        <v>Fraction of Feedstock Shifted</v>
      </c>
      <c r="D915" s="290" t="s">
        <v>3047</v>
      </c>
      <c r="E915" s="335" t="s">
        <v>2699</v>
      </c>
      <c r="F915" t="s">
        <v>3011</v>
      </c>
      <c r="G915" s="335" t="s">
        <v>2702</v>
      </c>
      <c r="H915" s="293">
        <v>2486</v>
      </c>
      <c r="I915" s="387" t="s">
        <v>44</v>
      </c>
      <c r="J915" s="388" t="str">
        <f>IF(ISBLANK(INDEX('Policy Characteristics'!D:D,MATCH($C915,'Policy Characteristics'!$C:$C,0))),"",INDEX('Policy Characteristics'!D:D,MATCH($C915,'Policy Characteristics'!$C:$C,0)))</f>
        <v>Feedstock Shifting</v>
      </c>
      <c r="K915" s="237" t="str">
        <f>IF(ISBLANK(INDEX('Policy Characteristics'!E:E,MATCH($C915,'Policy Characteristics'!$C:$C,0))),"",INDEX('Policy Characteristics'!E:E,MATCH($C915,'Policy Characteristics'!$C:$C,0)))</f>
        <v>indst feedstock shifting</v>
      </c>
      <c r="L915" s="238">
        <f>IF(ISBLANK(INDEX('Policy Characteristics'!F:F,MATCH($C915,'Policy Characteristics'!$C:$C,0))),"",INDEX('Policy Characteristics'!F:F,MATCH($C915,'Policy Characteristics'!$C:$C,0)))</f>
        <v>0</v>
      </c>
      <c r="M915" s="238">
        <f>IF(ISBLANK(INDEX('Policy Characteristics'!G:G,MATCH($C915,'Policy Characteristics'!$C:$C,0))),"",INDEX('Policy Characteristics'!G:G,MATCH($C915,'Policy Characteristics'!$C:$C,0)))</f>
        <v>1</v>
      </c>
      <c r="N915" s="238">
        <f>IF(ISBLANK(INDEX('Policy Characteristics'!H:H,MATCH($C915,'Policy Characteristics'!$C:$C,0))),"",INDEX('Policy Characteristics'!H:H,MATCH($C915,'Policy Characteristics'!$C:$C,0)))</f>
        <v>0.01</v>
      </c>
      <c r="O915" s="237" t="str">
        <f>IF(ISBLANK(INDEX('Policy Characteristics'!I:I,MATCH($C915,'Policy Characteristics'!$C:$C,0))),"",INDEX('Policy Characteristics'!I:I,MATCH($C915,'Policy Characteristics'!$C:$C,0)))</f>
        <v>% of potential achieved</v>
      </c>
      <c r="P915" s="237"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7" t="str">
        <f>IF(ISBLANK(INDEX('Policy Characteristics'!K:K,MATCH($C915,'Policy Characteristics'!$C:$C,0))),"",INDEX('Policy Characteristics'!K:K,MATCH($C915,'Policy Characteristics'!$C:$C,0)))</f>
        <v/>
      </c>
      <c r="R915" s="237" t="str">
        <f>IF(ISBLANK(INDEX('Policy Characteristics'!L:L,MATCH($C915,'Policy Characteristics'!$C:$C,0))),"",INDEX('Policy Characteristics'!L:L,MATCH($C915,'Policy Characteristics'!$C:$C,0)))</f>
        <v/>
      </c>
      <c r="S915" s="291" t="s">
        <v>187</v>
      </c>
    </row>
    <row r="916" spans="1:19" s="291" customFormat="1">
      <c r="A916" s="237" t="str">
        <f>IF(ISBLANK(INDEX('Policy Characteristics'!A:A,MATCH($C916,'Policy Characteristics'!$C:$C,0))),"",INDEX('Policy Characteristics'!A:A,MATCH($C916,'Policy Characteristics'!$C:$C,0)))</f>
        <v>Industry</v>
      </c>
      <c r="B916" s="386" t="str">
        <f>IF(ISBLANK(INDEX('Policy Characteristics'!B:B,MATCH($C916,'Policy Characteristics'!$C:$C,0))),"",INDEX('Policy Characteristics'!B:B,MATCH($C916,'Policy Characteristics'!$C:$C,0)))</f>
        <v>Feedstock Shifting</v>
      </c>
      <c r="C916" s="237" t="str">
        <f t="shared" si="42"/>
        <v>Fraction of Feedstock Shifted</v>
      </c>
      <c r="D916" s="290" t="s">
        <v>3047</v>
      </c>
      <c r="E916" s="335" t="s">
        <v>2700</v>
      </c>
      <c r="F916" t="s">
        <v>3011</v>
      </c>
      <c r="G916" s="335" t="s">
        <v>2704</v>
      </c>
      <c r="H916" s="293">
        <v>2487</v>
      </c>
      <c r="I916" s="387" t="s">
        <v>44</v>
      </c>
      <c r="J916" s="388" t="str">
        <f>IF(ISBLANK(INDEX('Policy Characteristics'!D:D,MATCH($C916,'Policy Characteristics'!$C:$C,0))),"",INDEX('Policy Characteristics'!D:D,MATCH($C916,'Policy Characteristics'!$C:$C,0)))</f>
        <v>Feedstock Shifting</v>
      </c>
      <c r="K916" s="237" t="str">
        <f>IF(ISBLANK(INDEX('Policy Characteristics'!E:E,MATCH($C916,'Policy Characteristics'!$C:$C,0))),"",INDEX('Policy Characteristics'!E:E,MATCH($C916,'Policy Characteristics'!$C:$C,0)))</f>
        <v>indst feedstock shifting</v>
      </c>
      <c r="L916" s="238">
        <f>IF(ISBLANK(INDEX('Policy Characteristics'!F:F,MATCH($C916,'Policy Characteristics'!$C:$C,0))),"",INDEX('Policy Characteristics'!F:F,MATCH($C916,'Policy Characteristics'!$C:$C,0)))</f>
        <v>0</v>
      </c>
      <c r="M916" s="238">
        <f>IF(ISBLANK(INDEX('Policy Characteristics'!G:G,MATCH($C916,'Policy Characteristics'!$C:$C,0))),"",INDEX('Policy Characteristics'!G:G,MATCH($C916,'Policy Characteristics'!$C:$C,0)))</f>
        <v>1</v>
      </c>
      <c r="N916" s="238">
        <f>IF(ISBLANK(INDEX('Policy Characteristics'!H:H,MATCH($C916,'Policy Characteristics'!$C:$C,0))),"",INDEX('Policy Characteristics'!H:H,MATCH($C916,'Policy Characteristics'!$C:$C,0)))</f>
        <v>0.01</v>
      </c>
      <c r="O916" s="237" t="str">
        <f>IF(ISBLANK(INDEX('Policy Characteristics'!I:I,MATCH($C916,'Policy Characteristics'!$C:$C,0))),"",INDEX('Policy Characteristics'!I:I,MATCH($C916,'Policy Characteristics'!$C:$C,0)))</f>
        <v>% of potential achieved</v>
      </c>
      <c r="P916" s="237"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7" t="str">
        <f>IF(ISBLANK(INDEX('Policy Characteristics'!K:K,MATCH($C916,'Policy Characteristics'!$C:$C,0))),"",INDEX('Policy Characteristics'!K:K,MATCH($C916,'Policy Characteristics'!$C:$C,0)))</f>
        <v/>
      </c>
      <c r="R916" s="237" t="str">
        <f>IF(ISBLANK(INDEX('Policy Characteristics'!L:L,MATCH($C916,'Policy Characteristics'!$C:$C,0))),"",INDEX('Policy Characteristics'!L:L,MATCH($C916,'Policy Characteristics'!$C:$C,0)))</f>
        <v/>
      </c>
      <c r="S916" s="291" t="s">
        <v>187</v>
      </c>
    </row>
    <row r="917" spans="1:19" s="291" customFormat="1">
      <c r="A917" s="237" t="str">
        <f>IF(ISBLANK(INDEX('Policy Characteristics'!A:A,MATCH($C917,'Policy Characteristics'!$C:$C,0))),"",INDEX('Policy Characteristics'!A:A,MATCH($C917,'Policy Characteristics'!$C:$C,0)))</f>
        <v>Industry</v>
      </c>
      <c r="B917" s="386" t="str">
        <f>IF(ISBLANK(INDEX('Policy Characteristics'!B:B,MATCH($C917,'Policy Characteristics'!$C:$C,0))),"",INDEX('Policy Characteristics'!B:B,MATCH($C917,'Policy Characteristics'!$C:$C,0)))</f>
        <v>Feedstock Shifting</v>
      </c>
      <c r="C917" s="237" t="str">
        <f t="shared" si="42"/>
        <v>Fraction of Feedstock Shifted</v>
      </c>
      <c r="D917" s="290" t="s">
        <v>3047</v>
      </c>
      <c r="E917" s="335" t="s">
        <v>2701</v>
      </c>
      <c r="F917" t="s">
        <v>3011</v>
      </c>
      <c r="G917" s="335" t="s">
        <v>2705</v>
      </c>
      <c r="H917" s="293">
        <v>2488</v>
      </c>
      <c r="I917" s="387" t="s">
        <v>44</v>
      </c>
      <c r="J917" s="388" t="str">
        <f>IF(ISBLANK(INDEX('Policy Characteristics'!D:D,MATCH($C917,'Policy Characteristics'!$C:$C,0))),"",INDEX('Policy Characteristics'!D:D,MATCH($C917,'Policy Characteristics'!$C:$C,0)))</f>
        <v>Feedstock Shifting</v>
      </c>
      <c r="K917" s="237" t="str">
        <f>IF(ISBLANK(INDEX('Policy Characteristics'!E:E,MATCH($C917,'Policy Characteristics'!$C:$C,0))),"",INDEX('Policy Characteristics'!E:E,MATCH($C917,'Policy Characteristics'!$C:$C,0)))</f>
        <v>indst feedstock shifting</v>
      </c>
      <c r="L917" s="238">
        <f>IF(ISBLANK(INDEX('Policy Characteristics'!F:F,MATCH($C917,'Policy Characteristics'!$C:$C,0))),"",INDEX('Policy Characteristics'!F:F,MATCH($C917,'Policy Characteristics'!$C:$C,0)))</f>
        <v>0</v>
      </c>
      <c r="M917" s="238">
        <f>IF(ISBLANK(INDEX('Policy Characteristics'!G:G,MATCH($C917,'Policy Characteristics'!$C:$C,0))),"",INDEX('Policy Characteristics'!G:G,MATCH($C917,'Policy Characteristics'!$C:$C,0)))</f>
        <v>1</v>
      </c>
      <c r="N917" s="238">
        <f>IF(ISBLANK(INDEX('Policy Characteristics'!H:H,MATCH($C917,'Policy Characteristics'!$C:$C,0))),"",INDEX('Policy Characteristics'!H:H,MATCH($C917,'Policy Characteristics'!$C:$C,0)))</f>
        <v>0.01</v>
      </c>
      <c r="O917" s="237" t="str">
        <f>IF(ISBLANK(INDEX('Policy Characteristics'!I:I,MATCH($C917,'Policy Characteristics'!$C:$C,0))),"",INDEX('Policy Characteristics'!I:I,MATCH($C917,'Policy Characteristics'!$C:$C,0)))</f>
        <v>% of potential achieved</v>
      </c>
      <c r="P917" s="237"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7" t="str">
        <f>IF(ISBLANK(INDEX('Policy Characteristics'!K:K,MATCH($C917,'Policy Characteristics'!$C:$C,0))),"",INDEX('Policy Characteristics'!K:K,MATCH($C917,'Policy Characteristics'!$C:$C,0)))</f>
        <v/>
      </c>
      <c r="R917" s="237" t="str">
        <f>IF(ISBLANK(INDEX('Policy Characteristics'!L:L,MATCH($C917,'Policy Characteristics'!$C:$C,0))),"",INDEX('Policy Characteristics'!L:L,MATCH($C917,'Policy Characteristics'!$C:$C,0)))</f>
        <v/>
      </c>
      <c r="S917" s="291" t="s">
        <v>187</v>
      </c>
    </row>
    <row r="918" spans="1:19" s="291" customFormat="1">
      <c r="A918" s="237" t="str">
        <f>IF(ISBLANK(INDEX('Policy Characteristics'!A:A,MATCH($C918,'Policy Characteristics'!$C:$C,0))),"",INDEX('Policy Characteristics'!A:A,MATCH($C918,'Policy Characteristics'!$C:$C,0)))</f>
        <v>Industry</v>
      </c>
      <c r="B918" s="386" t="str">
        <f>IF(ISBLANK(INDEX('Policy Characteristics'!B:B,MATCH($C918,'Policy Characteristics'!$C:$C,0))),"",INDEX('Policy Characteristics'!B:B,MATCH($C918,'Policy Characteristics'!$C:$C,0)))</f>
        <v>Feedstock Shifting</v>
      </c>
      <c r="C918" s="237" t="str">
        <f t="shared" si="42"/>
        <v>Fraction of Feedstock Shifted</v>
      </c>
      <c r="D918" s="290" t="s">
        <v>3047</v>
      </c>
      <c r="E918" s="335" t="s">
        <v>2698</v>
      </c>
      <c r="F918" t="s">
        <v>3011</v>
      </c>
      <c r="G918" s="335" t="s">
        <v>2703</v>
      </c>
      <c r="H918" s="293">
        <v>2489</v>
      </c>
      <c r="I918" s="387" t="s">
        <v>44</v>
      </c>
      <c r="J918" s="388" t="str">
        <f>IF(ISBLANK(INDEX('Policy Characteristics'!D:D,MATCH($C918,'Policy Characteristics'!$C:$C,0))),"",INDEX('Policy Characteristics'!D:D,MATCH($C918,'Policy Characteristics'!$C:$C,0)))</f>
        <v>Feedstock Shifting</v>
      </c>
      <c r="K918" s="237" t="str">
        <f>IF(ISBLANK(INDEX('Policy Characteristics'!E:E,MATCH($C918,'Policy Characteristics'!$C:$C,0))),"",INDEX('Policy Characteristics'!E:E,MATCH($C918,'Policy Characteristics'!$C:$C,0)))</f>
        <v>indst feedstock shifting</v>
      </c>
      <c r="L918" s="238">
        <f>IF(ISBLANK(INDEX('Policy Characteristics'!F:F,MATCH($C918,'Policy Characteristics'!$C:$C,0))),"",INDEX('Policy Characteristics'!F:F,MATCH($C918,'Policy Characteristics'!$C:$C,0)))</f>
        <v>0</v>
      </c>
      <c r="M918" s="238">
        <f>IF(ISBLANK(INDEX('Policy Characteristics'!G:G,MATCH($C918,'Policy Characteristics'!$C:$C,0))),"",INDEX('Policy Characteristics'!G:G,MATCH($C918,'Policy Characteristics'!$C:$C,0)))</f>
        <v>1</v>
      </c>
      <c r="N918" s="238">
        <f>IF(ISBLANK(INDEX('Policy Characteristics'!H:H,MATCH($C918,'Policy Characteristics'!$C:$C,0))),"",INDEX('Policy Characteristics'!H:H,MATCH($C918,'Policy Characteristics'!$C:$C,0)))</f>
        <v>0.01</v>
      </c>
      <c r="O918" s="237" t="str">
        <f>IF(ISBLANK(INDEX('Policy Characteristics'!I:I,MATCH($C918,'Policy Characteristics'!$C:$C,0))),"",INDEX('Policy Characteristics'!I:I,MATCH($C918,'Policy Characteristics'!$C:$C,0)))</f>
        <v>% of potential achieved</v>
      </c>
      <c r="P918" s="237"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7" t="str">
        <f>IF(ISBLANK(INDEX('Policy Characteristics'!K:K,MATCH($C918,'Policy Characteristics'!$C:$C,0))),"",INDEX('Policy Characteristics'!K:K,MATCH($C918,'Policy Characteristics'!$C:$C,0)))</f>
        <v/>
      </c>
      <c r="R918" s="237" t="str">
        <f>IF(ISBLANK(INDEX('Policy Characteristics'!L:L,MATCH($C918,'Policy Characteristics'!$C:$C,0))),"",INDEX('Policy Characteristics'!L:L,MATCH($C918,'Policy Characteristics'!$C:$C,0)))</f>
        <v/>
      </c>
      <c r="S918" s="291" t="s">
        <v>187</v>
      </c>
    </row>
    <row r="919" spans="1:19" s="291" customFormat="1">
      <c r="A919" s="237" t="str">
        <f>IF(ISBLANK(INDEX('Policy Characteristics'!A:A,MATCH($C919,'Policy Characteristics'!$C:$C,0))),"",INDEX('Policy Characteristics'!A:A,MATCH($C919,'Policy Characteristics'!$C:$C,0)))</f>
        <v>Industry</v>
      </c>
      <c r="B919" s="386" t="str">
        <f>IF(ISBLANK(INDEX('Policy Characteristics'!B:B,MATCH($C919,'Policy Characteristics'!$C:$C,0))),"",INDEX('Policy Characteristics'!B:B,MATCH($C919,'Policy Characteristics'!$C:$C,0)))</f>
        <v>Feedstock Shifting</v>
      </c>
      <c r="C919" s="237" t="str">
        <f t="shared" si="42"/>
        <v>Fraction of Feedstock Shifted</v>
      </c>
      <c r="D919" s="290" t="s">
        <v>3048</v>
      </c>
      <c r="E919" s="335" t="s">
        <v>2396</v>
      </c>
      <c r="F919" t="s">
        <v>3012</v>
      </c>
      <c r="G919" s="335" t="s">
        <v>2402</v>
      </c>
      <c r="H919" s="293">
        <v>2490</v>
      </c>
      <c r="I919" s="387" t="s">
        <v>44</v>
      </c>
      <c r="J919" s="388" t="str">
        <f>IF(ISBLANK(INDEX('Policy Characteristics'!D:D,MATCH($C919,'Policy Characteristics'!$C:$C,0))),"",INDEX('Policy Characteristics'!D:D,MATCH($C919,'Policy Characteristics'!$C:$C,0)))</f>
        <v>Feedstock Shifting</v>
      </c>
      <c r="K919" s="237" t="str">
        <f>IF(ISBLANK(INDEX('Policy Characteristics'!E:E,MATCH($C919,'Policy Characteristics'!$C:$C,0))),"",INDEX('Policy Characteristics'!E:E,MATCH($C919,'Policy Characteristics'!$C:$C,0)))</f>
        <v>indst feedstock shifting</v>
      </c>
      <c r="L919" s="238">
        <f>IF(ISBLANK(INDEX('Policy Characteristics'!F:F,MATCH($C919,'Policy Characteristics'!$C:$C,0))),"",INDEX('Policy Characteristics'!F:F,MATCH($C919,'Policy Characteristics'!$C:$C,0)))</f>
        <v>0</v>
      </c>
      <c r="M919" s="238">
        <f>IF(ISBLANK(INDEX('Policy Characteristics'!G:G,MATCH($C919,'Policy Characteristics'!$C:$C,0))),"",INDEX('Policy Characteristics'!G:G,MATCH($C919,'Policy Characteristics'!$C:$C,0)))</f>
        <v>1</v>
      </c>
      <c r="N919" s="238">
        <f>IF(ISBLANK(INDEX('Policy Characteristics'!H:H,MATCH($C919,'Policy Characteristics'!$C:$C,0))),"",INDEX('Policy Characteristics'!H:H,MATCH($C919,'Policy Characteristics'!$C:$C,0)))</f>
        <v>0.01</v>
      </c>
      <c r="O919" s="237" t="str">
        <f>IF(ISBLANK(INDEX('Policy Characteristics'!I:I,MATCH($C919,'Policy Characteristics'!$C:$C,0))),"",INDEX('Policy Characteristics'!I:I,MATCH($C919,'Policy Characteristics'!$C:$C,0)))</f>
        <v>% of potential achieved</v>
      </c>
      <c r="P919" s="237"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7" t="str">
        <f>IF(ISBLANK(INDEX('Policy Characteristics'!K:K,MATCH($C919,'Policy Characteristics'!$C:$C,0))),"",INDEX('Policy Characteristics'!K:K,MATCH($C919,'Policy Characteristics'!$C:$C,0)))</f>
        <v/>
      </c>
      <c r="R919" s="237" t="str">
        <f>IF(ISBLANK(INDEX('Policy Characteristics'!L:L,MATCH($C919,'Policy Characteristics'!$C:$C,0))),"",INDEX('Policy Characteristics'!L:L,MATCH($C919,'Policy Characteristics'!$C:$C,0)))</f>
        <v/>
      </c>
      <c r="S919" s="291" t="s">
        <v>187</v>
      </c>
    </row>
    <row r="920" spans="1:19" s="291" customFormat="1">
      <c r="A920" s="237" t="str">
        <f>IF(ISBLANK(INDEX('Policy Characteristics'!A:A,MATCH($C920,'Policy Characteristics'!$C:$C,0))),"",INDEX('Policy Characteristics'!A:A,MATCH($C920,'Policy Characteristics'!$C:$C,0)))</f>
        <v>Industry</v>
      </c>
      <c r="B920" s="386" t="str">
        <f>IF(ISBLANK(INDEX('Policy Characteristics'!B:B,MATCH($C920,'Policy Characteristics'!$C:$C,0))),"",INDEX('Policy Characteristics'!B:B,MATCH($C920,'Policy Characteristics'!$C:$C,0)))</f>
        <v>Feedstock Shifting</v>
      </c>
      <c r="C920" s="237" t="str">
        <f t="shared" si="42"/>
        <v>Fraction of Feedstock Shifted</v>
      </c>
      <c r="D920" s="290" t="s">
        <v>3048</v>
      </c>
      <c r="E920" s="335" t="s">
        <v>2397</v>
      </c>
      <c r="F920" t="s">
        <v>3012</v>
      </c>
      <c r="G920" s="335" t="s">
        <v>2405</v>
      </c>
      <c r="H920" s="293">
        <v>2491</v>
      </c>
      <c r="I920" s="387" t="s">
        <v>44</v>
      </c>
      <c r="J920" s="388" t="str">
        <f>IF(ISBLANK(INDEX('Policy Characteristics'!D:D,MATCH($C920,'Policy Characteristics'!$C:$C,0))),"",INDEX('Policy Characteristics'!D:D,MATCH($C920,'Policy Characteristics'!$C:$C,0)))</f>
        <v>Feedstock Shifting</v>
      </c>
      <c r="K920" s="237" t="str">
        <f>IF(ISBLANK(INDEX('Policy Characteristics'!E:E,MATCH($C920,'Policy Characteristics'!$C:$C,0))),"",INDEX('Policy Characteristics'!E:E,MATCH($C920,'Policy Characteristics'!$C:$C,0)))</f>
        <v>indst feedstock shifting</v>
      </c>
      <c r="L920" s="238">
        <f>IF(ISBLANK(INDEX('Policy Characteristics'!F:F,MATCH($C920,'Policy Characteristics'!$C:$C,0))),"",INDEX('Policy Characteristics'!F:F,MATCH($C920,'Policy Characteristics'!$C:$C,0)))</f>
        <v>0</v>
      </c>
      <c r="M920" s="238">
        <f>IF(ISBLANK(INDEX('Policy Characteristics'!G:G,MATCH($C920,'Policy Characteristics'!$C:$C,0))),"",INDEX('Policy Characteristics'!G:G,MATCH($C920,'Policy Characteristics'!$C:$C,0)))</f>
        <v>1</v>
      </c>
      <c r="N920" s="238">
        <f>IF(ISBLANK(INDEX('Policy Characteristics'!H:H,MATCH($C920,'Policy Characteristics'!$C:$C,0))),"",INDEX('Policy Characteristics'!H:H,MATCH($C920,'Policy Characteristics'!$C:$C,0)))</f>
        <v>0.01</v>
      </c>
      <c r="O920" s="237" t="str">
        <f>IF(ISBLANK(INDEX('Policy Characteristics'!I:I,MATCH($C920,'Policy Characteristics'!$C:$C,0))),"",INDEX('Policy Characteristics'!I:I,MATCH($C920,'Policy Characteristics'!$C:$C,0)))</f>
        <v>% of potential achieved</v>
      </c>
      <c r="P920" s="237"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7" t="str">
        <f>IF(ISBLANK(INDEX('Policy Characteristics'!K:K,MATCH($C920,'Policy Characteristics'!$C:$C,0))),"",INDEX('Policy Characteristics'!K:K,MATCH($C920,'Policy Characteristics'!$C:$C,0)))</f>
        <v/>
      </c>
      <c r="R920" s="237" t="str">
        <f>IF(ISBLANK(INDEX('Policy Characteristics'!L:L,MATCH($C920,'Policy Characteristics'!$C:$C,0))),"",INDEX('Policy Characteristics'!L:L,MATCH($C920,'Policy Characteristics'!$C:$C,0)))</f>
        <v/>
      </c>
      <c r="S920" s="291" t="s">
        <v>187</v>
      </c>
    </row>
    <row r="921" spans="1:19" s="291" customFormat="1">
      <c r="A921" s="237" t="str">
        <f>IF(ISBLANK(INDEX('Policy Characteristics'!A:A,MATCH($C921,'Policy Characteristics'!$C:$C,0))),"",INDEX('Policy Characteristics'!A:A,MATCH($C921,'Policy Characteristics'!$C:$C,0)))</f>
        <v>Industry</v>
      </c>
      <c r="B921" s="386" t="str">
        <f>IF(ISBLANK(INDEX('Policy Characteristics'!B:B,MATCH($C921,'Policy Characteristics'!$C:$C,0))),"",INDEX('Policy Characteristics'!B:B,MATCH($C921,'Policy Characteristics'!$C:$C,0)))</f>
        <v>Feedstock Shifting</v>
      </c>
      <c r="C921" s="237" t="str">
        <f t="shared" si="42"/>
        <v>Fraction of Feedstock Shifted</v>
      </c>
      <c r="D921" s="290" t="s">
        <v>3048</v>
      </c>
      <c r="E921" s="335" t="s">
        <v>2398</v>
      </c>
      <c r="F921" t="s">
        <v>3012</v>
      </c>
      <c r="G921" s="335" t="s">
        <v>2406</v>
      </c>
      <c r="H921" s="293">
        <v>2492</v>
      </c>
      <c r="I921" s="387" t="s">
        <v>44</v>
      </c>
      <c r="J921" s="388" t="str">
        <f>IF(ISBLANK(INDEX('Policy Characteristics'!D:D,MATCH($C921,'Policy Characteristics'!$C:$C,0))),"",INDEX('Policy Characteristics'!D:D,MATCH($C921,'Policy Characteristics'!$C:$C,0)))</f>
        <v>Feedstock Shifting</v>
      </c>
      <c r="K921" s="237" t="str">
        <f>IF(ISBLANK(INDEX('Policy Characteristics'!E:E,MATCH($C921,'Policy Characteristics'!$C:$C,0))),"",INDEX('Policy Characteristics'!E:E,MATCH($C921,'Policy Characteristics'!$C:$C,0)))</f>
        <v>indst feedstock shifting</v>
      </c>
      <c r="L921" s="238">
        <f>IF(ISBLANK(INDEX('Policy Characteristics'!F:F,MATCH($C921,'Policy Characteristics'!$C:$C,0))),"",INDEX('Policy Characteristics'!F:F,MATCH($C921,'Policy Characteristics'!$C:$C,0)))</f>
        <v>0</v>
      </c>
      <c r="M921" s="238">
        <f>IF(ISBLANK(INDEX('Policy Characteristics'!G:G,MATCH($C921,'Policy Characteristics'!$C:$C,0))),"",INDEX('Policy Characteristics'!G:G,MATCH($C921,'Policy Characteristics'!$C:$C,0)))</f>
        <v>1</v>
      </c>
      <c r="N921" s="238">
        <f>IF(ISBLANK(INDEX('Policy Characteristics'!H:H,MATCH($C921,'Policy Characteristics'!$C:$C,0))),"",INDEX('Policy Characteristics'!H:H,MATCH($C921,'Policy Characteristics'!$C:$C,0)))</f>
        <v>0.01</v>
      </c>
      <c r="O921" s="237" t="str">
        <f>IF(ISBLANK(INDEX('Policy Characteristics'!I:I,MATCH($C921,'Policy Characteristics'!$C:$C,0))),"",INDEX('Policy Characteristics'!I:I,MATCH($C921,'Policy Characteristics'!$C:$C,0)))</f>
        <v>% of potential achieved</v>
      </c>
      <c r="P921" s="237"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7" t="str">
        <f>IF(ISBLANK(INDEX('Policy Characteristics'!K:K,MATCH($C921,'Policy Characteristics'!$C:$C,0))),"",INDEX('Policy Characteristics'!K:K,MATCH($C921,'Policy Characteristics'!$C:$C,0)))</f>
        <v/>
      </c>
      <c r="R921" s="237" t="str">
        <f>IF(ISBLANK(INDEX('Policy Characteristics'!L:L,MATCH($C921,'Policy Characteristics'!$C:$C,0))),"",INDEX('Policy Characteristics'!L:L,MATCH($C921,'Policy Characteristics'!$C:$C,0)))</f>
        <v/>
      </c>
      <c r="S921" s="291" t="s">
        <v>187</v>
      </c>
    </row>
    <row r="922" spans="1:19" s="291" customFormat="1">
      <c r="A922" s="237" t="str">
        <f>IF(ISBLANK(INDEX('Policy Characteristics'!A:A,MATCH($C922,'Policy Characteristics'!$C:$C,0))),"",INDEX('Policy Characteristics'!A:A,MATCH($C922,'Policy Characteristics'!$C:$C,0)))</f>
        <v>Industry</v>
      </c>
      <c r="B922" s="386" t="str">
        <f>IF(ISBLANK(INDEX('Policy Characteristics'!B:B,MATCH($C922,'Policy Characteristics'!$C:$C,0))),"",INDEX('Policy Characteristics'!B:B,MATCH($C922,'Policy Characteristics'!$C:$C,0)))</f>
        <v>Feedstock Shifting</v>
      </c>
      <c r="C922" s="237" t="str">
        <f t="shared" si="42"/>
        <v>Fraction of Feedstock Shifted</v>
      </c>
      <c r="D922" s="290" t="s">
        <v>3048</v>
      </c>
      <c r="E922" s="335" t="s">
        <v>2399</v>
      </c>
      <c r="F922" t="s">
        <v>3012</v>
      </c>
      <c r="G922" s="335" t="s">
        <v>2403</v>
      </c>
      <c r="H922" s="293">
        <v>2493</v>
      </c>
      <c r="I922" s="387" t="s">
        <v>44</v>
      </c>
      <c r="J922" s="388" t="str">
        <f>IF(ISBLANK(INDEX('Policy Characteristics'!D:D,MATCH($C922,'Policy Characteristics'!$C:$C,0))),"",INDEX('Policy Characteristics'!D:D,MATCH($C922,'Policy Characteristics'!$C:$C,0)))</f>
        <v>Feedstock Shifting</v>
      </c>
      <c r="K922" s="237" t="str">
        <f>IF(ISBLANK(INDEX('Policy Characteristics'!E:E,MATCH($C922,'Policy Characteristics'!$C:$C,0))),"",INDEX('Policy Characteristics'!E:E,MATCH($C922,'Policy Characteristics'!$C:$C,0)))</f>
        <v>indst feedstock shifting</v>
      </c>
      <c r="L922" s="238">
        <f>IF(ISBLANK(INDEX('Policy Characteristics'!F:F,MATCH($C922,'Policy Characteristics'!$C:$C,0))),"",INDEX('Policy Characteristics'!F:F,MATCH($C922,'Policy Characteristics'!$C:$C,0)))</f>
        <v>0</v>
      </c>
      <c r="M922" s="238">
        <f>IF(ISBLANK(INDEX('Policy Characteristics'!G:G,MATCH($C922,'Policy Characteristics'!$C:$C,0))),"",INDEX('Policy Characteristics'!G:G,MATCH($C922,'Policy Characteristics'!$C:$C,0)))</f>
        <v>1</v>
      </c>
      <c r="N922" s="238">
        <f>IF(ISBLANK(INDEX('Policy Characteristics'!H:H,MATCH($C922,'Policy Characteristics'!$C:$C,0))),"",INDEX('Policy Characteristics'!H:H,MATCH($C922,'Policy Characteristics'!$C:$C,0)))</f>
        <v>0.01</v>
      </c>
      <c r="O922" s="237" t="str">
        <f>IF(ISBLANK(INDEX('Policy Characteristics'!I:I,MATCH($C922,'Policy Characteristics'!$C:$C,0))),"",INDEX('Policy Characteristics'!I:I,MATCH($C922,'Policy Characteristics'!$C:$C,0)))</f>
        <v>% of potential achieved</v>
      </c>
      <c r="P922" s="237"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7" t="str">
        <f>IF(ISBLANK(INDEX('Policy Characteristics'!K:K,MATCH($C922,'Policy Characteristics'!$C:$C,0))),"",INDEX('Policy Characteristics'!K:K,MATCH($C922,'Policy Characteristics'!$C:$C,0)))</f>
        <v/>
      </c>
      <c r="R922" s="237" t="str">
        <f>IF(ISBLANK(INDEX('Policy Characteristics'!L:L,MATCH($C922,'Policy Characteristics'!$C:$C,0))),"",INDEX('Policy Characteristics'!L:L,MATCH($C922,'Policy Characteristics'!$C:$C,0)))</f>
        <v/>
      </c>
      <c r="S922" s="291" t="s">
        <v>187</v>
      </c>
    </row>
    <row r="923" spans="1:19" s="291" customFormat="1">
      <c r="A923" s="237" t="str">
        <f>IF(ISBLANK(INDEX('Policy Characteristics'!A:A,MATCH($C923,'Policy Characteristics'!$C:$C,0))),"",INDEX('Policy Characteristics'!A:A,MATCH($C923,'Policy Characteristics'!$C:$C,0)))</f>
        <v>Industry</v>
      </c>
      <c r="B923" s="386" t="str">
        <f>IF(ISBLANK(INDEX('Policy Characteristics'!B:B,MATCH($C923,'Policy Characteristics'!$C:$C,0))),"",INDEX('Policy Characteristics'!B:B,MATCH($C923,'Policy Characteristics'!$C:$C,0)))</f>
        <v>Feedstock Shifting</v>
      </c>
      <c r="C923" s="237" t="str">
        <f t="shared" si="42"/>
        <v>Fraction of Feedstock Shifted</v>
      </c>
      <c r="D923" s="290" t="s">
        <v>3048</v>
      </c>
      <c r="E923" s="335" t="s">
        <v>2400</v>
      </c>
      <c r="F923" t="s">
        <v>3012</v>
      </c>
      <c r="G923" s="335" t="s">
        <v>2404</v>
      </c>
      <c r="H923" s="293">
        <v>2494</v>
      </c>
      <c r="I923" s="387" t="s">
        <v>44</v>
      </c>
      <c r="J923" s="388" t="str">
        <f>IF(ISBLANK(INDEX('Policy Characteristics'!D:D,MATCH($C923,'Policy Characteristics'!$C:$C,0))),"",INDEX('Policy Characteristics'!D:D,MATCH($C923,'Policy Characteristics'!$C:$C,0)))</f>
        <v>Feedstock Shifting</v>
      </c>
      <c r="K923" s="237" t="str">
        <f>IF(ISBLANK(INDEX('Policy Characteristics'!E:E,MATCH($C923,'Policy Characteristics'!$C:$C,0))),"",INDEX('Policy Characteristics'!E:E,MATCH($C923,'Policy Characteristics'!$C:$C,0)))</f>
        <v>indst feedstock shifting</v>
      </c>
      <c r="L923" s="238">
        <f>IF(ISBLANK(INDEX('Policy Characteristics'!F:F,MATCH($C923,'Policy Characteristics'!$C:$C,0))),"",INDEX('Policy Characteristics'!F:F,MATCH($C923,'Policy Characteristics'!$C:$C,0)))</f>
        <v>0</v>
      </c>
      <c r="M923" s="238">
        <f>IF(ISBLANK(INDEX('Policy Characteristics'!G:G,MATCH($C923,'Policy Characteristics'!$C:$C,0))),"",INDEX('Policy Characteristics'!G:G,MATCH($C923,'Policy Characteristics'!$C:$C,0)))</f>
        <v>1</v>
      </c>
      <c r="N923" s="238">
        <f>IF(ISBLANK(INDEX('Policy Characteristics'!H:H,MATCH($C923,'Policy Characteristics'!$C:$C,0))),"",INDEX('Policy Characteristics'!H:H,MATCH($C923,'Policy Characteristics'!$C:$C,0)))</f>
        <v>0.01</v>
      </c>
      <c r="O923" s="237" t="str">
        <f>IF(ISBLANK(INDEX('Policy Characteristics'!I:I,MATCH($C923,'Policy Characteristics'!$C:$C,0))),"",INDEX('Policy Characteristics'!I:I,MATCH($C923,'Policy Characteristics'!$C:$C,0)))</f>
        <v>% of potential achieved</v>
      </c>
      <c r="P923" s="237"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7" t="str">
        <f>IF(ISBLANK(INDEX('Policy Characteristics'!K:K,MATCH($C923,'Policy Characteristics'!$C:$C,0))),"",INDEX('Policy Characteristics'!K:K,MATCH($C923,'Policy Characteristics'!$C:$C,0)))</f>
        <v/>
      </c>
      <c r="R923" s="237" t="str">
        <f>IF(ISBLANK(INDEX('Policy Characteristics'!L:L,MATCH($C923,'Policy Characteristics'!$C:$C,0))),"",INDEX('Policy Characteristics'!L:L,MATCH($C923,'Policy Characteristics'!$C:$C,0)))</f>
        <v/>
      </c>
      <c r="S923" s="291" t="s">
        <v>187</v>
      </c>
    </row>
    <row r="924" spans="1:19" s="291" customFormat="1">
      <c r="A924" s="237" t="str">
        <f>IF(ISBLANK(INDEX('Policy Characteristics'!A:A,MATCH($C924,'Policy Characteristics'!$C:$C,0))),"",INDEX('Policy Characteristics'!A:A,MATCH($C924,'Policy Characteristics'!$C:$C,0)))</f>
        <v>Industry</v>
      </c>
      <c r="B924" s="386" t="str">
        <f>IF(ISBLANK(INDEX('Policy Characteristics'!B:B,MATCH($C924,'Policy Characteristics'!$C:$C,0))),"",INDEX('Policy Characteristics'!B:B,MATCH($C924,'Policy Characteristics'!$C:$C,0)))</f>
        <v>Feedstock Shifting</v>
      </c>
      <c r="C924" s="237" t="str">
        <f t="shared" si="42"/>
        <v>Fraction of Feedstock Shifted</v>
      </c>
      <c r="D924" s="290" t="s">
        <v>3048</v>
      </c>
      <c r="E924" s="335" t="s">
        <v>2401</v>
      </c>
      <c r="F924" t="s">
        <v>3012</v>
      </c>
      <c r="G924" s="335" t="s">
        <v>2407</v>
      </c>
      <c r="H924" s="293">
        <v>2495</v>
      </c>
      <c r="I924" s="387" t="s">
        <v>44</v>
      </c>
      <c r="J924" s="388" t="str">
        <f>IF(ISBLANK(INDEX('Policy Characteristics'!D:D,MATCH($C924,'Policy Characteristics'!$C:$C,0))),"",INDEX('Policy Characteristics'!D:D,MATCH($C924,'Policy Characteristics'!$C:$C,0)))</f>
        <v>Feedstock Shifting</v>
      </c>
      <c r="K924" s="237" t="str">
        <f>IF(ISBLANK(INDEX('Policy Characteristics'!E:E,MATCH($C924,'Policy Characteristics'!$C:$C,0))),"",INDEX('Policy Characteristics'!E:E,MATCH($C924,'Policy Characteristics'!$C:$C,0)))</f>
        <v>indst feedstock shifting</v>
      </c>
      <c r="L924" s="238">
        <f>IF(ISBLANK(INDEX('Policy Characteristics'!F:F,MATCH($C924,'Policy Characteristics'!$C:$C,0))),"",INDEX('Policy Characteristics'!F:F,MATCH($C924,'Policy Characteristics'!$C:$C,0)))</f>
        <v>0</v>
      </c>
      <c r="M924" s="238">
        <f>IF(ISBLANK(INDEX('Policy Characteristics'!G:G,MATCH($C924,'Policy Characteristics'!$C:$C,0))),"",INDEX('Policy Characteristics'!G:G,MATCH($C924,'Policy Characteristics'!$C:$C,0)))</f>
        <v>1</v>
      </c>
      <c r="N924" s="238">
        <f>IF(ISBLANK(INDEX('Policy Characteristics'!H:H,MATCH($C924,'Policy Characteristics'!$C:$C,0))),"",INDEX('Policy Characteristics'!H:H,MATCH($C924,'Policy Characteristics'!$C:$C,0)))</f>
        <v>0.01</v>
      </c>
      <c r="O924" s="237" t="str">
        <f>IF(ISBLANK(INDEX('Policy Characteristics'!I:I,MATCH($C924,'Policy Characteristics'!$C:$C,0))),"",INDEX('Policy Characteristics'!I:I,MATCH($C924,'Policy Characteristics'!$C:$C,0)))</f>
        <v>% of potential achieved</v>
      </c>
      <c r="P924" s="237"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7" t="str">
        <f>IF(ISBLANK(INDEX('Policy Characteristics'!K:K,MATCH($C924,'Policy Characteristics'!$C:$C,0))),"",INDEX('Policy Characteristics'!K:K,MATCH($C924,'Policy Characteristics'!$C:$C,0)))</f>
        <v/>
      </c>
      <c r="R924" s="237" t="str">
        <f>IF(ISBLANK(INDEX('Policy Characteristics'!L:L,MATCH($C924,'Policy Characteristics'!$C:$C,0))),"",INDEX('Policy Characteristics'!L:L,MATCH($C924,'Policy Characteristics'!$C:$C,0)))</f>
        <v/>
      </c>
      <c r="S924" s="291" t="s">
        <v>187</v>
      </c>
    </row>
    <row r="925" spans="1:19" s="291" customFormat="1">
      <c r="A925" s="237" t="str">
        <f>IF(ISBLANK(INDEX('Policy Characteristics'!A:A,MATCH($C925,'Policy Characteristics'!$C:$C,0))),"",INDEX('Policy Characteristics'!A:A,MATCH($C925,'Policy Characteristics'!$C:$C,0)))</f>
        <v>Industry</v>
      </c>
      <c r="B925" s="386" t="str">
        <f>IF(ISBLANK(INDEX('Policy Characteristics'!B:B,MATCH($C925,'Policy Characteristics'!$C:$C,0))),"",INDEX('Policy Characteristics'!B:B,MATCH($C925,'Policy Characteristics'!$C:$C,0)))</f>
        <v>Feedstock Shifting</v>
      </c>
      <c r="C925" s="237" t="str">
        <f t="shared" si="42"/>
        <v>Fraction of Feedstock Shifted</v>
      </c>
      <c r="D925" s="290" t="s">
        <v>3048</v>
      </c>
      <c r="E925" s="335" t="s">
        <v>2699</v>
      </c>
      <c r="F925" t="s">
        <v>3012</v>
      </c>
      <c r="G925" s="335" t="s">
        <v>2702</v>
      </c>
      <c r="H925" s="293">
        <v>2496</v>
      </c>
      <c r="I925" s="387" t="s">
        <v>44</v>
      </c>
      <c r="J925" s="388" t="str">
        <f>IF(ISBLANK(INDEX('Policy Characteristics'!D:D,MATCH($C925,'Policy Characteristics'!$C:$C,0))),"",INDEX('Policy Characteristics'!D:D,MATCH($C925,'Policy Characteristics'!$C:$C,0)))</f>
        <v>Feedstock Shifting</v>
      </c>
      <c r="K925" s="237" t="str">
        <f>IF(ISBLANK(INDEX('Policy Characteristics'!E:E,MATCH($C925,'Policy Characteristics'!$C:$C,0))),"",INDEX('Policy Characteristics'!E:E,MATCH($C925,'Policy Characteristics'!$C:$C,0)))</f>
        <v>indst feedstock shifting</v>
      </c>
      <c r="L925" s="238">
        <f>IF(ISBLANK(INDEX('Policy Characteristics'!F:F,MATCH($C925,'Policy Characteristics'!$C:$C,0))),"",INDEX('Policy Characteristics'!F:F,MATCH($C925,'Policy Characteristics'!$C:$C,0)))</f>
        <v>0</v>
      </c>
      <c r="M925" s="238">
        <f>IF(ISBLANK(INDEX('Policy Characteristics'!G:G,MATCH($C925,'Policy Characteristics'!$C:$C,0))),"",INDEX('Policy Characteristics'!G:G,MATCH($C925,'Policy Characteristics'!$C:$C,0)))</f>
        <v>1</v>
      </c>
      <c r="N925" s="238">
        <f>IF(ISBLANK(INDEX('Policy Characteristics'!H:H,MATCH($C925,'Policy Characteristics'!$C:$C,0))),"",INDEX('Policy Characteristics'!H:H,MATCH($C925,'Policy Characteristics'!$C:$C,0)))</f>
        <v>0.01</v>
      </c>
      <c r="O925" s="237" t="str">
        <f>IF(ISBLANK(INDEX('Policy Characteristics'!I:I,MATCH($C925,'Policy Characteristics'!$C:$C,0))),"",INDEX('Policy Characteristics'!I:I,MATCH($C925,'Policy Characteristics'!$C:$C,0)))</f>
        <v>% of potential achieved</v>
      </c>
      <c r="P925" s="237"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7" t="str">
        <f>IF(ISBLANK(INDEX('Policy Characteristics'!K:K,MATCH($C925,'Policy Characteristics'!$C:$C,0))),"",INDEX('Policy Characteristics'!K:K,MATCH($C925,'Policy Characteristics'!$C:$C,0)))</f>
        <v/>
      </c>
      <c r="R925" s="237" t="str">
        <f>IF(ISBLANK(INDEX('Policy Characteristics'!L:L,MATCH($C925,'Policy Characteristics'!$C:$C,0))),"",INDEX('Policy Characteristics'!L:L,MATCH($C925,'Policy Characteristics'!$C:$C,0)))</f>
        <v/>
      </c>
      <c r="S925" s="291" t="s">
        <v>187</v>
      </c>
    </row>
    <row r="926" spans="1:19" s="291" customFormat="1">
      <c r="A926" s="237" t="str">
        <f>IF(ISBLANK(INDEX('Policy Characteristics'!A:A,MATCH($C926,'Policy Characteristics'!$C:$C,0))),"",INDEX('Policy Characteristics'!A:A,MATCH($C926,'Policy Characteristics'!$C:$C,0)))</f>
        <v>Industry</v>
      </c>
      <c r="B926" s="386" t="str">
        <f>IF(ISBLANK(INDEX('Policy Characteristics'!B:B,MATCH($C926,'Policy Characteristics'!$C:$C,0))),"",INDEX('Policy Characteristics'!B:B,MATCH($C926,'Policy Characteristics'!$C:$C,0)))</f>
        <v>Feedstock Shifting</v>
      </c>
      <c r="C926" s="237" t="str">
        <f t="shared" si="42"/>
        <v>Fraction of Feedstock Shifted</v>
      </c>
      <c r="D926" s="290" t="s">
        <v>3048</v>
      </c>
      <c r="E926" s="335" t="s">
        <v>2700</v>
      </c>
      <c r="F926" t="s">
        <v>3012</v>
      </c>
      <c r="G926" s="335" t="s">
        <v>2704</v>
      </c>
      <c r="H926" s="293">
        <v>2497</v>
      </c>
      <c r="I926" s="387" t="s">
        <v>44</v>
      </c>
      <c r="J926" s="388" t="str">
        <f>IF(ISBLANK(INDEX('Policy Characteristics'!D:D,MATCH($C926,'Policy Characteristics'!$C:$C,0))),"",INDEX('Policy Characteristics'!D:D,MATCH($C926,'Policy Characteristics'!$C:$C,0)))</f>
        <v>Feedstock Shifting</v>
      </c>
      <c r="K926" s="237" t="str">
        <f>IF(ISBLANK(INDEX('Policy Characteristics'!E:E,MATCH($C926,'Policy Characteristics'!$C:$C,0))),"",INDEX('Policy Characteristics'!E:E,MATCH($C926,'Policy Characteristics'!$C:$C,0)))</f>
        <v>indst feedstock shifting</v>
      </c>
      <c r="L926" s="238">
        <f>IF(ISBLANK(INDEX('Policy Characteristics'!F:F,MATCH($C926,'Policy Characteristics'!$C:$C,0))),"",INDEX('Policy Characteristics'!F:F,MATCH($C926,'Policy Characteristics'!$C:$C,0)))</f>
        <v>0</v>
      </c>
      <c r="M926" s="238">
        <f>IF(ISBLANK(INDEX('Policy Characteristics'!G:G,MATCH($C926,'Policy Characteristics'!$C:$C,0))),"",INDEX('Policy Characteristics'!G:G,MATCH($C926,'Policy Characteristics'!$C:$C,0)))</f>
        <v>1</v>
      </c>
      <c r="N926" s="238">
        <f>IF(ISBLANK(INDEX('Policy Characteristics'!H:H,MATCH($C926,'Policy Characteristics'!$C:$C,0))),"",INDEX('Policy Characteristics'!H:H,MATCH($C926,'Policy Characteristics'!$C:$C,0)))</f>
        <v>0.01</v>
      </c>
      <c r="O926" s="237" t="str">
        <f>IF(ISBLANK(INDEX('Policy Characteristics'!I:I,MATCH($C926,'Policy Characteristics'!$C:$C,0))),"",INDEX('Policy Characteristics'!I:I,MATCH($C926,'Policy Characteristics'!$C:$C,0)))</f>
        <v>% of potential achieved</v>
      </c>
      <c r="P926" s="237"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7" t="str">
        <f>IF(ISBLANK(INDEX('Policy Characteristics'!K:K,MATCH($C926,'Policy Characteristics'!$C:$C,0))),"",INDEX('Policy Characteristics'!K:K,MATCH($C926,'Policy Characteristics'!$C:$C,0)))</f>
        <v/>
      </c>
      <c r="R926" s="237" t="str">
        <f>IF(ISBLANK(INDEX('Policy Characteristics'!L:L,MATCH($C926,'Policy Characteristics'!$C:$C,0))),"",INDEX('Policy Characteristics'!L:L,MATCH($C926,'Policy Characteristics'!$C:$C,0)))</f>
        <v/>
      </c>
      <c r="S926" s="291" t="s">
        <v>187</v>
      </c>
    </row>
    <row r="927" spans="1:19" s="291" customFormat="1">
      <c r="A927" s="237" t="str">
        <f>IF(ISBLANK(INDEX('Policy Characteristics'!A:A,MATCH($C927,'Policy Characteristics'!$C:$C,0))),"",INDEX('Policy Characteristics'!A:A,MATCH($C927,'Policy Characteristics'!$C:$C,0)))</f>
        <v>Industry</v>
      </c>
      <c r="B927" s="386" t="str">
        <f>IF(ISBLANK(INDEX('Policy Characteristics'!B:B,MATCH($C927,'Policy Characteristics'!$C:$C,0))),"",INDEX('Policy Characteristics'!B:B,MATCH($C927,'Policy Characteristics'!$C:$C,0)))</f>
        <v>Feedstock Shifting</v>
      </c>
      <c r="C927" s="237" t="str">
        <f t="shared" si="42"/>
        <v>Fraction of Feedstock Shifted</v>
      </c>
      <c r="D927" s="290" t="s">
        <v>3048</v>
      </c>
      <c r="E927" s="335" t="s">
        <v>2701</v>
      </c>
      <c r="F927" t="s">
        <v>3012</v>
      </c>
      <c r="G927" s="335" t="s">
        <v>2705</v>
      </c>
      <c r="H927" s="293">
        <v>2498</v>
      </c>
      <c r="I927" s="387" t="s">
        <v>44</v>
      </c>
      <c r="J927" s="388" t="str">
        <f>IF(ISBLANK(INDEX('Policy Characteristics'!D:D,MATCH($C927,'Policy Characteristics'!$C:$C,0))),"",INDEX('Policy Characteristics'!D:D,MATCH($C927,'Policy Characteristics'!$C:$C,0)))</f>
        <v>Feedstock Shifting</v>
      </c>
      <c r="K927" s="237" t="str">
        <f>IF(ISBLANK(INDEX('Policy Characteristics'!E:E,MATCH($C927,'Policy Characteristics'!$C:$C,0))),"",INDEX('Policy Characteristics'!E:E,MATCH($C927,'Policy Characteristics'!$C:$C,0)))</f>
        <v>indst feedstock shifting</v>
      </c>
      <c r="L927" s="238">
        <f>IF(ISBLANK(INDEX('Policy Characteristics'!F:F,MATCH($C927,'Policy Characteristics'!$C:$C,0))),"",INDEX('Policy Characteristics'!F:F,MATCH($C927,'Policy Characteristics'!$C:$C,0)))</f>
        <v>0</v>
      </c>
      <c r="M927" s="238">
        <f>IF(ISBLANK(INDEX('Policy Characteristics'!G:G,MATCH($C927,'Policy Characteristics'!$C:$C,0))),"",INDEX('Policy Characteristics'!G:G,MATCH($C927,'Policy Characteristics'!$C:$C,0)))</f>
        <v>1</v>
      </c>
      <c r="N927" s="238">
        <f>IF(ISBLANK(INDEX('Policy Characteristics'!H:H,MATCH($C927,'Policy Characteristics'!$C:$C,0))),"",INDEX('Policy Characteristics'!H:H,MATCH($C927,'Policy Characteristics'!$C:$C,0)))</f>
        <v>0.01</v>
      </c>
      <c r="O927" s="237" t="str">
        <f>IF(ISBLANK(INDEX('Policy Characteristics'!I:I,MATCH($C927,'Policy Characteristics'!$C:$C,0))),"",INDEX('Policy Characteristics'!I:I,MATCH($C927,'Policy Characteristics'!$C:$C,0)))</f>
        <v>% of potential achieved</v>
      </c>
      <c r="P927" s="237"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7" t="str">
        <f>IF(ISBLANK(INDEX('Policy Characteristics'!K:K,MATCH($C927,'Policy Characteristics'!$C:$C,0))),"",INDEX('Policy Characteristics'!K:K,MATCH($C927,'Policy Characteristics'!$C:$C,0)))</f>
        <v/>
      </c>
      <c r="R927" s="237" t="str">
        <f>IF(ISBLANK(INDEX('Policy Characteristics'!L:L,MATCH($C927,'Policy Characteristics'!$C:$C,0))),"",INDEX('Policy Characteristics'!L:L,MATCH($C927,'Policy Characteristics'!$C:$C,0)))</f>
        <v/>
      </c>
      <c r="S927" s="291" t="s">
        <v>187</v>
      </c>
    </row>
    <row r="928" spans="1:19" s="291" customFormat="1">
      <c r="A928" s="237" t="str">
        <f>IF(ISBLANK(INDEX('Policy Characteristics'!A:A,MATCH($C928,'Policy Characteristics'!$C:$C,0))),"",INDEX('Policy Characteristics'!A:A,MATCH($C928,'Policy Characteristics'!$C:$C,0)))</f>
        <v>Industry</v>
      </c>
      <c r="B928" s="386" t="str">
        <f>IF(ISBLANK(INDEX('Policy Characteristics'!B:B,MATCH($C928,'Policy Characteristics'!$C:$C,0))),"",INDEX('Policy Characteristics'!B:B,MATCH($C928,'Policy Characteristics'!$C:$C,0)))</f>
        <v>Feedstock Shifting</v>
      </c>
      <c r="C928" s="237" t="str">
        <f t="shared" si="42"/>
        <v>Fraction of Feedstock Shifted</v>
      </c>
      <c r="D928" s="290" t="s">
        <v>3048</v>
      </c>
      <c r="E928" s="335" t="s">
        <v>2698</v>
      </c>
      <c r="F928" t="s">
        <v>3012</v>
      </c>
      <c r="G928" s="335" t="s">
        <v>2703</v>
      </c>
      <c r="H928" s="293">
        <v>2499</v>
      </c>
      <c r="I928" s="387" t="s">
        <v>44</v>
      </c>
      <c r="J928" s="388" t="str">
        <f>IF(ISBLANK(INDEX('Policy Characteristics'!D:D,MATCH($C928,'Policy Characteristics'!$C:$C,0))),"",INDEX('Policy Characteristics'!D:D,MATCH($C928,'Policy Characteristics'!$C:$C,0)))</f>
        <v>Feedstock Shifting</v>
      </c>
      <c r="K928" s="237" t="str">
        <f>IF(ISBLANK(INDEX('Policy Characteristics'!E:E,MATCH($C928,'Policy Characteristics'!$C:$C,0))),"",INDEX('Policy Characteristics'!E:E,MATCH($C928,'Policy Characteristics'!$C:$C,0)))</f>
        <v>indst feedstock shifting</v>
      </c>
      <c r="L928" s="238">
        <f>IF(ISBLANK(INDEX('Policy Characteristics'!F:F,MATCH($C928,'Policy Characteristics'!$C:$C,0))),"",INDEX('Policy Characteristics'!F:F,MATCH($C928,'Policy Characteristics'!$C:$C,0)))</f>
        <v>0</v>
      </c>
      <c r="M928" s="238">
        <f>IF(ISBLANK(INDEX('Policy Characteristics'!G:G,MATCH($C928,'Policy Characteristics'!$C:$C,0))),"",INDEX('Policy Characteristics'!G:G,MATCH($C928,'Policy Characteristics'!$C:$C,0)))</f>
        <v>1</v>
      </c>
      <c r="N928" s="238">
        <f>IF(ISBLANK(INDEX('Policy Characteristics'!H:H,MATCH($C928,'Policy Characteristics'!$C:$C,0))),"",INDEX('Policy Characteristics'!H:H,MATCH($C928,'Policy Characteristics'!$C:$C,0)))</f>
        <v>0.01</v>
      </c>
      <c r="O928" s="237" t="str">
        <f>IF(ISBLANK(INDEX('Policy Characteristics'!I:I,MATCH($C928,'Policy Characteristics'!$C:$C,0))),"",INDEX('Policy Characteristics'!I:I,MATCH($C928,'Policy Characteristics'!$C:$C,0)))</f>
        <v>% of potential achieved</v>
      </c>
      <c r="P928" s="237"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7" t="str">
        <f>IF(ISBLANK(INDEX('Policy Characteristics'!K:K,MATCH($C928,'Policy Characteristics'!$C:$C,0))),"",INDEX('Policy Characteristics'!K:K,MATCH($C928,'Policy Characteristics'!$C:$C,0)))</f>
        <v/>
      </c>
      <c r="R928" s="237" t="str">
        <f>IF(ISBLANK(INDEX('Policy Characteristics'!L:L,MATCH($C928,'Policy Characteristics'!$C:$C,0))),"",INDEX('Policy Characteristics'!L:L,MATCH($C928,'Policy Characteristics'!$C:$C,0)))</f>
        <v/>
      </c>
      <c r="S928" s="291" t="s">
        <v>187</v>
      </c>
    </row>
    <row r="929" spans="1:19" s="291" customFormat="1">
      <c r="A929" s="237" t="str">
        <f>IF(ISBLANK(INDEX('Policy Characteristics'!A:A,MATCH($C929,'Policy Characteristics'!$C:$C,0))),"",INDEX('Policy Characteristics'!A:A,MATCH($C929,'Policy Characteristics'!$C:$C,0)))</f>
        <v>Industry</v>
      </c>
      <c r="B929" s="386" t="str">
        <f>IF(ISBLANK(INDEX('Policy Characteristics'!B:B,MATCH($C929,'Policy Characteristics'!$C:$C,0))),"",INDEX('Policy Characteristics'!B:B,MATCH($C929,'Policy Characteristics'!$C:$C,0)))</f>
        <v>Feedstock Shifting</v>
      </c>
      <c r="C929" s="237" t="str">
        <f t="shared" si="42"/>
        <v>Fraction of Feedstock Shifted</v>
      </c>
      <c r="D929" s="290" t="s">
        <v>3049</v>
      </c>
      <c r="E929" s="335" t="s">
        <v>2396</v>
      </c>
      <c r="F929" t="s">
        <v>3013</v>
      </c>
      <c r="G929" s="335" t="s">
        <v>2402</v>
      </c>
      <c r="H929" s="293">
        <v>2500</v>
      </c>
      <c r="I929" s="387" t="s">
        <v>44</v>
      </c>
      <c r="J929" s="388" t="str">
        <f>IF(ISBLANK(INDEX('Policy Characteristics'!D:D,MATCH($C929,'Policy Characteristics'!$C:$C,0))),"",INDEX('Policy Characteristics'!D:D,MATCH($C929,'Policy Characteristics'!$C:$C,0)))</f>
        <v>Feedstock Shifting</v>
      </c>
      <c r="K929" s="237" t="str">
        <f>IF(ISBLANK(INDEX('Policy Characteristics'!E:E,MATCH($C929,'Policy Characteristics'!$C:$C,0))),"",INDEX('Policy Characteristics'!E:E,MATCH($C929,'Policy Characteristics'!$C:$C,0)))</f>
        <v>indst feedstock shifting</v>
      </c>
      <c r="L929" s="238">
        <f>IF(ISBLANK(INDEX('Policy Characteristics'!F:F,MATCH($C929,'Policy Characteristics'!$C:$C,0))),"",INDEX('Policy Characteristics'!F:F,MATCH($C929,'Policy Characteristics'!$C:$C,0)))</f>
        <v>0</v>
      </c>
      <c r="M929" s="238">
        <f>IF(ISBLANK(INDEX('Policy Characteristics'!G:G,MATCH($C929,'Policy Characteristics'!$C:$C,0))),"",INDEX('Policy Characteristics'!G:G,MATCH($C929,'Policy Characteristics'!$C:$C,0)))</f>
        <v>1</v>
      </c>
      <c r="N929" s="238">
        <f>IF(ISBLANK(INDEX('Policy Characteristics'!H:H,MATCH($C929,'Policy Characteristics'!$C:$C,0))),"",INDEX('Policy Characteristics'!H:H,MATCH($C929,'Policy Characteristics'!$C:$C,0)))</f>
        <v>0.01</v>
      </c>
      <c r="O929" s="237" t="str">
        <f>IF(ISBLANK(INDEX('Policy Characteristics'!I:I,MATCH($C929,'Policy Characteristics'!$C:$C,0))),"",INDEX('Policy Characteristics'!I:I,MATCH($C929,'Policy Characteristics'!$C:$C,0)))</f>
        <v>% of potential achieved</v>
      </c>
      <c r="P929" s="237"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7" t="str">
        <f>IF(ISBLANK(INDEX('Policy Characteristics'!K:K,MATCH($C929,'Policy Characteristics'!$C:$C,0))),"",INDEX('Policy Characteristics'!K:K,MATCH($C929,'Policy Characteristics'!$C:$C,0)))</f>
        <v/>
      </c>
      <c r="R929" s="237" t="str">
        <f>IF(ISBLANK(INDEX('Policy Characteristics'!L:L,MATCH($C929,'Policy Characteristics'!$C:$C,0))),"",INDEX('Policy Characteristics'!L:L,MATCH($C929,'Policy Characteristics'!$C:$C,0)))</f>
        <v/>
      </c>
      <c r="S929" s="291" t="s">
        <v>187</v>
      </c>
    </row>
    <row r="930" spans="1:19" s="291" customFormat="1">
      <c r="A930" s="237" t="str">
        <f>IF(ISBLANK(INDEX('Policy Characteristics'!A:A,MATCH($C930,'Policy Characteristics'!$C:$C,0))),"",INDEX('Policy Characteristics'!A:A,MATCH($C930,'Policy Characteristics'!$C:$C,0)))</f>
        <v>Industry</v>
      </c>
      <c r="B930" s="386" t="str">
        <f>IF(ISBLANK(INDEX('Policy Characteristics'!B:B,MATCH($C930,'Policy Characteristics'!$C:$C,0))),"",INDEX('Policy Characteristics'!B:B,MATCH($C930,'Policy Characteristics'!$C:$C,0)))</f>
        <v>Feedstock Shifting</v>
      </c>
      <c r="C930" s="237" t="str">
        <f t="shared" si="42"/>
        <v>Fraction of Feedstock Shifted</v>
      </c>
      <c r="D930" s="290" t="s">
        <v>3049</v>
      </c>
      <c r="E930" s="335" t="s">
        <v>2397</v>
      </c>
      <c r="F930" t="s">
        <v>3013</v>
      </c>
      <c r="G930" s="335" t="s">
        <v>2405</v>
      </c>
      <c r="H930" s="293">
        <v>2501</v>
      </c>
      <c r="I930" s="387" t="s">
        <v>44</v>
      </c>
      <c r="J930" s="388" t="str">
        <f>IF(ISBLANK(INDEX('Policy Characteristics'!D:D,MATCH($C930,'Policy Characteristics'!$C:$C,0))),"",INDEX('Policy Characteristics'!D:D,MATCH($C930,'Policy Characteristics'!$C:$C,0)))</f>
        <v>Feedstock Shifting</v>
      </c>
      <c r="K930" s="237" t="str">
        <f>IF(ISBLANK(INDEX('Policy Characteristics'!E:E,MATCH($C930,'Policy Characteristics'!$C:$C,0))),"",INDEX('Policy Characteristics'!E:E,MATCH($C930,'Policy Characteristics'!$C:$C,0)))</f>
        <v>indst feedstock shifting</v>
      </c>
      <c r="L930" s="238">
        <f>IF(ISBLANK(INDEX('Policy Characteristics'!F:F,MATCH($C930,'Policy Characteristics'!$C:$C,0))),"",INDEX('Policy Characteristics'!F:F,MATCH($C930,'Policy Characteristics'!$C:$C,0)))</f>
        <v>0</v>
      </c>
      <c r="M930" s="238">
        <f>IF(ISBLANK(INDEX('Policy Characteristics'!G:G,MATCH($C930,'Policy Characteristics'!$C:$C,0))),"",INDEX('Policy Characteristics'!G:G,MATCH($C930,'Policy Characteristics'!$C:$C,0)))</f>
        <v>1</v>
      </c>
      <c r="N930" s="238">
        <f>IF(ISBLANK(INDEX('Policy Characteristics'!H:H,MATCH($C930,'Policy Characteristics'!$C:$C,0))),"",INDEX('Policy Characteristics'!H:H,MATCH($C930,'Policy Characteristics'!$C:$C,0)))</f>
        <v>0.01</v>
      </c>
      <c r="O930" s="237" t="str">
        <f>IF(ISBLANK(INDEX('Policy Characteristics'!I:I,MATCH($C930,'Policy Characteristics'!$C:$C,0))),"",INDEX('Policy Characteristics'!I:I,MATCH($C930,'Policy Characteristics'!$C:$C,0)))</f>
        <v>% of potential achieved</v>
      </c>
      <c r="P930" s="237"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7" t="str">
        <f>IF(ISBLANK(INDEX('Policy Characteristics'!K:K,MATCH($C930,'Policy Characteristics'!$C:$C,0))),"",INDEX('Policy Characteristics'!K:K,MATCH($C930,'Policy Characteristics'!$C:$C,0)))</f>
        <v/>
      </c>
      <c r="R930" s="237" t="str">
        <f>IF(ISBLANK(INDEX('Policy Characteristics'!L:L,MATCH($C930,'Policy Characteristics'!$C:$C,0))),"",INDEX('Policy Characteristics'!L:L,MATCH($C930,'Policy Characteristics'!$C:$C,0)))</f>
        <v/>
      </c>
      <c r="S930" s="291" t="s">
        <v>187</v>
      </c>
    </row>
    <row r="931" spans="1:19" s="291" customFormat="1">
      <c r="A931" s="237" t="str">
        <f>IF(ISBLANK(INDEX('Policy Characteristics'!A:A,MATCH($C931,'Policy Characteristics'!$C:$C,0))),"",INDEX('Policy Characteristics'!A:A,MATCH($C931,'Policy Characteristics'!$C:$C,0)))</f>
        <v>Industry</v>
      </c>
      <c r="B931" s="386" t="str">
        <f>IF(ISBLANK(INDEX('Policy Characteristics'!B:B,MATCH($C931,'Policy Characteristics'!$C:$C,0))),"",INDEX('Policy Characteristics'!B:B,MATCH($C931,'Policy Characteristics'!$C:$C,0)))</f>
        <v>Feedstock Shifting</v>
      </c>
      <c r="C931" s="237" t="str">
        <f t="shared" si="42"/>
        <v>Fraction of Feedstock Shifted</v>
      </c>
      <c r="D931" s="290" t="s">
        <v>3049</v>
      </c>
      <c r="E931" s="335" t="s">
        <v>2398</v>
      </c>
      <c r="F931" t="s">
        <v>3013</v>
      </c>
      <c r="G931" s="335" t="s">
        <v>2406</v>
      </c>
      <c r="H931" s="293">
        <v>2502</v>
      </c>
      <c r="I931" s="387" t="s">
        <v>44</v>
      </c>
      <c r="J931" s="388" t="str">
        <f>IF(ISBLANK(INDEX('Policy Characteristics'!D:D,MATCH($C931,'Policy Characteristics'!$C:$C,0))),"",INDEX('Policy Characteristics'!D:D,MATCH($C931,'Policy Characteristics'!$C:$C,0)))</f>
        <v>Feedstock Shifting</v>
      </c>
      <c r="K931" s="237" t="str">
        <f>IF(ISBLANK(INDEX('Policy Characteristics'!E:E,MATCH($C931,'Policy Characteristics'!$C:$C,0))),"",INDEX('Policy Characteristics'!E:E,MATCH($C931,'Policy Characteristics'!$C:$C,0)))</f>
        <v>indst feedstock shifting</v>
      </c>
      <c r="L931" s="238">
        <f>IF(ISBLANK(INDEX('Policy Characteristics'!F:F,MATCH($C931,'Policy Characteristics'!$C:$C,0))),"",INDEX('Policy Characteristics'!F:F,MATCH($C931,'Policy Characteristics'!$C:$C,0)))</f>
        <v>0</v>
      </c>
      <c r="M931" s="238">
        <f>IF(ISBLANK(INDEX('Policy Characteristics'!G:G,MATCH($C931,'Policy Characteristics'!$C:$C,0))),"",INDEX('Policy Characteristics'!G:G,MATCH($C931,'Policy Characteristics'!$C:$C,0)))</f>
        <v>1</v>
      </c>
      <c r="N931" s="238">
        <f>IF(ISBLANK(INDEX('Policy Characteristics'!H:H,MATCH($C931,'Policy Characteristics'!$C:$C,0))),"",INDEX('Policy Characteristics'!H:H,MATCH($C931,'Policy Characteristics'!$C:$C,0)))</f>
        <v>0.01</v>
      </c>
      <c r="O931" s="237" t="str">
        <f>IF(ISBLANK(INDEX('Policy Characteristics'!I:I,MATCH($C931,'Policy Characteristics'!$C:$C,0))),"",INDEX('Policy Characteristics'!I:I,MATCH($C931,'Policy Characteristics'!$C:$C,0)))</f>
        <v>% of potential achieved</v>
      </c>
      <c r="P931" s="237"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7" t="str">
        <f>IF(ISBLANK(INDEX('Policy Characteristics'!K:K,MATCH($C931,'Policy Characteristics'!$C:$C,0))),"",INDEX('Policy Characteristics'!K:K,MATCH($C931,'Policy Characteristics'!$C:$C,0)))</f>
        <v/>
      </c>
      <c r="R931" s="237" t="str">
        <f>IF(ISBLANK(INDEX('Policy Characteristics'!L:L,MATCH($C931,'Policy Characteristics'!$C:$C,0))),"",INDEX('Policy Characteristics'!L:L,MATCH($C931,'Policy Characteristics'!$C:$C,0)))</f>
        <v/>
      </c>
      <c r="S931" s="291" t="s">
        <v>187</v>
      </c>
    </row>
    <row r="932" spans="1:19" s="291" customFormat="1">
      <c r="A932" s="237" t="str">
        <f>IF(ISBLANK(INDEX('Policy Characteristics'!A:A,MATCH($C932,'Policy Characteristics'!$C:$C,0))),"",INDEX('Policy Characteristics'!A:A,MATCH($C932,'Policy Characteristics'!$C:$C,0)))</f>
        <v>Industry</v>
      </c>
      <c r="B932" s="386" t="str">
        <f>IF(ISBLANK(INDEX('Policy Characteristics'!B:B,MATCH($C932,'Policy Characteristics'!$C:$C,0))),"",INDEX('Policy Characteristics'!B:B,MATCH($C932,'Policy Characteristics'!$C:$C,0)))</f>
        <v>Feedstock Shifting</v>
      </c>
      <c r="C932" s="237" t="str">
        <f t="shared" si="42"/>
        <v>Fraction of Feedstock Shifted</v>
      </c>
      <c r="D932" s="290" t="s">
        <v>3049</v>
      </c>
      <c r="E932" s="335" t="s">
        <v>2399</v>
      </c>
      <c r="F932" t="s">
        <v>3013</v>
      </c>
      <c r="G932" s="335" t="s">
        <v>2403</v>
      </c>
      <c r="H932" s="293">
        <v>2503</v>
      </c>
      <c r="I932" s="387" t="s">
        <v>44</v>
      </c>
      <c r="J932" s="388" t="str">
        <f>IF(ISBLANK(INDEX('Policy Characteristics'!D:D,MATCH($C932,'Policy Characteristics'!$C:$C,0))),"",INDEX('Policy Characteristics'!D:D,MATCH($C932,'Policy Characteristics'!$C:$C,0)))</f>
        <v>Feedstock Shifting</v>
      </c>
      <c r="K932" s="237" t="str">
        <f>IF(ISBLANK(INDEX('Policy Characteristics'!E:E,MATCH($C932,'Policy Characteristics'!$C:$C,0))),"",INDEX('Policy Characteristics'!E:E,MATCH($C932,'Policy Characteristics'!$C:$C,0)))</f>
        <v>indst feedstock shifting</v>
      </c>
      <c r="L932" s="238">
        <f>IF(ISBLANK(INDEX('Policy Characteristics'!F:F,MATCH($C932,'Policy Characteristics'!$C:$C,0))),"",INDEX('Policy Characteristics'!F:F,MATCH($C932,'Policy Characteristics'!$C:$C,0)))</f>
        <v>0</v>
      </c>
      <c r="M932" s="238">
        <f>IF(ISBLANK(INDEX('Policy Characteristics'!G:G,MATCH($C932,'Policy Characteristics'!$C:$C,0))),"",INDEX('Policy Characteristics'!G:G,MATCH($C932,'Policy Characteristics'!$C:$C,0)))</f>
        <v>1</v>
      </c>
      <c r="N932" s="238">
        <f>IF(ISBLANK(INDEX('Policy Characteristics'!H:H,MATCH($C932,'Policy Characteristics'!$C:$C,0))),"",INDEX('Policy Characteristics'!H:H,MATCH($C932,'Policy Characteristics'!$C:$C,0)))</f>
        <v>0.01</v>
      </c>
      <c r="O932" s="237" t="str">
        <f>IF(ISBLANK(INDEX('Policy Characteristics'!I:I,MATCH($C932,'Policy Characteristics'!$C:$C,0))),"",INDEX('Policy Characteristics'!I:I,MATCH($C932,'Policy Characteristics'!$C:$C,0)))</f>
        <v>% of potential achieved</v>
      </c>
      <c r="P932" s="237"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7" t="str">
        <f>IF(ISBLANK(INDEX('Policy Characteristics'!K:K,MATCH($C932,'Policy Characteristics'!$C:$C,0))),"",INDEX('Policy Characteristics'!K:K,MATCH($C932,'Policy Characteristics'!$C:$C,0)))</f>
        <v/>
      </c>
      <c r="R932" s="237" t="str">
        <f>IF(ISBLANK(INDEX('Policy Characteristics'!L:L,MATCH($C932,'Policy Characteristics'!$C:$C,0))),"",INDEX('Policy Characteristics'!L:L,MATCH($C932,'Policy Characteristics'!$C:$C,0)))</f>
        <v/>
      </c>
      <c r="S932" s="291" t="s">
        <v>187</v>
      </c>
    </row>
    <row r="933" spans="1:19" s="291" customFormat="1">
      <c r="A933" s="237" t="str">
        <f>IF(ISBLANK(INDEX('Policy Characteristics'!A:A,MATCH($C933,'Policy Characteristics'!$C:$C,0))),"",INDEX('Policy Characteristics'!A:A,MATCH($C933,'Policy Characteristics'!$C:$C,0)))</f>
        <v>Industry</v>
      </c>
      <c r="B933" s="386" t="str">
        <f>IF(ISBLANK(INDEX('Policy Characteristics'!B:B,MATCH($C933,'Policy Characteristics'!$C:$C,0))),"",INDEX('Policy Characteristics'!B:B,MATCH($C933,'Policy Characteristics'!$C:$C,0)))</f>
        <v>Feedstock Shifting</v>
      </c>
      <c r="C933" s="237" t="str">
        <f t="shared" si="42"/>
        <v>Fraction of Feedstock Shifted</v>
      </c>
      <c r="D933" s="290" t="s">
        <v>3049</v>
      </c>
      <c r="E933" s="335" t="s">
        <v>2400</v>
      </c>
      <c r="F933" t="s">
        <v>3013</v>
      </c>
      <c r="G933" s="335" t="s">
        <v>2404</v>
      </c>
      <c r="H933" s="293">
        <v>2504</v>
      </c>
      <c r="I933" s="387" t="s">
        <v>44</v>
      </c>
      <c r="J933" s="388" t="str">
        <f>IF(ISBLANK(INDEX('Policy Characteristics'!D:D,MATCH($C933,'Policy Characteristics'!$C:$C,0))),"",INDEX('Policy Characteristics'!D:D,MATCH($C933,'Policy Characteristics'!$C:$C,0)))</f>
        <v>Feedstock Shifting</v>
      </c>
      <c r="K933" s="237" t="str">
        <f>IF(ISBLANK(INDEX('Policy Characteristics'!E:E,MATCH($C933,'Policy Characteristics'!$C:$C,0))),"",INDEX('Policy Characteristics'!E:E,MATCH($C933,'Policy Characteristics'!$C:$C,0)))</f>
        <v>indst feedstock shifting</v>
      </c>
      <c r="L933" s="238">
        <f>IF(ISBLANK(INDEX('Policy Characteristics'!F:F,MATCH($C933,'Policy Characteristics'!$C:$C,0))),"",INDEX('Policy Characteristics'!F:F,MATCH($C933,'Policy Characteristics'!$C:$C,0)))</f>
        <v>0</v>
      </c>
      <c r="M933" s="238">
        <f>IF(ISBLANK(INDEX('Policy Characteristics'!G:G,MATCH($C933,'Policy Characteristics'!$C:$C,0))),"",INDEX('Policy Characteristics'!G:G,MATCH($C933,'Policy Characteristics'!$C:$C,0)))</f>
        <v>1</v>
      </c>
      <c r="N933" s="238">
        <f>IF(ISBLANK(INDEX('Policy Characteristics'!H:H,MATCH($C933,'Policy Characteristics'!$C:$C,0))),"",INDEX('Policy Characteristics'!H:H,MATCH($C933,'Policy Characteristics'!$C:$C,0)))</f>
        <v>0.01</v>
      </c>
      <c r="O933" s="237" t="str">
        <f>IF(ISBLANK(INDEX('Policy Characteristics'!I:I,MATCH($C933,'Policy Characteristics'!$C:$C,0))),"",INDEX('Policy Characteristics'!I:I,MATCH($C933,'Policy Characteristics'!$C:$C,0)))</f>
        <v>% of potential achieved</v>
      </c>
      <c r="P933" s="237"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7" t="str">
        <f>IF(ISBLANK(INDEX('Policy Characteristics'!K:K,MATCH($C933,'Policy Characteristics'!$C:$C,0))),"",INDEX('Policy Characteristics'!K:K,MATCH($C933,'Policy Characteristics'!$C:$C,0)))</f>
        <v/>
      </c>
      <c r="R933" s="237" t="str">
        <f>IF(ISBLANK(INDEX('Policy Characteristics'!L:L,MATCH($C933,'Policy Characteristics'!$C:$C,0))),"",INDEX('Policy Characteristics'!L:L,MATCH($C933,'Policy Characteristics'!$C:$C,0)))</f>
        <v/>
      </c>
      <c r="S933" s="291" t="s">
        <v>187</v>
      </c>
    </row>
    <row r="934" spans="1:19" s="291" customFormat="1">
      <c r="A934" s="237" t="str">
        <f>IF(ISBLANK(INDEX('Policy Characteristics'!A:A,MATCH($C934,'Policy Characteristics'!$C:$C,0))),"",INDEX('Policy Characteristics'!A:A,MATCH($C934,'Policy Characteristics'!$C:$C,0)))</f>
        <v>Industry</v>
      </c>
      <c r="B934" s="386" t="str">
        <f>IF(ISBLANK(INDEX('Policy Characteristics'!B:B,MATCH($C934,'Policy Characteristics'!$C:$C,0))),"",INDEX('Policy Characteristics'!B:B,MATCH($C934,'Policy Characteristics'!$C:$C,0)))</f>
        <v>Feedstock Shifting</v>
      </c>
      <c r="C934" s="237" t="str">
        <f t="shared" si="42"/>
        <v>Fraction of Feedstock Shifted</v>
      </c>
      <c r="D934" s="290" t="s">
        <v>3049</v>
      </c>
      <c r="E934" s="335" t="s">
        <v>2401</v>
      </c>
      <c r="F934" t="s">
        <v>3013</v>
      </c>
      <c r="G934" s="335" t="s">
        <v>2407</v>
      </c>
      <c r="H934" s="293">
        <v>2505</v>
      </c>
      <c r="I934" s="387" t="s">
        <v>44</v>
      </c>
      <c r="J934" s="388" t="str">
        <f>IF(ISBLANK(INDEX('Policy Characteristics'!D:D,MATCH($C934,'Policy Characteristics'!$C:$C,0))),"",INDEX('Policy Characteristics'!D:D,MATCH($C934,'Policy Characteristics'!$C:$C,0)))</f>
        <v>Feedstock Shifting</v>
      </c>
      <c r="K934" s="237" t="str">
        <f>IF(ISBLANK(INDEX('Policy Characteristics'!E:E,MATCH($C934,'Policy Characteristics'!$C:$C,0))),"",INDEX('Policy Characteristics'!E:E,MATCH($C934,'Policy Characteristics'!$C:$C,0)))</f>
        <v>indst feedstock shifting</v>
      </c>
      <c r="L934" s="238">
        <f>IF(ISBLANK(INDEX('Policy Characteristics'!F:F,MATCH($C934,'Policy Characteristics'!$C:$C,0))),"",INDEX('Policy Characteristics'!F:F,MATCH($C934,'Policy Characteristics'!$C:$C,0)))</f>
        <v>0</v>
      </c>
      <c r="M934" s="238">
        <f>IF(ISBLANK(INDEX('Policy Characteristics'!G:G,MATCH($C934,'Policy Characteristics'!$C:$C,0))),"",INDEX('Policy Characteristics'!G:G,MATCH($C934,'Policy Characteristics'!$C:$C,0)))</f>
        <v>1</v>
      </c>
      <c r="N934" s="238">
        <f>IF(ISBLANK(INDEX('Policy Characteristics'!H:H,MATCH($C934,'Policy Characteristics'!$C:$C,0))),"",INDEX('Policy Characteristics'!H:H,MATCH($C934,'Policy Characteristics'!$C:$C,0)))</f>
        <v>0.01</v>
      </c>
      <c r="O934" s="237" t="str">
        <f>IF(ISBLANK(INDEX('Policy Characteristics'!I:I,MATCH($C934,'Policy Characteristics'!$C:$C,0))),"",INDEX('Policy Characteristics'!I:I,MATCH($C934,'Policy Characteristics'!$C:$C,0)))</f>
        <v>% of potential achieved</v>
      </c>
      <c r="P934" s="237"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7" t="str">
        <f>IF(ISBLANK(INDEX('Policy Characteristics'!K:K,MATCH($C934,'Policy Characteristics'!$C:$C,0))),"",INDEX('Policy Characteristics'!K:K,MATCH($C934,'Policy Characteristics'!$C:$C,0)))</f>
        <v/>
      </c>
      <c r="R934" s="237" t="str">
        <f>IF(ISBLANK(INDEX('Policy Characteristics'!L:L,MATCH($C934,'Policy Characteristics'!$C:$C,0))),"",INDEX('Policy Characteristics'!L:L,MATCH($C934,'Policy Characteristics'!$C:$C,0)))</f>
        <v/>
      </c>
      <c r="S934" s="291" t="s">
        <v>187</v>
      </c>
    </row>
    <row r="935" spans="1:19" s="291" customFormat="1">
      <c r="A935" s="237" t="str">
        <f>IF(ISBLANK(INDEX('Policy Characteristics'!A:A,MATCH($C935,'Policy Characteristics'!$C:$C,0))),"",INDEX('Policy Characteristics'!A:A,MATCH($C935,'Policy Characteristics'!$C:$C,0)))</f>
        <v>Industry</v>
      </c>
      <c r="B935" s="386" t="str">
        <f>IF(ISBLANK(INDEX('Policy Characteristics'!B:B,MATCH($C935,'Policy Characteristics'!$C:$C,0))),"",INDEX('Policy Characteristics'!B:B,MATCH($C935,'Policy Characteristics'!$C:$C,0)))</f>
        <v>Feedstock Shifting</v>
      </c>
      <c r="C935" s="237" t="str">
        <f t="shared" si="42"/>
        <v>Fraction of Feedstock Shifted</v>
      </c>
      <c r="D935" s="290" t="s">
        <v>3049</v>
      </c>
      <c r="E935" s="335" t="s">
        <v>2699</v>
      </c>
      <c r="F935" t="s">
        <v>3013</v>
      </c>
      <c r="G935" s="335" t="s">
        <v>2702</v>
      </c>
      <c r="H935" s="293">
        <v>2506</v>
      </c>
      <c r="I935" s="387" t="s">
        <v>44</v>
      </c>
      <c r="J935" s="388" t="str">
        <f>IF(ISBLANK(INDEX('Policy Characteristics'!D:D,MATCH($C935,'Policy Characteristics'!$C:$C,0))),"",INDEX('Policy Characteristics'!D:D,MATCH($C935,'Policy Characteristics'!$C:$C,0)))</f>
        <v>Feedstock Shifting</v>
      </c>
      <c r="K935" s="237" t="str">
        <f>IF(ISBLANK(INDEX('Policy Characteristics'!E:E,MATCH($C935,'Policy Characteristics'!$C:$C,0))),"",INDEX('Policy Characteristics'!E:E,MATCH($C935,'Policy Characteristics'!$C:$C,0)))</f>
        <v>indst feedstock shifting</v>
      </c>
      <c r="L935" s="238">
        <f>IF(ISBLANK(INDEX('Policy Characteristics'!F:F,MATCH($C935,'Policy Characteristics'!$C:$C,0))),"",INDEX('Policy Characteristics'!F:F,MATCH($C935,'Policy Characteristics'!$C:$C,0)))</f>
        <v>0</v>
      </c>
      <c r="M935" s="238">
        <f>IF(ISBLANK(INDEX('Policy Characteristics'!G:G,MATCH($C935,'Policy Characteristics'!$C:$C,0))),"",INDEX('Policy Characteristics'!G:G,MATCH($C935,'Policy Characteristics'!$C:$C,0)))</f>
        <v>1</v>
      </c>
      <c r="N935" s="238">
        <f>IF(ISBLANK(INDEX('Policy Characteristics'!H:H,MATCH($C935,'Policy Characteristics'!$C:$C,0))),"",INDEX('Policy Characteristics'!H:H,MATCH($C935,'Policy Characteristics'!$C:$C,0)))</f>
        <v>0.01</v>
      </c>
      <c r="O935" s="237" t="str">
        <f>IF(ISBLANK(INDEX('Policy Characteristics'!I:I,MATCH($C935,'Policy Characteristics'!$C:$C,0))),"",INDEX('Policy Characteristics'!I:I,MATCH($C935,'Policy Characteristics'!$C:$C,0)))</f>
        <v>% of potential achieved</v>
      </c>
      <c r="P935" s="237"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7" t="str">
        <f>IF(ISBLANK(INDEX('Policy Characteristics'!K:K,MATCH($C935,'Policy Characteristics'!$C:$C,0))),"",INDEX('Policy Characteristics'!K:K,MATCH($C935,'Policy Characteristics'!$C:$C,0)))</f>
        <v/>
      </c>
      <c r="R935" s="237" t="str">
        <f>IF(ISBLANK(INDEX('Policy Characteristics'!L:L,MATCH($C935,'Policy Characteristics'!$C:$C,0))),"",INDEX('Policy Characteristics'!L:L,MATCH($C935,'Policy Characteristics'!$C:$C,0)))</f>
        <v/>
      </c>
      <c r="S935" s="291" t="s">
        <v>187</v>
      </c>
    </row>
    <row r="936" spans="1:19" s="291" customFormat="1">
      <c r="A936" s="237" t="str">
        <f>IF(ISBLANK(INDEX('Policy Characteristics'!A:A,MATCH($C936,'Policy Characteristics'!$C:$C,0))),"",INDEX('Policy Characteristics'!A:A,MATCH($C936,'Policy Characteristics'!$C:$C,0)))</f>
        <v>Industry</v>
      </c>
      <c r="B936" s="386" t="str">
        <f>IF(ISBLANK(INDEX('Policy Characteristics'!B:B,MATCH($C936,'Policy Characteristics'!$C:$C,0))),"",INDEX('Policy Characteristics'!B:B,MATCH($C936,'Policy Characteristics'!$C:$C,0)))</f>
        <v>Feedstock Shifting</v>
      </c>
      <c r="C936" s="237" t="str">
        <f t="shared" si="42"/>
        <v>Fraction of Feedstock Shifted</v>
      </c>
      <c r="D936" s="290" t="s">
        <v>3049</v>
      </c>
      <c r="E936" s="335" t="s">
        <v>2700</v>
      </c>
      <c r="F936" t="s">
        <v>3013</v>
      </c>
      <c r="G936" s="335" t="s">
        <v>2704</v>
      </c>
      <c r="H936" s="293">
        <v>2507</v>
      </c>
      <c r="I936" s="387" t="s">
        <v>44</v>
      </c>
      <c r="J936" s="388" t="str">
        <f>IF(ISBLANK(INDEX('Policy Characteristics'!D:D,MATCH($C936,'Policy Characteristics'!$C:$C,0))),"",INDEX('Policy Characteristics'!D:D,MATCH($C936,'Policy Characteristics'!$C:$C,0)))</f>
        <v>Feedstock Shifting</v>
      </c>
      <c r="K936" s="237" t="str">
        <f>IF(ISBLANK(INDEX('Policy Characteristics'!E:E,MATCH($C936,'Policy Characteristics'!$C:$C,0))),"",INDEX('Policy Characteristics'!E:E,MATCH($C936,'Policy Characteristics'!$C:$C,0)))</f>
        <v>indst feedstock shifting</v>
      </c>
      <c r="L936" s="238">
        <f>IF(ISBLANK(INDEX('Policy Characteristics'!F:F,MATCH($C936,'Policy Characteristics'!$C:$C,0))),"",INDEX('Policy Characteristics'!F:F,MATCH($C936,'Policy Characteristics'!$C:$C,0)))</f>
        <v>0</v>
      </c>
      <c r="M936" s="238">
        <f>IF(ISBLANK(INDEX('Policy Characteristics'!G:G,MATCH($C936,'Policy Characteristics'!$C:$C,0))),"",INDEX('Policy Characteristics'!G:G,MATCH($C936,'Policy Characteristics'!$C:$C,0)))</f>
        <v>1</v>
      </c>
      <c r="N936" s="238">
        <f>IF(ISBLANK(INDEX('Policy Characteristics'!H:H,MATCH($C936,'Policy Characteristics'!$C:$C,0))),"",INDEX('Policy Characteristics'!H:H,MATCH($C936,'Policy Characteristics'!$C:$C,0)))</f>
        <v>0.01</v>
      </c>
      <c r="O936" s="237" t="str">
        <f>IF(ISBLANK(INDEX('Policy Characteristics'!I:I,MATCH($C936,'Policy Characteristics'!$C:$C,0))),"",INDEX('Policy Characteristics'!I:I,MATCH($C936,'Policy Characteristics'!$C:$C,0)))</f>
        <v>% of potential achieved</v>
      </c>
      <c r="P936" s="237"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7" t="str">
        <f>IF(ISBLANK(INDEX('Policy Characteristics'!K:K,MATCH($C936,'Policy Characteristics'!$C:$C,0))),"",INDEX('Policy Characteristics'!K:K,MATCH($C936,'Policy Characteristics'!$C:$C,0)))</f>
        <v/>
      </c>
      <c r="R936" s="237" t="str">
        <f>IF(ISBLANK(INDEX('Policy Characteristics'!L:L,MATCH($C936,'Policy Characteristics'!$C:$C,0))),"",INDEX('Policy Characteristics'!L:L,MATCH($C936,'Policy Characteristics'!$C:$C,0)))</f>
        <v/>
      </c>
      <c r="S936" s="291" t="s">
        <v>187</v>
      </c>
    </row>
    <row r="937" spans="1:19" s="291" customFormat="1">
      <c r="A937" s="237" t="str">
        <f>IF(ISBLANK(INDEX('Policy Characteristics'!A:A,MATCH($C937,'Policy Characteristics'!$C:$C,0))),"",INDEX('Policy Characteristics'!A:A,MATCH($C937,'Policy Characteristics'!$C:$C,0)))</f>
        <v>Industry</v>
      </c>
      <c r="B937" s="386" t="str">
        <f>IF(ISBLANK(INDEX('Policy Characteristics'!B:B,MATCH($C937,'Policy Characteristics'!$C:$C,0))),"",INDEX('Policy Characteristics'!B:B,MATCH($C937,'Policy Characteristics'!$C:$C,0)))</f>
        <v>Feedstock Shifting</v>
      </c>
      <c r="C937" s="237" t="str">
        <f t="shared" si="42"/>
        <v>Fraction of Feedstock Shifted</v>
      </c>
      <c r="D937" s="290" t="s">
        <v>3049</v>
      </c>
      <c r="E937" s="335" t="s">
        <v>2701</v>
      </c>
      <c r="F937" t="s">
        <v>3013</v>
      </c>
      <c r="G937" s="335" t="s">
        <v>2705</v>
      </c>
      <c r="H937" s="293">
        <v>2508</v>
      </c>
      <c r="I937" s="387" t="s">
        <v>44</v>
      </c>
      <c r="J937" s="388" t="str">
        <f>IF(ISBLANK(INDEX('Policy Characteristics'!D:D,MATCH($C937,'Policy Characteristics'!$C:$C,0))),"",INDEX('Policy Characteristics'!D:D,MATCH($C937,'Policy Characteristics'!$C:$C,0)))</f>
        <v>Feedstock Shifting</v>
      </c>
      <c r="K937" s="237" t="str">
        <f>IF(ISBLANK(INDEX('Policy Characteristics'!E:E,MATCH($C937,'Policy Characteristics'!$C:$C,0))),"",INDEX('Policy Characteristics'!E:E,MATCH($C937,'Policy Characteristics'!$C:$C,0)))</f>
        <v>indst feedstock shifting</v>
      </c>
      <c r="L937" s="238">
        <f>IF(ISBLANK(INDEX('Policy Characteristics'!F:F,MATCH($C937,'Policy Characteristics'!$C:$C,0))),"",INDEX('Policy Characteristics'!F:F,MATCH($C937,'Policy Characteristics'!$C:$C,0)))</f>
        <v>0</v>
      </c>
      <c r="M937" s="238">
        <f>IF(ISBLANK(INDEX('Policy Characteristics'!G:G,MATCH($C937,'Policy Characteristics'!$C:$C,0))),"",INDEX('Policy Characteristics'!G:G,MATCH($C937,'Policy Characteristics'!$C:$C,0)))</f>
        <v>1</v>
      </c>
      <c r="N937" s="238">
        <f>IF(ISBLANK(INDEX('Policy Characteristics'!H:H,MATCH($C937,'Policy Characteristics'!$C:$C,0))),"",INDEX('Policy Characteristics'!H:H,MATCH($C937,'Policy Characteristics'!$C:$C,0)))</f>
        <v>0.01</v>
      </c>
      <c r="O937" s="237" t="str">
        <f>IF(ISBLANK(INDEX('Policy Characteristics'!I:I,MATCH($C937,'Policy Characteristics'!$C:$C,0))),"",INDEX('Policy Characteristics'!I:I,MATCH($C937,'Policy Characteristics'!$C:$C,0)))</f>
        <v>% of potential achieved</v>
      </c>
      <c r="P937" s="237"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7" t="str">
        <f>IF(ISBLANK(INDEX('Policy Characteristics'!K:K,MATCH($C937,'Policy Characteristics'!$C:$C,0))),"",INDEX('Policy Characteristics'!K:K,MATCH($C937,'Policy Characteristics'!$C:$C,0)))</f>
        <v/>
      </c>
      <c r="R937" s="237" t="str">
        <f>IF(ISBLANK(INDEX('Policy Characteristics'!L:L,MATCH($C937,'Policy Characteristics'!$C:$C,0))),"",INDEX('Policy Characteristics'!L:L,MATCH($C937,'Policy Characteristics'!$C:$C,0)))</f>
        <v/>
      </c>
      <c r="S937" s="291" t="s">
        <v>187</v>
      </c>
    </row>
    <row r="938" spans="1:19" s="291" customFormat="1">
      <c r="A938" s="237" t="str">
        <f>IF(ISBLANK(INDEX('Policy Characteristics'!A:A,MATCH($C938,'Policy Characteristics'!$C:$C,0))),"",INDEX('Policy Characteristics'!A:A,MATCH($C938,'Policy Characteristics'!$C:$C,0)))</f>
        <v>Industry</v>
      </c>
      <c r="B938" s="386" t="str">
        <f>IF(ISBLANK(INDEX('Policy Characteristics'!B:B,MATCH($C938,'Policy Characteristics'!$C:$C,0))),"",INDEX('Policy Characteristics'!B:B,MATCH($C938,'Policy Characteristics'!$C:$C,0)))</f>
        <v>Feedstock Shifting</v>
      </c>
      <c r="C938" s="237" t="str">
        <f t="shared" si="42"/>
        <v>Fraction of Feedstock Shifted</v>
      </c>
      <c r="D938" s="290" t="s">
        <v>3049</v>
      </c>
      <c r="E938" s="335" t="s">
        <v>2698</v>
      </c>
      <c r="F938" t="s">
        <v>3013</v>
      </c>
      <c r="G938" s="335" t="s">
        <v>2703</v>
      </c>
      <c r="H938" s="293">
        <v>2509</v>
      </c>
      <c r="I938" s="387" t="s">
        <v>44</v>
      </c>
      <c r="J938" s="388" t="str">
        <f>IF(ISBLANK(INDEX('Policy Characteristics'!D:D,MATCH($C938,'Policy Characteristics'!$C:$C,0))),"",INDEX('Policy Characteristics'!D:D,MATCH($C938,'Policy Characteristics'!$C:$C,0)))</f>
        <v>Feedstock Shifting</v>
      </c>
      <c r="K938" s="237" t="str">
        <f>IF(ISBLANK(INDEX('Policy Characteristics'!E:E,MATCH($C938,'Policy Characteristics'!$C:$C,0))),"",INDEX('Policy Characteristics'!E:E,MATCH($C938,'Policy Characteristics'!$C:$C,0)))</f>
        <v>indst feedstock shifting</v>
      </c>
      <c r="L938" s="238">
        <f>IF(ISBLANK(INDEX('Policy Characteristics'!F:F,MATCH($C938,'Policy Characteristics'!$C:$C,0))),"",INDEX('Policy Characteristics'!F:F,MATCH($C938,'Policy Characteristics'!$C:$C,0)))</f>
        <v>0</v>
      </c>
      <c r="M938" s="238">
        <f>IF(ISBLANK(INDEX('Policy Characteristics'!G:G,MATCH($C938,'Policy Characteristics'!$C:$C,0))),"",INDEX('Policy Characteristics'!G:G,MATCH($C938,'Policy Characteristics'!$C:$C,0)))</f>
        <v>1</v>
      </c>
      <c r="N938" s="238">
        <f>IF(ISBLANK(INDEX('Policy Characteristics'!H:H,MATCH($C938,'Policy Characteristics'!$C:$C,0))),"",INDEX('Policy Characteristics'!H:H,MATCH($C938,'Policy Characteristics'!$C:$C,0)))</f>
        <v>0.01</v>
      </c>
      <c r="O938" s="237" t="str">
        <f>IF(ISBLANK(INDEX('Policy Characteristics'!I:I,MATCH($C938,'Policy Characteristics'!$C:$C,0))),"",INDEX('Policy Characteristics'!I:I,MATCH($C938,'Policy Characteristics'!$C:$C,0)))</f>
        <v>% of potential achieved</v>
      </c>
      <c r="P938" s="237"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7" t="str">
        <f>IF(ISBLANK(INDEX('Policy Characteristics'!K:K,MATCH($C938,'Policy Characteristics'!$C:$C,0))),"",INDEX('Policy Characteristics'!K:K,MATCH($C938,'Policy Characteristics'!$C:$C,0)))</f>
        <v/>
      </c>
      <c r="R938" s="237" t="str">
        <f>IF(ISBLANK(INDEX('Policy Characteristics'!L:L,MATCH($C938,'Policy Characteristics'!$C:$C,0))),"",INDEX('Policy Characteristics'!L:L,MATCH($C938,'Policy Characteristics'!$C:$C,0)))</f>
        <v/>
      </c>
      <c r="S938" s="291" t="s">
        <v>187</v>
      </c>
    </row>
    <row r="939" spans="1:19" s="291" customFormat="1">
      <c r="A939" s="237" t="str">
        <f>IF(ISBLANK(INDEX('Policy Characteristics'!A:A,MATCH($C939,'Policy Characteristics'!$C:$C,0))),"",INDEX('Policy Characteristics'!A:A,MATCH($C939,'Policy Characteristics'!$C:$C,0)))</f>
        <v>Industry</v>
      </c>
      <c r="B939" s="386" t="str">
        <f>IF(ISBLANK(INDEX('Policy Characteristics'!B:B,MATCH($C939,'Policy Characteristics'!$C:$C,0))),"",INDEX('Policy Characteristics'!B:B,MATCH($C939,'Policy Characteristics'!$C:$C,0)))</f>
        <v>Feedstock Shifting</v>
      </c>
      <c r="C939" s="237" t="str">
        <f t="shared" si="42"/>
        <v>Fraction of Feedstock Shifted</v>
      </c>
      <c r="D939" s="290" t="s">
        <v>3050</v>
      </c>
      <c r="E939" s="335" t="s">
        <v>2396</v>
      </c>
      <c r="F939" t="s">
        <v>3014</v>
      </c>
      <c r="G939" s="335" t="s">
        <v>2402</v>
      </c>
      <c r="H939" s="293">
        <v>2510</v>
      </c>
      <c r="I939" s="387" t="s">
        <v>44</v>
      </c>
      <c r="J939" s="388" t="str">
        <f>IF(ISBLANK(INDEX('Policy Characteristics'!D:D,MATCH($C939,'Policy Characteristics'!$C:$C,0))),"",INDEX('Policy Characteristics'!D:D,MATCH($C939,'Policy Characteristics'!$C:$C,0)))</f>
        <v>Feedstock Shifting</v>
      </c>
      <c r="K939" s="237" t="str">
        <f>IF(ISBLANK(INDEX('Policy Characteristics'!E:E,MATCH($C939,'Policy Characteristics'!$C:$C,0))),"",INDEX('Policy Characteristics'!E:E,MATCH($C939,'Policy Characteristics'!$C:$C,0)))</f>
        <v>indst feedstock shifting</v>
      </c>
      <c r="L939" s="238">
        <f>IF(ISBLANK(INDEX('Policy Characteristics'!F:F,MATCH($C939,'Policy Characteristics'!$C:$C,0))),"",INDEX('Policy Characteristics'!F:F,MATCH($C939,'Policy Characteristics'!$C:$C,0)))</f>
        <v>0</v>
      </c>
      <c r="M939" s="238">
        <f>IF(ISBLANK(INDEX('Policy Characteristics'!G:G,MATCH($C939,'Policy Characteristics'!$C:$C,0))),"",INDEX('Policy Characteristics'!G:G,MATCH($C939,'Policy Characteristics'!$C:$C,0)))</f>
        <v>1</v>
      </c>
      <c r="N939" s="238">
        <f>IF(ISBLANK(INDEX('Policy Characteristics'!H:H,MATCH($C939,'Policy Characteristics'!$C:$C,0))),"",INDEX('Policy Characteristics'!H:H,MATCH($C939,'Policy Characteristics'!$C:$C,0)))</f>
        <v>0.01</v>
      </c>
      <c r="O939" s="237" t="str">
        <f>IF(ISBLANK(INDEX('Policy Characteristics'!I:I,MATCH($C939,'Policy Characteristics'!$C:$C,0))),"",INDEX('Policy Characteristics'!I:I,MATCH($C939,'Policy Characteristics'!$C:$C,0)))</f>
        <v>% of potential achieved</v>
      </c>
      <c r="P939" s="237"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7" t="str">
        <f>IF(ISBLANK(INDEX('Policy Characteristics'!K:K,MATCH($C939,'Policy Characteristics'!$C:$C,0))),"",INDEX('Policy Characteristics'!K:K,MATCH($C939,'Policy Characteristics'!$C:$C,0)))</f>
        <v/>
      </c>
      <c r="R939" s="237" t="str">
        <f>IF(ISBLANK(INDEX('Policy Characteristics'!L:L,MATCH($C939,'Policy Characteristics'!$C:$C,0))),"",INDEX('Policy Characteristics'!L:L,MATCH($C939,'Policy Characteristics'!$C:$C,0)))</f>
        <v/>
      </c>
      <c r="S939" s="291" t="s">
        <v>187</v>
      </c>
    </row>
    <row r="940" spans="1:19" s="291" customFormat="1">
      <c r="A940" s="237" t="str">
        <f>IF(ISBLANK(INDEX('Policy Characteristics'!A:A,MATCH($C940,'Policy Characteristics'!$C:$C,0))),"",INDEX('Policy Characteristics'!A:A,MATCH($C940,'Policy Characteristics'!$C:$C,0)))</f>
        <v>Industry</v>
      </c>
      <c r="B940" s="386" t="str">
        <f>IF(ISBLANK(INDEX('Policy Characteristics'!B:B,MATCH($C940,'Policy Characteristics'!$C:$C,0))),"",INDEX('Policy Characteristics'!B:B,MATCH($C940,'Policy Characteristics'!$C:$C,0)))</f>
        <v>Feedstock Shifting</v>
      </c>
      <c r="C940" s="237" t="str">
        <f t="shared" si="42"/>
        <v>Fraction of Feedstock Shifted</v>
      </c>
      <c r="D940" s="290" t="s">
        <v>3050</v>
      </c>
      <c r="E940" s="335" t="s">
        <v>2397</v>
      </c>
      <c r="F940" t="s">
        <v>3014</v>
      </c>
      <c r="G940" s="335" t="s">
        <v>2405</v>
      </c>
      <c r="H940" s="293">
        <v>2511</v>
      </c>
      <c r="I940" s="387" t="s">
        <v>44</v>
      </c>
      <c r="J940" s="388" t="str">
        <f>IF(ISBLANK(INDEX('Policy Characteristics'!D:D,MATCH($C940,'Policy Characteristics'!$C:$C,0))),"",INDEX('Policy Characteristics'!D:D,MATCH($C940,'Policy Characteristics'!$C:$C,0)))</f>
        <v>Feedstock Shifting</v>
      </c>
      <c r="K940" s="237" t="str">
        <f>IF(ISBLANK(INDEX('Policy Characteristics'!E:E,MATCH($C940,'Policy Characteristics'!$C:$C,0))),"",INDEX('Policy Characteristics'!E:E,MATCH($C940,'Policy Characteristics'!$C:$C,0)))</f>
        <v>indst feedstock shifting</v>
      </c>
      <c r="L940" s="238">
        <f>IF(ISBLANK(INDEX('Policy Characteristics'!F:F,MATCH($C940,'Policy Characteristics'!$C:$C,0))),"",INDEX('Policy Characteristics'!F:F,MATCH($C940,'Policy Characteristics'!$C:$C,0)))</f>
        <v>0</v>
      </c>
      <c r="M940" s="238">
        <f>IF(ISBLANK(INDEX('Policy Characteristics'!G:G,MATCH($C940,'Policy Characteristics'!$C:$C,0))),"",INDEX('Policy Characteristics'!G:G,MATCH($C940,'Policy Characteristics'!$C:$C,0)))</f>
        <v>1</v>
      </c>
      <c r="N940" s="238">
        <f>IF(ISBLANK(INDEX('Policy Characteristics'!H:H,MATCH($C940,'Policy Characteristics'!$C:$C,0))),"",INDEX('Policy Characteristics'!H:H,MATCH($C940,'Policy Characteristics'!$C:$C,0)))</f>
        <v>0.01</v>
      </c>
      <c r="O940" s="237" t="str">
        <f>IF(ISBLANK(INDEX('Policy Characteristics'!I:I,MATCH($C940,'Policy Characteristics'!$C:$C,0))),"",INDEX('Policy Characteristics'!I:I,MATCH($C940,'Policy Characteristics'!$C:$C,0)))</f>
        <v>% of potential achieved</v>
      </c>
      <c r="P940" s="237"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7" t="str">
        <f>IF(ISBLANK(INDEX('Policy Characteristics'!K:K,MATCH($C940,'Policy Characteristics'!$C:$C,0))),"",INDEX('Policy Characteristics'!K:K,MATCH($C940,'Policy Characteristics'!$C:$C,0)))</f>
        <v/>
      </c>
      <c r="R940" s="237" t="str">
        <f>IF(ISBLANK(INDEX('Policy Characteristics'!L:L,MATCH($C940,'Policy Characteristics'!$C:$C,0))),"",INDEX('Policy Characteristics'!L:L,MATCH($C940,'Policy Characteristics'!$C:$C,0)))</f>
        <v/>
      </c>
      <c r="S940" s="291" t="s">
        <v>187</v>
      </c>
    </row>
    <row r="941" spans="1:19" s="291" customFormat="1">
      <c r="A941" s="237" t="str">
        <f>IF(ISBLANK(INDEX('Policy Characteristics'!A:A,MATCH($C941,'Policy Characteristics'!$C:$C,0))),"",INDEX('Policy Characteristics'!A:A,MATCH($C941,'Policy Characteristics'!$C:$C,0)))</f>
        <v>Industry</v>
      </c>
      <c r="B941" s="386" t="str">
        <f>IF(ISBLANK(INDEX('Policy Characteristics'!B:B,MATCH($C941,'Policy Characteristics'!$C:$C,0))),"",INDEX('Policy Characteristics'!B:B,MATCH($C941,'Policy Characteristics'!$C:$C,0)))</f>
        <v>Feedstock Shifting</v>
      </c>
      <c r="C941" s="237" t="str">
        <f t="shared" si="42"/>
        <v>Fraction of Feedstock Shifted</v>
      </c>
      <c r="D941" s="290" t="s">
        <v>3050</v>
      </c>
      <c r="E941" s="335" t="s">
        <v>2398</v>
      </c>
      <c r="F941" t="s">
        <v>3014</v>
      </c>
      <c r="G941" s="335" t="s">
        <v>2406</v>
      </c>
      <c r="H941" s="293">
        <v>2512</v>
      </c>
      <c r="I941" s="387" t="s">
        <v>44</v>
      </c>
      <c r="J941" s="388" t="str">
        <f>IF(ISBLANK(INDEX('Policy Characteristics'!D:D,MATCH($C941,'Policy Characteristics'!$C:$C,0))),"",INDEX('Policy Characteristics'!D:D,MATCH($C941,'Policy Characteristics'!$C:$C,0)))</f>
        <v>Feedstock Shifting</v>
      </c>
      <c r="K941" s="237" t="str">
        <f>IF(ISBLANK(INDEX('Policy Characteristics'!E:E,MATCH($C941,'Policy Characteristics'!$C:$C,0))),"",INDEX('Policy Characteristics'!E:E,MATCH($C941,'Policy Characteristics'!$C:$C,0)))</f>
        <v>indst feedstock shifting</v>
      </c>
      <c r="L941" s="238">
        <f>IF(ISBLANK(INDEX('Policy Characteristics'!F:F,MATCH($C941,'Policy Characteristics'!$C:$C,0))),"",INDEX('Policy Characteristics'!F:F,MATCH($C941,'Policy Characteristics'!$C:$C,0)))</f>
        <v>0</v>
      </c>
      <c r="M941" s="238">
        <f>IF(ISBLANK(INDEX('Policy Characteristics'!G:G,MATCH($C941,'Policy Characteristics'!$C:$C,0))),"",INDEX('Policy Characteristics'!G:G,MATCH($C941,'Policy Characteristics'!$C:$C,0)))</f>
        <v>1</v>
      </c>
      <c r="N941" s="238">
        <f>IF(ISBLANK(INDEX('Policy Characteristics'!H:H,MATCH($C941,'Policy Characteristics'!$C:$C,0))),"",INDEX('Policy Characteristics'!H:H,MATCH($C941,'Policy Characteristics'!$C:$C,0)))</f>
        <v>0.01</v>
      </c>
      <c r="O941" s="237" t="str">
        <f>IF(ISBLANK(INDEX('Policy Characteristics'!I:I,MATCH($C941,'Policy Characteristics'!$C:$C,0))),"",INDEX('Policy Characteristics'!I:I,MATCH($C941,'Policy Characteristics'!$C:$C,0)))</f>
        <v>% of potential achieved</v>
      </c>
      <c r="P941" s="237"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7" t="str">
        <f>IF(ISBLANK(INDEX('Policy Characteristics'!K:K,MATCH($C941,'Policy Characteristics'!$C:$C,0))),"",INDEX('Policy Characteristics'!K:K,MATCH($C941,'Policy Characteristics'!$C:$C,0)))</f>
        <v/>
      </c>
      <c r="R941" s="237" t="str">
        <f>IF(ISBLANK(INDEX('Policy Characteristics'!L:L,MATCH($C941,'Policy Characteristics'!$C:$C,0))),"",INDEX('Policy Characteristics'!L:L,MATCH($C941,'Policy Characteristics'!$C:$C,0)))</f>
        <v/>
      </c>
      <c r="S941" s="291" t="s">
        <v>187</v>
      </c>
    </row>
    <row r="942" spans="1:19" s="291" customFormat="1">
      <c r="A942" s="237" t="str">
        <f>IF(ISBLANK(INDEX('Policy Characteristics'!A:A,MATCH($C942,'Policy Characteristics'!$C:$C,0))),"",INDEX('Policy Characteristics'!A:A,MATCH($C942,'Policy Characteristics'!$C:$C,0)))</f>
        <v>Industry</v>
      </c>
      <c r="B942" s="386" t="str">
        <f>IF(ISBLANK(INDEX('Policy Characteristics'!B:B,MATCH($C942,'Policy Characteristics'!$C:$C,0))),"",INDEX('Policy Characteristics'!B:B,MATCH($C942,'Policy Characteristics'!$C:$C,0)))</f>
        <v>Feedstock Shifting</v>
      </c>
      <c r="C942" s="237" t="str">
        <f t="shared" si="42"/>
        <v>Fraction of Feedstock Shifted</v>
      </c>
      <c r="D942" s="290" t="s">
        <v>3050</v>
      </c>
      <c r="E942" s="335" t="s">
        <v>2399</v>
      </c>
      <c r="F942" t="s">
        <v>3014</v>
      </c>
      <c r="G942" s="335" t="s">
        <v>2403</v>
      </c>
      <c r="H942" s="293">
        <v>2513</v>
      </c>
      <c r="I942" s="387" t="s">
        <v>44</v>
      </c>
      <c r="J942" s="388" t="str">
        <f>IF(ISBLANK(INDEX('Policy Characteristics'!D:D,MATCH($C942,'Policy Characteristics'!$C:$C,0))),"",INDEX('Policy Characteristics'!D:D,MATCH($C942,'Policy Characteristics'!$C:$C,0)))</f>
        <v>Feedstock Shifting</v>
      </c>
      <c r="K942" s="237" t="str">
        <f>IF(ISBLANK(INDEX('Policy Characteristics'!E:E,MATCH($C942,'Policy Characteristics'!$C:$C,0))),"",INDEX('Policy Characteristics'!E:E,MATCH($C942,'Policy Characteristics'!$C:$C,0)))</f>
        <v>indst feedstock shifting</v>
      </c>
      <c r="L942" s="238">
        <f>IF(ISBLANK(INDEX('Policy Characteristics'!F:F,MATCH($C942,'Policy Characteristics'!$C:$C,0))),"",INDEX('Policy Characteristics'!F:F,MATCH($C942,'Policy Characteristics'!$C:$C,0)))</f>
        <v>0</v>
      </c>
      <c r="M942" s="238">
        <f>IF(ISBLANK(INDEX('Policy Characteristics'!G:G,MATCH($C942,'Policy Characteristics'!$C:$C,0))),"",INDEX('Policy Characteristics'!G:G,MATCH($C942,'Policy Characteristics'!$C:$C,0)))</f>
        <v>1</v>
      </c>
      <c r="N942" s="238">
        <f>IF(ISBLANK(INDEX('Policy Characteristics'!H:H,MATCH($C942,'Policy Characteristics'!$C:$C,0))),"",INDEX('Policy Characteristics'!H:H,MATCH($C942,'Policy Characteristics'!$C:$C,0)))</f>
        <v>0.01</v>
      </c>
      <c r="O942" s="237" t="str">
        <f>IF(ISBLANK(INDEX('Policy Characteristics'!I:I,MATCH($C942,'Policy Characteristics'!$C:$C,0))),"",INDEX('Policy Characteristics'!I:I,MATCH($C942,'Policy Characteristics'!$C:$C,0)))</f>
        <v>% of potential achieved</v>
      </c>
      <c r="P942" s="237"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7" t="str">
        <f>IF(ISBLANK(INDEX('Policy Characteristics'!K:K,MATCH($C942,'Policy Characteristics'!$C:$C,0))),"",INDEX('Policy Characteristics'!K:K,MATCH($C942,'Policy Characteristics'!$C:$C,0)))</f>
        <v/>
      </c>
      <c r="R942" s="237" t="str">
        <f>IF(ISBLANK(INDEX('Policy Characteristics'!L:L,MATCH($C942,'Policy Characteristics'!$C:$C,0))),"",INDEX('Policy Characteristics'!L:L,MATCH($C942,'Policy Characteristics'!$C:$C,0)))</f>
        <v/>
      </c>
      <c r="S942" s="291" t="s">
        <v>187</v>
      </c>
    </row>
    <row r="943" spans="1:19" s="291" customFormat="1">
      <c r="A943" s="237" t="str">
        <f>IF(ISBLANK(INDEX('Policy Characteristics'!A:A,MATCH($C943,'Policy Characteristics'!$C:$C,0))),"",INDEX('Policy Characteristics'!A:A,MATCH($C943,'Policy Characteristics'!$C:$C,0)))</f>
        <v>Industry</v>
      </c>
      <c r="B943" s="386" t="str">
        <f>IF(ISBLANK(INDEX('Policy Characteristics'!B:B,MATCH($C943,'Policy Characteristics'!$C:$C,0))),"",INDEX('Policy Characteristics'!B:B,MATCH($C943,'Policy Characteristics'!$C:$C,0)))</f>
        <v>Feedstock Shifting</v>
      </c>
      <c r="C943" s="237" t="str">
        <f t="shared" si="42"/>
        <v>Fraction of Feedstock Shifted</v>
      </c>
      <c r="D943" s="290" t="s">
        <v>3050</v>
      </c>
      <c r="E943" s="335" t="s">
        <v>2400</v>
      </c>
      <c r="F943" t="s">
        <v>3014</v>
      </c>
      <c r="G943" s="335" t="s">
        <v>2404</v>
      </c>
      <c r="H943" s="293">
        <v>2514</v>
      </c>
      <c r="I943" s="387" t="s">
        <v>44</v>
      </c>
      <c r="J943" s="388" t="str">
        <f>IF(ISBLANK(INDEX('Policy Characteristics'!D:D,MATCH($C943,'Policy Characteristics'!$C:$C,0))),"",INDEX('Policy Characteristics'!D:D,MATCH($C943,'Policy Characteristics'!$C:$C,0)))</f>
        <v>Feedstock Shifting</v>
      </c>
      <c r="K943" s="237" t="str">
        <f>IF(ISBLANK(INDEX('Policy Characteristics'!E:E,MATCH($C943,'Policy Characteristics'!$C:$C,0))),"",INDEX('Policy Characteristics'!E:E,MATCH($C943,'Policy Characteristics'!$C:$C,0)))</f>
        <v>indst feedstock shifting</v>
      </c>
      <c r="L943" s="238">
        <f>IF(ISBLANK(INDEX('Policy Characteristics'!F:F,MATCH($C943,'Policy Characteristics'!$C:$C,0))),"",INDEX('Policy Characteristics'!F:F,MATCH($C943,'Policy Characteristics'!$C:$C,0)))</f>
        <v>0</v>
      </c>
      <c r="M943" s="238">
        <f>IF(ISBLANK(INDEX('Policy Characteristics'!G:G,MATCH($C943,'Policy Characteristics'!$C:$C,0))),"",INDEX('Policy Characteristics'!G:G,MATCH($C943,'Policy Characteristics'!$C:$C,0)))</f>
        <v>1</v>
      </c>
      <c r="N943" s="238">
        <f>IF(ISBLANK(INDEX('Policy Characteristics'!H:H,MATCH($C943,'Policy Characteristics'!$C:$C,0))),"",INDEX('Policy Characteristics'!H:H,MATCH($C943,'Policy Characteristics'!$C:$C,0)))</f>
        <v>0.01</v>
      </c>
      <c r="O943" s="237" t="str">
        <f>IF(ISBLANK(INDEX('Policy Characteristics'!I:I,MATCH($C943,'Policy Characteristics'!$C:$C,0))),"",INDEX('Policy Characteristics'!I:I,MATCH($C943,'Policy Characteristics'!$C:$C,0)))</f>
        <v>% of potential achieved</v>
      </c>
      <c r="P943" s="237"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7" t="str">
        <f>IF(ISBLANK(INDEX('Policy Characteristics'!K:K,MATCH($C943,'Policy Characteristics'!$C:$C,0))),"",INDEX('Policy Characteristics'!K:K,MATCH($C943,'Policy Characteristics'!$C:$C,0)))</f>
        <v/>
      </c>
      <c r="R943" s="237" t="str">
        <f>IF(ISBLANK(INDEX('Policy Characteristics'!L:L,MATCH($C943,'Policy Characteristics'!$C:$C,0))),"",INDEX('Policy Characteristics'!L:L,MATCH($C943,'Policy Characteristics'!$C:$C,0)))</f>
        <v/>
      </c>
      <c r="S943" s="291" t="s">
        <v>187</v>
      </c>
    </row>
    <row r="944" spans="1:19" s="291" customFormat="1">
      <c r="A944" s="237" t="str">
        <f>IF(ISBLANK(INDEX('Policy Characteristics'!A:A,MATCH($C944,'Policy Characteristics'!$C:$C,0))),"",INDEX('Policy Characteristics'!A:A,MATCH($C944,'Policy Characteristics'!$C:$C,0)))</f>
        <v>Industry</v>
      </c>
      <c r="B944" s="386" t="str">
        <f>IF(ISBLANK(INDEX('Policy Characteristics'!B:B,MATCH($C944,'Policy Characteristics'!$C:$C,0))),"",INDEX('Policy Characteristics'!B:B,MATCH($C944,'Policy Characteristics'!$C:$C,0)))</f>
        <v>Feedstock Shifting</v>
      </c>
      <c r="C944" s="237" t="str">
        <f t="shared" si="42"/>
        <v>Fraction of Feedstock Shifted</v>
      </c>
      <c r="D944" s="290" t="s">
        <v>3050</v>
      </c>
      <c r="E944" s="335" t="s">
        <v>2401</v>
      </c>
      <c r="F944" t="s">
        <v>3014</v>
      </c>
      <c r="G944" s="335" t="s">
        <v>2407</v>
      </c>
      <c r="H944" s="293">
        <v>2515</v>
      </c>
      <c r="I944" s="387" t="s">
        <v>44</v>
      </c>
      <c r="J944" s="388" t="str">
        <f>IF(ISBLANK(INDEX('Policy Characteristics'!D:D,MATCH($C944,'Policy Characteristics'!$C:$C,0))),"",INDEX('Policy Characteristics'!D:D,MATCH($C944,'Policy Characteristics'!$C:$C,0)))</f>
        <v>Feedstock Shifting</v>
      </c>
      <c r="K944" s="237" t="str">
        <f>IF(ISBLANK(INDEX('Policy Characteristics'!E:E,MATCH($C944,'Policy Characteristics'!$C:$C,0))),"",INDEX('Policy Characteristics'!E:E,MATCH($C944,'Policy Characteristics'!$C:$C,0)))</f>
        <v>indst feedstock shifting</v>
      </c>
      <c r="L944" s="238">
        <f>IF(ISBLANK(INDEX('Policy Characteristics'!F:F,MATCH($C944,'Policy Characteristics'!$C:$C,0))),"",INDEX('Policy Characteristics'!F:F,MATCH($C944,'Policy Characteristics'!$C:$C,0)))</f>
        <v>0</v>
      </c>
      <c r="M944" s="238">
        <f>IF(ISBLANK(INDEX('Policy Characteristics'!G:G,MATCH($C944,'Policy Characteristics'!$C:$C,0))),"",INDEX('Policy Characteristics'!G:G,MATCH($C944,'Policy Characteristics'!$C:$C,0)))</f>
        <v>1</v>
      </c>
      <c r="N944" s="238">
        <f>IF(ISBLANK(INDEX('Policy Characteristics'!H:H,MATCH($C944,'Policy Characteristics'!$C:$C,0))),"",INDEX('Policy Characteristics'!H:H,MATCH($C944,'Policy Characteristics'!$C:$C,0)))</f>
        <v>0.01</v>
      </c>
      <c r="O944" s="237" t="str">
        <f>IF(ISBLANK(INDEX('Policy Characteristics'!I:I,MATCH($C944,'Policy Characteristics'!$C:$C,0))),"",INDEX('Policy Characteristics'!I:I,MATCH($C944,'Policy Characteristics'!$C:$C,0)))</f>
        <v>% of potential achieved</v>
      </c>
      <c r="P944" s="237"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7" t="str">
        <f>IF(ISBLANK(INDEX('Policy Characteristics'!K:K,MATCH($C944,'Policy Characteristics'!$C:$C,0))),"",INDEX('Policy Characteristics'!K:K,MATCH($C944,'Policy Characteristics'!$C:$C,0)))</f>
        <v/>
      </c>
      <c r="R944" s="237" t="str">
        <f>IF(ISBLANK(INDEX('Policy Characteristics'!L:L,MATCH($C944,'Policy Characteristics'!$C:$C,0))),"",INDEX('Policy Characteristics'!L:L,MATCH($C944,'Policy Characteristics'!$C:$C,0)))</f>
        <v/>
      </c>
      <c r="S944" s="291" t="s">
        <v>187</v>
      </c>
    </row>
    <row r="945" spans="1:19" s="291" customFormat="1">
      <c r="A945" s="237" t="str">
        <f>IF(ISBLANK(INDEX('Policy Characteristics'!A:A,MATCH($C945,'Policy Characteristics'!$C:$C,0))),"",INDEX('Policy Characteristics'!A:A,MATCH($C945,'Policy Characteristics'!$C:$C,0)))</f>
        <v>Industry</v>
      </c>
      <c r="B945" s="386" t="str">
        <f>IF(ISBLANK(INDEX('Policy Characteristics'!B:B,MATCH($C945,'Policy Characteristics'!$C:$C,0))),"",INDEX('Policy Characteristics'!B:B,MATCH($C945,'Policy Characteristics'!$C:$C,0)))</f>
        <v>Feedstock Shifting</v>
      </c>
      <c r="C945" s="237" t="str">
        <f t="shared" si="42"/>
        <v>Fraction of Feedstock Shifted</v>
      </c>
      <c r="D945" s="290" t="s">
        <v>3050</v>
      </c>
      <c r="E945" s="335" t="s">
        <v>2699</v>
      </c>
      <c r="F945" t="s">
        <v>3014</v>
      </c>
      <c r="G945" s="335" t="s">
        <v>2702</v>
      </c>
      <c r="H945" s="293">
        <v>2516</v>
      </c>
      <c r="I945" s="387" t="s">
        <v>44</v>
      </c>
      <c r="J945" s="388" t="str">
        <f>IF(ISBLANK(INDEX('Policy Characteristics'!D:D,MATCH($C945,'Policy Characteristics'!$C:$C,0))),"",INDEX('Policy Characteristics'!D:D,MATCH($C945,'Policy Characteristics'!$C:$C,0)))</f>
        <v>Feedstock Shifting</v>
      </c>
      <c r="K945" s="237" t="str">
        <f>IF(ISBLANK(INDEX('Policy Characteristics'!E:E,MATCH($C945,'Policy Characteristics'!$C:$C,0))),"",INDEX('Policy Characteristics'!E:E,MATCH($C945,'Policy Characteristics'!$C:$C,0)))</f>
        <v>indst feedstock shifting</v>
      </c>
      <c r="L945" s="238">
        <f>IF(ISBLANK(INDEX('Policy Characteristics'!F:F,MATCH($C945,'Policy Characteristics'!$C:$C,0))),"",INDEX('Policy Characteristics'!F:F,MATCH($C945,'Policy Characteristics'!$C:$C,0)))</f>
        <v>0</v>
      </c>
      <c r="M945" s="238">
        <f>IF(ISBLANK(INDEX('Policy Characteristics'!G:G,MATCH($C945,'Policy Characteristics'!$C:$C,0))),"",INDEX('Policy Characteristics'!G:G,MATCH($C945,'Policy Characteristics'!$C:$C,0)))</f>
        <v>1</v>
      </c>
      <c r="N945" s="238">
        <f>IF(ISBLANK(INDEX('Policy Characteristics'!H:H,MATCH($C945,'Policy Characteristics'!$C:$C,0))),"",INDEX('Policy Characteristics'!H:H,MATCH($C945,'Policy Characteristics'!$C:$C,0)))</f>
        <v>0.01</v>
      </c>
      <c r="O945" s="237" t="str">
        <f>IF(ISBLANK(INDEX('Policy Characteristics'!I:I,MATCH($C945,'Policy Characteristics'!$C:$C,0))),"",INDEX('Policy Characteristics'!I:I,MATCH($C945,'Policy Characteristics'!$C:$C,0)))</f>
        <v>% of potential achieved</v>
      </c>
      <c r="P945" s="237"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7" t="str">
        <f>IF(ISBLANK(INDEX('Policy Characteristics'!K:K,MATCH($C945,'Policy Characteristics'!$C:$C,0))),"",INDEX('Policy Characteristics'!K:K,MATCH($C945,'Policy Characteristics'!$C:$C,0)))</f>
        <v/>
      </c>
      <c r="R945" s="237" t="str">
        <f>IF(ISBLANK(INDEX('Policy Characteristics'!L:L,MATCH($C945,'Policy Characteristics'!$C:$C,0))),"",INDEX('Policy Characteristics'!L:L,MATCH($C945,'Policy Characteristics'!$C:$C,0)))</f>
        <v/>
      </c>
      <c r="S945" s="291" t="s">
        <v>187</v>
      </c>
    </row>
    <row r="946" spans="1:19" s="291" customFormat="1">
      <c r="A946" s="237" t="str">
        <f>IF(ISBLANK(INDEX('Policy Characteristics'!A:A,MATCH($C946,'Policy Characteristics'!$C:$C,0))),"",INDEX('Policy Characteristics'!A:A,MATCH($C946,'Policy Characteristics'!$C:$C,0)))</f>
        <v>Industry</v>
      </c>
      <c r="B946" s="386" t="str">
        <f>IF(ISBLANK(INDEX('Policy Characteristics'!B:B,MATCH($C946,'Policy Characteristics'!$C:$C,0))),"",INDEX('Policy Characteristics'!B:B,MATCH($C946,'Policy Characteristics'!$C:$C,0)))</f>
        <v>Feedstock Shifting</v>
      </c>
      <c r="C946" s="237" t="str">
        <f t="shared" si="42"/>
        <v>Fraction of Feedstock Shifted</v>
      </c>
      <c r="D946" s="290" t="s">
        <v>3050</v>
      </c>
      <c r="E946" s="335" t="s">
        <v>2700</v>
      </c>
      <c r="F946" t="s">
        <v>3014</v>
      </c>
      <c r="G946" s="335" t="s">
        <v>2704</v>
      </c>
      <c r="H946" s="293">
        <v>2517</v>
      </c>
      <c r="I946" s="387" t="s">
        <v>44</v>
      </c>
      <c r="J946" s="388" t="str">
        <f>IF(ISBLANK(INDEX('Policy Characteristics'!D:D,MATCH($C946,'Policy Characteristics'!$C:$C,0))),"",INDEX('Policy Characteristics'!D:D,MATCH($C946,'Policy Characteristics'!$C:$C,0)))</f>
        <v>Feedstock Shifting</v>
      </c>
      <c r="K946" s="237" t="str">
        <f>IF(ISBLANK(INDEX('Policy Characteristics'!E:E,MATCH($C946,'Policy Characteristics'!$C:$C,0))),"",INDEX('Policy Characteristics'!E:E,MATCH($C946,'Policy Characteristics'!$C:$C,0)))</f>
        <v>indst feedstock shifting</v>
      </c>
      <c r="L946" s="238">
        <f>IF(ISBLANK(INDEX('Policy Characteristics'!F:F,MATCH($C946,'Policy Characteristics'!$C:$C,0))),"",INDEX('Policy Characteristics'!F:F,MATCH($C946,'Policy Characteristics'!$C:$C,0)))</f>
        <v>0</v>
      </c>
      <c r="M946" s="238">
        <f>IF(ISBLANK(INDEX('Policy Characteristics'!G:G,MATCH($C946,'Policy Characteristics'!$C:$C,0))),"",INDEX('Policy Characteristics'!G:G,MATCH($C946,'Policy Characteristics'!$C:$C,0)))</f>
        <v>1</v>
      </c>
      <c r="N946" s="238">
        <f>IF(ISBLANK(INDEX('Policy Characteristics'!H:H,MATCH($C946,'Policy Characteristics'!$C:$C,0))),"",INDEX('Policy Characteristics'!H:H,MATCH($C946,'Policy Characteristics'!$C:$C,0)))</f>
        <v>0.01</v>
      </c>
      <c r="O946" s="237" t="str">
        <f>IF(ISBLANK(INDEX('Policy Characteristics'!I:I,MATCH($C946,'Policy Characteristics'!$C:$C,0))),"",INDEX('Policy Characteristics'!I:I,MATCH($C946,'Policy Characteristics'!$C:$C,0)))</f>
        <v>% of potential achieved</v>
      </c>
      <c r="P946" s="237"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7" t="str">
        <f>IF(ISBLANK(INDEX('Policy Characteristics'!K:K,MATCH($C946,'Policy Characteristics'!$C:$C,0))),"",INDEX('Policy Characteristics'!K:K,MATCH($C946,'Policy Characteristics'!$C:$C,0)))</f>
        <v/>
      </c>
      <c r="R946" s="237" t="str">
        <f>IF(ISBLANK(INDEX('Policy Characteristics'!L:L,MATCH($C946,'Policy Characteristics'!$C:$C,0))),"",INDEX('Policy Characteristics'!L:L,MATCH($C946,'Policy Characteristics'!$C:$C,0)))</f>
        <v/>
      </c>
      <c r="S946" s="291" t="s">
        <v>187</v>
      </c>
    </row>
    <row r="947" spans="1:19" s="291" customFormat="1">
      <c r="A947" s="237" t="str">
        <f>IF(ISBLANK(INDEX('Policy Characteristics'!A:A,MATCH($C947,'Policy Characteristics'!$C:$C,0))),"",INDEX('Policy Characteristics'!A:A,MATCH($C947,'Policy Characteristics'!$C:$C,0)))</f>
        <v>Industry</v>
      </c>
      <c r="B947" s="386" t="str">
        <f>IF(ISBLANK(INDEX('Policy Characteristics'!B:B,MATCH($C947,'Policy Characteristics'!$C:$C,0))),"",INDEX('Policy Characteristics'!B:B,MATCH($C947,'Policy Characteristics'!$C:$C,0)))</f>
        <v>Feedstock Shifting</v>
      </c>
      <c r="C947" s="237" t="str">
        <f t="shared" si="42"/>
        <v>Fraction of Feedstock Shifted</v>
      </c>
      <c r="D947" s="290" t="s">
        <v>3050</v>
      </c>
      <c r="E947" s="335" t="s">
        <v>2701</v>
      </c>
      <c r="F947" t="s">
        <v>3014</v>
      </c>
      <c r="G947" s="335" t="s">
        <v>2705</v>
      </c>
      <c r="H947" s="293">
        <v>2518</v>
      </c>
      <c r="I947" s="387" t="s">
        <v>44</v>
      </c>
      <c r="J947" s="388" t="str">
        <f>IF(ISBLANK(INDEX('Policy Characteristics'!D:D,MATCH($C947,'Policy Characteristics'!$C:$C,0))),"",INDEX('Policy Characteristics'!D:D,MATCH($C947,'Policy Characteristics'!$C:$C,0)))</f>
        <v>Feedstock Shifting</v>
      </c>
      <c r="K947" s="237" t="str">
        <f>IF(ISBLANK(INDEX('Policy Characteristics'!E:E,MATCH($C947,'Policy Characteristics'!$C:$C,0))),"",INDEX('Policy Characteristics'!E:E,MATCH($C947,'Policy Characteristics'!$C:$C,0)))</f>
        <v>indst feedstock shifting</v>
      </c>
      <c r="L947" s="238">
        <f>IF(ISBLANK(INDEX('Policy Characteristics'!F:F,MATCH($C947,'Policy Characteristics'!$C:$C,0))),"",INDEX('Policy Characteristics'!F:F,MATCH($C947,'Policy Characteristics'!$C:$C,0)))</f>
        <v>0</v>
      </c>
      <c r="M947" s="238">
        <f>IF(ISBLANK(INDEX('Policy Characteristics'!G:G,MATCH($C947,'Policy Characteristics'!$C:$C,0))),"",INDEX('Policy Characteristics'!G:G,MATCH($C947,'Policy Characteristics'!$C:$C,0)))</f>
        <v>1</v>
      </c>
      <c r="N947" s="238">
        <f>IF(ISBLANK(INDEX('Policy Characteristics'!H:H,MATCH($C947,'Policy Characteristics'!$C:$C,0))),"",INDEX('Policy Characteristics'!H:H,MATCH($C947,'Policy Characteristics'!$C:$C,0)))</f>
        <v>0.01</v>
      </c>
      <c r="O947" s="237" t="str">
        <f>IF(ISBLANK(INDEX('Policy Characteristics'!I:I,MATCH($C947,'Policy Characteristics'!$C:$C,0))),"",INDEX('Policy Characteristics'!I:I,MATCH($C947,'Policy Characteristics'!$C:$C,0)))</f>
        <v>% of potential achieved</v>
      </c>
      <c r="P947" s="237"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7" t="str">
        <f>IF(ISBLANK(INDEX('Policy Characteristics'!K:K,MATCH($C947,'Policy Characteristics'!$C:$C,0))),"",INDEX('Policy Characteristics'!K:K,MATCH($C947,'Policy Characteristics'!$C:$C,0)))</f>
        <v/>
      </c>
      <c r="R947" s="237" t="str">
        <f>IF(ISBLANK(INDEX('Policy Characteristics'!L:L,MATCH($C947,'Policy Characteristics'!$C:$C,0))),"",INDEX('Policy Characteristics'!L:L,MATCH($C947,'Policy Characteristics'!$C:$C,0)))</f>
        <v/>
      </c>
      <c r="S947" s="291" t="s">
        <v>187</v>
      </c>
    </row>
    <row r="948" spans="1:19" s="291" customFormat="1">
      <c r="A948" s="237" t="str">
        <f>IF(ISBLANK(INDEX('Policy Characteristics'!A:A,MATCH($C948,'Policy Characteristics'!$C:$C,0))),"",INDEX('Policy Characteristics'!A:A,MATCH($C948,'Policy Characteristics'!$C:$C,0)))</f>
        <v>Industry</v>
      </c>
      <c r="B948" s="386" t="str">
        <f>IF(ISBLANK(INDEX('Policy Characteristics'!B:B,MATCH($C948,'Policy Characteristics'!$C:$C,0))),"",INDEX('Policy Characteristics'!B:B,MATCH($C948,'Policy Characteristics'!$C:$C,0)))</f>
        <v>Feedstock Shifting</v>
      </c>
      <c r="C948" s="237" t="str">
        <f t="shared" si="42"/>
        <v>Fraction of Feedstock Shifted</v>
      </c>
      <c r="D948" s="290" t="s">
        <v>3050</v>
      </c>
      <c r="E948" s="335" t="s">
        <v>2698</v>
      </c>
      <c r="F948" t="s">
        <v>3014</v>
      </c>
      <c r="G948" s="335" t="s">
        <v>2703</v>
      </c>
      <c r="H948" s="293">
        <v>2519</v>
      </c>
      <c r="I948" s="387" t="s">
        <v>44</v>
      </c>
      <c r="J948" s="388" t="str">
        <f>IF(ISBLANK(INDEX('Policy Characteristics'!D:D,MATCH($C948,'Policy Characteristics'!$C:$C,0))),"",INDEX('Policy Characteristics'!D:D,MATCH($C948,'Policy Characteristics'!$C:$C,0)))</f>
        <v>Feedstock Shifting</v>
      </c>
      <c r="K948" s="237" t="str">
        <f>IF(ISBLANK(INDEX('Policy Characteristics'!E:E,MATCH($C948,'Policy Characteristics'!$C:$C,0))),"",INDEX('Policy Characteristics'!E:E,MATCH($C948,'Policy Characteristics'!$C:$C,0)))</f>
        <v>indst feedstock shifting</v>
      </c>
      <c r="L948" s="238">
        <f>IF(ISBLANK(INDEX('Policy Characteristics'!F:F,MATCH($C948,'Policy Characteristics'!$C:$C,0))),"",INDEX('Policy Characteristics'!F:F,MATCH($C948,'Policy Characteristics'!$C:$C,0)))</f>
        <v>0</v>
      </c>
      <c r="M948" s="238">
        <f>IF(ISBLANK(INDEX('Policy Characteristics'!G:G,MATCH($C948,'Policy Characteristics'!$C:$C,0))),"",INDEX('Policy Characteristics'!G:G,MATCH($C948,'Policy Characteristics'!$C:$C,0)))</f>
        <v>1</v>
      </c>
      <c r="N948" s="238">
        <f>IF(ISBLANK(INDEX('Policy Characteristics'!H:H,MATCH($C948,'Policy Characteristics'!$C:$C,0))),"",INDEX('Policy Characteristics'!H:H,MATCH($C948,'Policy Characteristics'!$C:$C,0)))</f>
        <v>0.01</v>
      </c>
      <c r="O948" s="237" t="str">
        <f>IF(ISBLANK(INDEX('Policy Characteristics'!I:I,MATCH($C948,'Policy Characteristics'!$C:$C,0))),"",INDEX('Policy Characteristics'!I:I,MATCH($C948,'Policy Characteristics'!$C:$C,0)))</f>
        <v>% of potential achieved</v>
      </c>
      <c r="P948" s="237"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7" t="str">
        <f>IF(ISBLANK(INDEX('Policy Characteristics'!K:K,MATCH($C948,'Policy Characteristics'!$C:$C,0))),"",INDEX('Policy Characteristics'!K:K,MATCH($C948,'Policy Characteristics'!$C:$C,0)))</f>
        <v/>
      </c>
      <c r="R948" s="237" t="str">
        <f>IF(ISBLANK(INDEX('Policy Characteristics'!L:L,MATCH($C948,'Policy Characteristics'!$C:$C,0))),"",INDEX('Policy Characteristics'!L:L,MATCH($C948,'Policy Characteristics'!$C:$C,0)))</f>
        <v/>
      </c>
      <c r="S948" s="291" t="s">
        <v>187</v>
      </c>
    </row>
    <row r="949" spans="1:19" s="291" customFormat="1">
      <c r="A949" s="237" t="str">
        <f>IF(ISBLANK(INDEX('Policy Characteristics'!A:A,MATCH($C949,'Policy Characteristics'!$C:$C,0))),"",INDEX('Policy Characteristics'!A:A,MATCH($C949,'Policy Characteristics'!$C:$C,0)))</f>
        <v>Industry</v>
      </c>
      <c r="B949" s="386" t="str">
        <f>IF(ISBLANK(INDEX('Policy Characteristics'!B:B,MATCH($C949,'Policy Characteristics'!$C:$C,0))),"",INDEX('Policy Characteristics'!B:B,MATCH($C949,'Policy Characteristics'!$C:$C,0)))</f>
        <v>Feedstock Shifting</v>
      </c>
      <c r="C949" s="237" t="str">
        <f t="shared" si="42"/>
        <v>Fraction of Feedstock Shifted</v>
      </c>
      <c r="D949" s="290" t="s">
        <v>3051</v>
      </c>
      <c r="E949" s="335" t="s">
        <v>2396</v>
      </c>
      <c r="F949" t="s">
        <v>3015</v>
      </c>
      <c r="G949" s="335" t="s">
        <v>2402</v>
      </c>
      <c r="H949" s="293">
        <v>2520</v>
      </c>
      <c r="I949" s="387" t="s">
        <v>44</v>
      </c>
      <c r="J949" s="388" t="str">
        <f>IF(ISBLANK(INDEX('Policy Characteristics'!D:D,MATCH($C949,'Policy Characteristics'!$C:$C,0))),"",INDEX('Policy Characteristics'!D:D,MATCH($C949,'Policy Characteristics'!$C:$C,0)))</f>
        <v>Feedstock Shifting</v>
      </c>
      <c r="K949" s="237" t="str">
        <f>IF(ISBLANK(INDEX('Policy Characteristics'!E:E,MATCH($C949,'Policy Characteristics'!$C:$C,0))),"",INDEX('Policy Characteristics'!E:E,MATCH($C949,'Policy Characteristics'!$C:$C,0)))</f>
        <v>indst feedstock shifting</v>
      </c>
      <c r="L949" s="238">
        <f>IF(ISBLANK(INDEX('Policy Characteristics'!F:F,MATCH($C949,'Policy Characteristics'!$C:$C,0))),"",INDEX('Policy Characteristics'!F:F,MATCH($C949,'Policy Characteristics'!$C:$C,0)))</f>
        <v>0</v>
      </c>
      <c r="M949" s="238">
        <f>IF(ISBLANK(INDEX('Policy Characteristics'!G:G,MATCH($C949,'Policy Characteristics'!$C:$C,0))),"",INDEX('Policy Characteristics'!G:G,MATCH($C949,'Policy Characteristics'!$C:$C,0)))</f>
        <v>1</v>
      </c>
      <c r="N949" s="238">
        <f>IF(ISBLANK(INDEX('Policy Characteristics'!H:H,MATCH($C949,'Policy Characteristics'!$C:$C,0))),"",INDEX('Policy Characteristics'!H:H,MATCH($C949,'Policy Characteristics'!$C:$C,0)))</f>
        <v>0.01</v>
      </c>
      <c r="O949" s="237" t="str">
        <f>IF(ISBLANK(INDEX('Policy Characteristics'!I:I,MATCH($C949,'Policy Characteristics'!$C:$C,0))),"",INDEX('Policy Characteristics'!I:I,MATCH($C949,'Policy Characteristics'!$C:$C,0)))</f>
        <v>% of potential achieved</v>
      </c>
      <c r="P949" s="237"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7" t="str">
        <f>IF(ISBLANK(INDEX('Policy Characteristics'!K:K,MATCH($C949,'Policy Characteristics'!$C:$C,0))),"",INDEX('Policy Characteristics'!K:K,MATCH($C949,'Policy Characteristics'!$C:$C,0)))</f>
        <v/>
      </c>
      <c r="R949" s="237" t="str">
        <f>IF(ISBLANK(INDEX('Policy Characteristics'!L:L,MATCH($C949,'Policy Characteristics'!$C:$C,0))),"",INDEX('Policy Characteristics'!L:L,MATCH($C949,'Policy Characteristics'!$C:$C,0)))</f>
        <v/>
      </c>
      <c r="S949" s="291" t="s">
        <v>187</v>
      </c>
    </row>
    <row r="950" spans="1:19" s="291" customFormat="1">
      <c r="A950" s="237" t="str">
        <f>IF(ISBLANK(INDEX('Policy Characteristics'!A:A,MATCH($C950,'Policy Characteristics'!$C:$C,0))),"",INDEX('Policy Characteristics'!A:A,MATCH($C950,'Policy Characteristics'!$C:$C,0)))</f>
        <v>Industry</v>
      </c>
      <c r="B950" s="386" t="str">
        <f>IF(ISBLANK(INDEX('Policy Characteristics'!B:B,MATCH($C950,'Policy Characteristics'!$C:$C,0))),"",INDEX('Policy Characteristics'!B:B,MATCH($C950,'Policy Characteristics'!$C:$C,0)))</f>
        <v>Feedstock Shifting</v>
      </c>
      <c r="C950" s="237" t="str">
        <f t="shared" si="42"/>
        <v>Fraction of Feedstock Shifted</v>
      </c>
      <c r="D950" s="290" t="s">
        <v>3051</v>
      </c>
      <c r="E950" s="335" t="s">
        <v>2397</v>
      </c>
      <c r="F950" t="s">
        <v>3015</v>
      </c>
      <c r="G950" s="335" t="s">
        <v>2405</v>
      </c>
      <c r="H950" s="293">
        <v>2521</v>
      </c>
      <c r="I950" s="387" t="s">
        <v>44</v>
      </c>
      <c r="J950" s="388" t="str">
        <f>IF(ISBLANK(INDEX('Policy Characteristics'!D:D,MATCH($C950,'Policy Characteristics'!$C:$C,0))),"",INDEX('Policy Characteristics'!D:D,MATCH($C950,'Policy Characteristics'!$C:$C,0)))</f>
        <v>Feedstock Shifting</v>
      </c>
      <c r="K950" s="237" t="str">
        <f>IF(ISBLANK(INDEX('Policy Characteristics'!E:E,MATCH($C950,'Policy Characteristics'!$C:$C,0))),"",INDEX('Policy Characteristics'!E:E,MATCH($C950,'Policy Characteristics'!$C:$C,0)))</f>
        <v>indst feedstock shifting</v>
      </c>
      <c r="L950" s="238">
        <f>IF(ISBLANK(INDEX('Policy Characteristics'!F:F,MATCH($C950,'Policy Characteristics'!$C:$C,0))),"",INDEX('Policy Characteristics'!F:F,MATCH($C950,'Policy Characteristics'!$C:$C,0)))</f>
        <v>0</v>
      </c>
      <c r="M950" s="238">
        <f>IF(ISBLANK(INDEX('Policy Characteristics'!G:G,MATCH($C950,'Policy Characteristics'!$C:$C,0))),"",INDEX('Policy Characteristics'!G:G,MATCH($C950,'Policy Characteristics'!$C:$C,0)))</f>
        <v>1</v>
      </c>
      <c r="N950" s="238">
        <f>IF(ISBLANK(INDEX('Policy Characteristics'!H:H,MATCH($C950,'Policy Characteristics'!$C:$C,0))),"",INDEX('Policy Characteristics'!H:H,MATCH($C950,'Policy Characteristics'!$C:$C,0)))</f>
        <v>0.01</v>
      </c>
      <c r="O950" s="237" t="str">
        <f>IF(ISBLANK(INDEX('Policy Characteristics'!I:I,MATCH($C950,'Policy Characteristics'!$C:$C,0))),"",INDEX('Policy Characteristics'!I:I,MATCH($C950,'Policy Characteristics'!$C:$C,0)))</f>
        <v>% of potential achieved</v>
      </c>
      <c r="P950" s="237"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7" t="str">
        <f>IF(ISBLANK(INDEX('Policy Characteristics'!K:K,MATCH($C950,'Policy Characteristics'!$C:$C,0))),"",INDEX('Policy Characteristics'!K:K,MATCH($C950,'Policy Characteristics'!$C:$C,0)))</f>
        <v/>
      </c>
      <c r="R950" s="237" t="str">
        <f>IF(ISBLANK(INDEX('Policy Characteristics'!L:L,MATCH($C950,'Policy Characteristics'!$C:$C,0))),"",INDEX('Policy Characteristics'!L:L,MATCH($C950,'Policy Characteristics'!$C:$C,0)))</f>
        <v/>
      </c>
      <c r="S950" s="291" t="s">
        <v>187</v>
      </c>
    </row>
    <row r="951" spans="1:19" s="291" customFormat="1">
      <c r="A951" s="237" t="str">
        <f>IF(ISBLANK(INDEX('Policy Characteristics'!A:A,MATCH($C951,'Policy Characteristics'!$C:$C,0))),"",INDEX('Policy Characteristics'!A:A,MATCH($C951,'Policy Characteristics'!$C:$C,0)))</f>
        <v>Industry</v>
      </c>
      <c r="B951" s="386" t="str">
        <f>IF(ISBLANK(INDEX('Policy Characteristics'!B:B,MATCH($C951,'Policy Characteristics'!$C:$C,0))),"",INDEX('Policy Characteristics'!B:B,MATCH($C951,'Policy Characteristics'!$C:$C,0)))</f>
        <v>Feedstock Shifting</v>
      </c>
      <c r="C951" s="237" t="str">
        <f t="shared" si="42"/>
        <v>Fraction of Feedstock Shifted</v>
      </c>
      <c r="D951" s="290" t="s">
        <v>3051</v>
      </c>
      <c r="E951" s="335" t="s">
        <v>2398</v>
      </c>
      <c r="F951" t="s">
        <v>3015</v>
      </c>
      <c r="G951" s="335" t="s">
        <v>2406</v>
      </c>
      <c r="H951" s="293">
        <v>2522</v>
      </c>
      <c r="I951" s="387" t="s">
        <v>44</v>
      </c>
      <c r="J951" s="388" t="str">
        <f>IF(ISBLANK(INDEX('Policy Characteristics'!D:D,MATCH($C951,'Policy Characteristics'!$C:$C,0))),"",INDEX('Policy Characteristics'!D:D,MATCH($C951,'Policy Characteristics'!$C:$C,0)))</f>
        <v>Feedstock Shifting</v>
      </c>
      <c r="K951" s="237" t="str">
        <f>IF(ISBLANK(INDEX('Policy Characteristics'!E:E,MATCH($C951,'Policy Characteristics'!$C:$C,0))),"",INDEX('Policy Characteristics'!E:E,MATCH($C951,'Policy Characteristics'!$C:$C,0)))</f>
        <v>indst feedstock shifting</v>
      </c>
      <c r="L951" s="238">
        <f>IF(ISBLANK(INDEX('Policy Characteristics'!F:F,MATCH($C951,'Policy Characteristics'!$C:$C,0))),"",INDEX('Policy Characteristics'!F:F,MATCH($C951,'Policy Characteristics'!$C:$C,0)))</f>
        <v>0</v>
      </c>
      <c r="M951" s="238">
        <f>IF(ISBLANK(INDEX('Policy Characteristics'!G:G,MATCH($C951,'Policy Characteristics'!$C:$C,0))),"",INDEX('Policy Characteristics'!G:G,MATCH($C951,'Policy Characteristics'!$C:$C,0)))</f>
        <v>1</v>
      </c>
      <c r="N951" s="238">
        <f>IF(ISBLANK(INDEX('Policy Characteristics'!H:H,MATCH($C951,'Policy Characteristics'!$C:$C,0))),"",INDEX('Policy Characteristics'!H:H,MATCH($C951,'Policy Characteristics'!$C:$C,0)))</f>
        <v>0.01</v>
      </c>
      <c r="O951" s="237" t="str">
        <f>IF(ISBLANK(INDEX('Policy Characteristics'!I:I,MATCH($C951,'Policy Characteristics'!$C:$C,0))),"",INDEX('Policy Characteristics'!I:I,MATCH($C951,'Policy Characteristics'!$C:$C,0)))</f>
        <v>% of potential achieved</v>
      </c>
      <c r="P951" s="237"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7" t="str">
        <f>IF(ISBLANK(INDEX('Policy Characteristics'!K:K,MATCH($C951,'Policy Characteristics'!$C:$C,0))),"",INDEX('Policy Characteristics'!K:K,MATCH($C951,'Policy Characteristics'!$C:$C,0)))</f>
        <v/>
      </c>
      <c r="R951" s="237" t="str">
        <f>IF(ISBLANK(INDEX('Policy Characteristics'!L:L,MATCH($C951,'Policy Characteristics'!$C:$C,0))),"",INDEX('Policy Characteristics'!L:L,MATCH($C951,'Policy Characteristics'!$C:$C,0)))</f>
        <v/>
      </c>
      <c r="S951" s="291" t="s">
        <v>187</v>
      </c>
    </row>
    <row r="952" spans="1:19" s="291" customFormat="1">
      <c r="A952" s="237" t="str">
        <f>IF(ISBLANK(INDEX('Policy Characteristics'!A:A,MATCH($C952,'Policy Characteristics'!$C:$C,0))),"",INDEX('Policy Characteristics'!A:A,MATCH($C952,'Policy Characteristics'!$C:$C,0)))</f>
        <v>Industry</v>
      </c>
      <c r="B952" s="386" t="str">
        <f>IF(ISBLANK(INDEX('Policy Characteristics'!B:B,MATCH($C952,'Policy Characteristics'!$C:$C,0))),"",INDEX('Policy Characteristics'!B:B,MATCH($C952,'Policy Characteristics'!$C:$C,0)))</f>
        <v>Feedstock Shifting</v>
      </c>
      <c r="C952" s="237" t="str">
        <f t="shared" si="42"/>
        <v>Fraction of Feedstock Shifted</v>
      </c>
      <c r="D952" s="290" t="s">
        <v>3051</v>
      </c>
      <c r="E952" s="335" t="s">
        <v>2399</v>
      </c>
      <c r="F952" t="s">
        <v>3015</v>
      </c>
      <c r="G952" s="335" t="s">
        <v>2403</v>
      </c>
      <c r="H952" s="293">
        <v>2523</v>
      </c>
      <c r="I952" s="387" t="s">
        <v>44</v>
      </c>
      <c r="J952" s="388" t="str">
        <f>IF(ISBLANK(INDEX('Policy Characteristics'!D:D,MATCH($C952,'Policy Characteristics'!$C:$C,0))),"",INDEX('Policy Characteristics'!D:D,MATCH($C952,'Policy Characteristics'!$C:$C,0)))</f>
        <v>Feedstock Shifting</v>
      </c>
      <c r="K952" s="237" t="str">
        <f>IF(ISBLANK(INDEX('Policy Characteristics'!E:E,MATCH($C952,'Policy Characteristics'!$C:$C,0))),"",INDEX('Policy Characteristics'!E:E,MATCH($C952,'Policy Characteristics'!$C:$C,0)))</f>
        <v>indst feedstock shifting</v>
      </c>
      <c r="L952" s="238">
        <f>IF(ISBLANK(INDEX('Policy Characteristics'!F:F,MATCH($C952,'Policy Characteristics'!$C:$C,0))),"",INDEX('Policy Characteristics'!F:F,MATCH($C952,'Policy Characteristics'!$C:$C,0)))</f>
        <v>0</v>
      </c>
      <c r="M952" s="238">
        <f>IF(ISBLANK(INDEX('Policy Characteristics'!G:G,MATCH($C952,'Policy Characteristics'!$C:$C,0))),"",INDEX('Policy Characteristics'!G:G,MATCH($C952,'Policy Characteristics'!$C:$C,0)))</f>
        <v>1</v>
      </c>
      <c r="N952" s="238">
        <f>IF(ISBLANK(INDEX('Policy Characteristics'!H:H,MATCH($C952,'Policy Characteristics'!$C:$C,0))),"",INDEX('Policy Characteristics'!H:H,MATCH($C952,'Policy Characteristics'!$C:$C,0)))</f>
        <v>0.01</v>
      </c>
      <c r="O952" s="237" t="str">
        <f>IF(ISBLANK(INDEX('Policy Characteristics'!I:I,MATCH($C952,'Policy Characteristics'!$C:$C,0))),"",INDEX('Policy Characteristics'!I:I,MATCH($C952,'Policy Characteristics'!$C:$C,0)))</f>
        <v>% of potential achieved</v>
      </c>
      <c r="P952" s="237"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7" t="str">
        <f>IF(ISBLANK(INDEX('Policy Characteristics'!K:K,MATCH($C952,'Policy Characteristics'!$C:$C,0))),"",INDEX('Policy Characteristics'!K:K,MATCH($C952,'Policy Characteristics'!$C:$C,0)))</f>
        <v/>
      </c>
      <c r="R952" s="237" t="str">
        <f>IF(ISBLANK(INDEX('Policy Characteristics'!L:L,MATCH($C952,'Policy Characteristics'!$C:$C,0))),"",INDEX('Policy Characteristics'!L:L,MATCH($C952,'Policy Characteristics'!$C:$C,0)))</f>
        <v/>
      </c>
      <c r="S952" s="291" t="s">
        <v>187</v>
      </c>
    </row>
    <row r="953" spans="1:19" s="291" customFormat="1">
      <c r="A953" s="237" t="str">
        <f>IF(ISBLANK(INDEX('Policy Characteristics'!A:A,MATCH($C953,'Policy Characteristics'!$C:$C,0))),"",INDEX('Policy Characteristics'!A:A,MATCH($C953,'Policy Characteristics'!$C:$C,0)))</f>
        <v>Industry</v>
      </c>
      <c r="B953" s="386" t="str">
        <f>IF(ISBLANK(INDEX('Policy Characteristics'!B:B,MATCH($C953,'Policy Characteristics'!$C:$C,0))),"",INDEX('Policy Characteristics'!B:B,MATCH($C953,'Policy Characteristics'!$C:$C,0)))</f>
        <v>Feedstock Shifting</v>
      </c>
      <c r="C953" s="237" t="str">
        <f t="shared" si="42"/>
        <v>Fraction of Feedstock Shifted</v>
      </c>
      <c r="D953" s="290" t="s">
        <v>3051</v>
      </c>
      <c r="E953" s="335" t="s">
        <v>2400</v>
      </c>
      <c r="F953" t="s">
        <v>3015</v>
      </c>
      <c r="G953" s="335" t="s">
        <v>2404</v>
      </c>
      <c r="H953" s="293">
        <v>2524</v>
      </c>
      <c r="I953" s="387" t="s">
        <v>44</v>
      </c>
      <c r="J953" s="388" t="str">
        <f>IF(ISBLANK(INDEX('Policy Characteristics'!D:D,MATCH($C953,'Policy Characteristics'!$C:$C,0))),"",INDEX('Policy Characteristics'!D:D,MATCH($C953,'Policy Characteristics'!$C:$C,0)))</f>
        <v>Feedstock Shifting</v>
      </c>
      <c r="K953" s="237" t="str">
        <f>IF(ISBLANK(INDEX('Policy Characteristics'!E:E,MATCH($C953,'Policy Characteristics'!$C:$C,0))),"",INDEX('Policy Characteristics'!E:E,MATCH($C953,'Policy Characteristics'!$C:$C,0)))</f>
        <v>indst feedstock shifting</v>
      </c>
      <c r="L953" s="238">
        <f>IF(ISBLANK(INDEX('Policy Characteristics'!F:F,MATCH($C953,'Policy Characteristics'!$C:$C,0))),"",INDEX('Policy Characteristics'!F:F,MATCH($C953,'Policy Characteristics'!$C:$C,0)))</f>
        <v>0</v>
      </c>
      <c r="M953" s="238">
        <f>IF(ISBLANK(INDEX('Policy Characteristics'!G:G,MATCH($C953,'Policy Characteristics'!$C:$C,0))),"",INDEX('Policy Characteristics'!G:G,MATCH($C953,'Policy Characteristics'!$C:$C,0)))</f>
        <v>1</v>
      </c>
      <c r="N953" s="238">
        <f>IF(ISBLANK(INDEX('Policy Characteristics'!H:H,MATCH($C953,'Policy Characteristics'!$C:$C,0))),"",INDEX('Policy Characteristics'!H:H,MATCH($C953,'Policy Characteristics'!$C:$C,0)))</f>
        <v>0.01</v>
      </c>
      <c r="O953" s="237" t="str">
        <f>IF(ISBLANK(INDEX('Policy Characteristics'!I:I,MATCH($C953,'Policy Characteristics'!$C:$C,0))),"",INDEX('Policy Characteristics'!I:I,MATCH($C953,'Policy Characteristics'!$C:$C,0)))</f>
        <v>% of potential achieved</v>
      </c>
      <c r="P953" s="237"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7" t="str">
        <f>IF(ISBLANK(INDEX('Policy Characteristics'!K:K,MATCH($C953,'Policy Characteristics'!$C:$C,0))),"",INDEX('Policy Characteristics'!K:K,MATCH($C953,'Policy Characteristics'!$C:$C,0)))</f>
        <v/>
      </c>
      <c r="R953" s="237" t="str">
        <f>IF(ISBLANK(INDEX('Policy Characteristics'!L:L,MATCH($C953,'Policy Characteristics'!$C:$C,0))),"",INDEX('Policy Characteristics'!L:L,MATCH($C953,'Policy Characteristics'!$C:$C,0)))</f>
        <v/>
      </c>
      <c r="S953" s="291" t="s">
        <v>187</v>
      </c>
    </row>
    <row r="954" spans="1:19" s="291" customFormat="1">
      <c r="A954" s="237" t="str">
        <f>IF(ISBLANK(INDEX('Policy Characteristics'!A:A,MATCH($C954,'Policy Characteristics'!$C:$C,0))),"",INDEX('Policy Characteristics'!A:A,MATCH($C954,'Policy Characteristics'!$C:$C,0)))</f>
        <v>Industry</v>
      </c>
      <c r="B954" s="386" t="str">
        <f>IF(ISBLANK(INDEX('Policy Characteristics'!B:B,MATCH($C954,'Policy Characteristics'!$C:$C,0))),"",INDEX('Policy Characteristics'!B:B,MATCH($C954,'Policy Characteristics'!$C:$C,0)))</f>
        <v>Feedstock Shifting</v>
      </c>
      <c r="C954" s="237" t="str">
        <f t="shared" si="42"/>
        <v>Fraction of Feedstock Shifted</v>
      </c>
      <c r="D954" s="290" t="s">
        <v>3051</v>
      </c>
      <c r="E954" s="335" t="s">
        <v>2401</v>
      </c>
      <c r="F954" t="s">
        <v>3015</v>
      </c>
      <c r="G954" s="335" t="s">
        <v>2407</v>
      </c>
      <c r="H954" s="293">
        <v>2525</v>
      </c>
      <c r="I954" s="387" t="s">
        <v>44</v>
      </c>
      <c r="J954" s="388" t="str">
        <f>IF(ISBLANK(INDEX('Policy Characteristics'!D:D,MATCH($C954,'Policy Characteristics'!$C:$C,0))),"",INDEX('Policy Characteristics'!D:D,MATCH($C954,'Policy Characteristics'!$C:$C,0)))</f>
        <v>Feedstock Shifting</v>
      </c>
      <c r="K954" s="237" t="str">
        <f>IF(ISBLANK(INDEX('Policy Characteristics'!E:E,MATCH($C954,'Policy Characteristics'!$C:$C,0))),"",INDEX('Policy Characteristics'!E:E,MATCH($C954,'Policy Characteristics'!$C:$C,0)))</f>
        <v>indst feedstock shifting</v>
      </c>
      <c r="L954" s="238">
        <f>IF(ISBLANK(INDEX('Policy Characteristics'!F:F,MATCH($C954,'Policy Characteristics'!$C:$C,0))),"",INDEX('Policy Characteristics'!F:F,MATCH($C954,'Policy Characteristics'!$C:$C,0)))</f>
        <v>0</v>
      </c>
      <c r="M954" s="238">
        <f>IF(ISBLANK(INDEX('Policy Characteristics'!G:G,MATCH($C954,'Policy Characteristics'!$C:$C,0))),"",INDEX('Policy Characteristics'!G:G,MATCH($C954,'Policy Characteristics'!$C:$C,0)))</f>
        <v>1</v>
      </c>
      <c r="N954" s="238">
        <f>IF(ISBLANK(INDEX('Policy Characteristics'!H:H,MATCH($C954,'Policy Characteristics'!$C:$C,0))),"",INDEX('Policy Characteristics'!H:H,MATCH($C954,'Policy Characteristics'!$C:$C,0)))</f>
        <v>0.01</v>
      </c>
      <c r="O954" s="237" t="str">
        <f>IF(ISBLANK(INDEX('Policy Characteristics'!I:I,MATCH($C954,'Policy Characteristics'!$C:$C,0))),"",INDEX('Policy Characteristics'!I:I,MATCH($C954,'Policy Characteristics'!$C:$C,0)))</f>
        <v>% of potential achieved</v>
      </c>
      <c r="P954" s="237"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7" t="str">
        <f>IF(ISBLANK(INDEX('Policy Characteristics'!K:K,MATCH($C954,'Policy Characteristics'!$C:$C,0))),"",INDEX('Policy Characteristics'!K:K,MATCH($C954,'Policy Characteristics'!$C:$C,0)))</f>
        <v/>
      </c>
      <c r="R954" s="237" t="str">
        <f>IF(ISBLANK(INDEX('Policy Characteristics'!L:L,MATCH($C954,'Policy Characteristics'!$C:$C,0))),"",INDEX('Policy Characteristics'!L:L,MATCH($C954,'Policy Characteristics'!$C:$C,0)))</f>
        <v/>
      </c>
      <c r="S954" s="291" t="s">
        <v>187</v>
      </c>
    </row>
    <row r="955" spans="1:19" s="291" customFormat="1">
      <c r="A955" s="237" t="str">
        <f>IF(ISBLANK(INDEX('Policy Characteristics'!A:A,MATCH($C955,'Policy Characteristics'!$C:$C,0))),"",INDEX('Policy Characteristics'!A:A,MATCH($C955,'Policy Characteristics'!$C:$C,0)))</f>
        <v>Industry</v>
      </c>
      <c r="B955" s="386" t="str">
        <f>IF(ISBLANK(INDEX('Policy Characteristics'!B:B,MATCH($C955,'Policy Characteristics'!$C:$C,0))),"",INDEX('Policy Characteristics'!B:B,MATCH($C955,'Policy Characteristics'!$C:$C,0)))</f>
        <v>Feedstock Shifting</v>
      </c>
      <c r="C955" s="237" t="str">
        <f t="shared" ref="C955:C1018" si="43">C$889</f>
        <v>Fraction of Feedstock Shifted</v>
      </c>
      <c r="D955" s="290" t="s">
        <v>3051</v>
      </c>
      <c r="E955" s="335" t="s">
        <v>2699</v>
      </c>
      <c r="F955" t="s">
        <v>3015</v>
      </c>
      <c r="G955" s="335" t="s">
        <v>2702</v>
      </c>
      <c r="H955" s="293">
        <v>2526</v>
      </c>
      <c r="I955" s="387" t="s">
        <v>44</v>
      </c>
      <c r="J955" s="388" t="str">
        <f>IF(ISBLANK(INDEX('Policy Characteristics'!D:D,MATCH($C955,'Policy Characteristics'!$C:$C,0))),"",INDEX('Policy Characteristics'!D:D,MATCH($C955,'Policy Characteristics'!$C:$C,0)))</f>
        <v>Feedstock Shifting</v>
      </c>
      <c r="K955" s="237" t="str">
        <f>IF(ISBLANK(INDEX('Policy Characteristics'!E:E,MATCH($C955,'Policy Characteristics'!$C:$C,0))),"",INDEX('Policy Characteristics'!E:E,MATCH($C955,'Policy Characteristics'!$C:$C,0)))</f>
        <v>indst feedstock shifting</v>
      </c>
      <c r="L955" s="238">
        <f>IF(ISBLANK(INDEX('Policy Characteristics'!F:F,MATCH($C955,'Policy Characteristics'!$C:$C,0))),"",INDEX('Policy Characteristics'!F:F,MATCH($C955,'Policy Characteristics'!$C:$C,0)))</f>
        <v>0</v>
      </c>
      <c r="M955" s="238">
        <f>IF(ISBLANK(INDEX('Policy Characteristics'!G:G,MATCH($C955,'Policy Characteristics'!$C:$C,0))),"",INDEX('Policy Characteristics'!G:G,MATCH($C955,'Policy Characteristics'!$C:$C,0)))</f>
        <v>1</v>
      </c>
      <c r="N955" s="238">
        <f>IF(ISBLANK(INDEX('Policy Characteristics'!H:H,MATCH($C955,'Policy Characteristics'!$C:$C,0))),"",INDEX('Policy Characteristics'!H:H,MATCH($C955,'Policy Characteristics'!$C:$C,0)))</f>
        <v>0.01</v>
      </c>
      <c r="O955" s="237" t="str">
        <f>IF(ISBLANK(INDEX('Policy Characteristics'!I:I,MATCH($C955,'Policy Characteristics'!$C:$C,0))),"",INDEX('Policy Characteristics'!I:I,MATCH($C955,'Policy Characteristics'!$C:$C,0)))</f>
        <v>% of potential achieved</v>
      </c>
      <c r="P955" s="237"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7" t="str">
        <f>IF(ISBLANK(INDEX('Policy Characteristics'!K:K,MATCH($C955,'Policy Characteristics'!$C:$C,0))),"",INDEX('Policy Characteristics'!K:K,MATCH($C955,'Policy Characteristics'!$C:$C,0)))</f>
        <v/>
      </c>
      <c r="R955" s="237" t="str">
        <f>IF(ISBLANK(INDEX('Policy Characteristics'!L:L,MATCH($C955,'Policy Characteristics'!$C:$C,0))),"",INDEX('Policy Characteristics'!L:L,MATCH($C955,'Policy Characteristics'!$C:$C,0)))</f>
        <v/>
      </c>
      <c r="S955" s="291" t="s">
        <v>187</v>
      </c>
    </row>
    <row r="956" spans="1:19" s="291" customFormat="1">
      <c r="A956" s="237" t="str">
        <f>IF(ISBLANK(INDEX('Policy Characteristics'!A:A,MATCH($C956,'Policy Characteristics'!$C:$C,0))),"",INDEX('Policy Characteristics'!A:A,MATCH($C956,'Policy Characteristics'!$C:$C,0)))</f>
        <v>Industry</v>
      </c>
      <c r="B956" s="386" t="str">
        <f>IF(ISBLANK(INDEX('Policy Characteristics'!B:B,MATCH($C956,'Policy Characteristics'!$C:$C,0))),"",INDEX('Policy Characteristics'!B:B,MATCH($C956,'Policy Characteristics'!$C:$C,0)))</f>
        <v>Feedstock Shifting</v>
      </c>
      <c r="C956" s="237" t="str">
        <f t="shared" si="43"/>
        <v>Fraction of Feedstock Shifted</v>
      </c>
      <c r="D956" s="290" t="s">
        <v>3051</v>
      </c>
      <c r="E956" s="335" t="s">
        <v>2700</v>
      </c>
      <c r="F956" t="s">
        <v>3015</v>
      </c>
      <c r="G956" s="335" t="s">
        <v>2704</v>
      </c>
      <c r="H956" s="293">
        <v>2527</v>
      </c>
      <c r="I956" s="387" t="s">
        <v>44</v>
      </c>
      <c r="J956" s="388" t="str">
        <f>IF(ISBLANK(INDEX('Policy Characteristics'!D:D,MATCH($C956,'Policy Characteristics'!$C:$C,0))),"",INDEX('Policy Characteristics'!D:D,MATCH($C956,'Policy Characteristics'!$C:$C,0)))</f>
        <v>Feedstock Shifting</v>
      </c>
      <c r="K956" s="237" t="str">
        <f>IF(ISBLANK(INDEX('Policy Characteristics'!E:E,MATCH($C956,'Policy Characteristics'!$C:$C,0))),"",INDEX('Policy Characteristics'!E:E,MATCH($C956,'Policy Characteristics'!$C:$C,0)))</f>
        <v>indst feedstock shifting</v>
      </c>
      <c r="L956" s="238">
        <f>IF(ISBLANK(INDEX('Policy Characteristics'!F:F,MATCH($C956,'Policy Characteristics'!$C:$C,0))),"",INDEX('Policy Characteristics'!F:F,MATCH($C956,'Policy Characteristics'!$C:$C,0)))</f>
        <v>0</v>
      </c>
      <c r="M956" s="238">
        <f>IF(ISBLANK(INDEX('Policy Characteristics'!G:G,MATCH($C956,'Policy Characteristics'!$C:$C,0))),"",INDEX('Policy Characteristics'!G:G,MATCH($C956,'Policy Characteristics'!$C:$C,0)))</f>
        <v>1</v>
      </c>
      <c r="N956" s="238">
        <f>IF(ISBLANK(INDEX('Policy Characteristics'!H:H,MATCH($C956,'Policy Characteristics'!$C:$C,0))),"",INDEX('Policy Characteristics'!H:H,MATCH($C956,'Policy Characteristics'!$C:$C,0)))</f>
        <v>0.01</v>
      </c>
      <c r="O956" s="237" t="str">
        <f>IF(ISBLANK(INDEX('Policy Characteristics'!I:I,MATCH($C956,'Policy Characteristics'!$C:$C,0))),"",INDEX('Policy Characteristics'!I:I,MATCH($C956,'Policy Characteristics'!$C:$C,0)))</f>
        <v>% of potential achieved</v>
      </c>
      <c r="P956" s="237"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7" t="str">
        <f>IF(ISBLANK(INDEX('Policy Characteristics'!K:K,MATCH($C956,'Policy Characteristics'!$C:$C,0))),"",INDEX('Policy Characteristics'!K:K,MATCH($C956,'Policy Characteristics'!$C:$C,0)))</f>
        <v/>
      </c>
      <c r="R956" s="237" t="str">
        <f>IF(ISBLANK(INDEX('Policy Characteristics'!L:L,MATCH($C956,'Policy Characteristics'!$C:$C,0))),"",INDEX('Policy Characteristics'!L:L,MATCH($C956,'Policy Characteristics'!$C:$C,0)))</f>
        <v/>
      </c>
      <c r="S956" s="291" t="s">
        <v>187</v>
      </c>
    </row>
    <row r="957" spans="1:19" s="291" customFormat="1">
      <c r="A957" s="237" t="str">
        <f>IF(ISBLANK(INDEX('Policy Characteristics'!A:A,MATCH($C957,'Policy Characteristics'!$C:$C,0))),"",INDEX('Policy Characteristics'!A:A,MATCH($C957,'Policy Characteristics'!$C:$C,0)))</f>
        <v>Industry</v>
      </c>
      <c r="B957" s="386" t="str">
        <f>IF(ISBLANK(INDEX('Policy Characteristics'!B:B,MATCH($C957,'Policy Characteristics'!$C:$C,0))),"",INDEX('Policy Characteristics'!B:B,MATCH($C957,'Policy Characteristics'!$C:$C,0)))</f>
        <v>Feedstock Shifting</v>
      </c>
      <c r="C957" s="237" t="str">
        <f t="shared" si="43"/>
        <v>Fraction of Feedstock Shifted</v>
      </c>
      <c r="D957" s="290" t="s">
        <v>3051</v>
      </c>
      <c r="E957" s="335" t="s">
        <v>2701</v>
      </c>
      <c r="F957" t="s">
        <v>3015</v>
      </c>
      <c r="G957" s="335" t="s">
        <v>2705</v>
      </c>
      <c r="H957" s="293">
        <v>2528</v>
      </c>
      <c r="I957" s="387" t="s">
        <v>44</v>
      </c>
      <c r="J957" s="388" t="str">
        <f>IF(ISBLANK(INDEX('Policy Characteristics'!D:D,MATCH($C957,'Policy Characteristics'!$C:$C,0))),"",INDEX('Policy Characteristics'!D:D,MATCH($C957,'Policy Characteristics'!$C:$C,0)))</f>
        <v>Feedstock Shifting</v>
      </c>
      <c r="K957" s="237" t="str">
        <f>IF(ISBLANK(INDEX('Policy Characteristics'!E:E,MATCH($C957,'Policy Characteristics'!$C:$C,0))),"",INDEX('Policy Characteristics'!E:E,MATCH($C957,'Policy Characteristics'!$C:$C,0)))</f>
        <v>indst feedstock shifting</v>
      </c>
      <c r="L957" s="238">
        <f>IF(ISBLANK(INDEX('Policy Characteristics'!F:F,MATCH($C957,'Policy Characteristics'!$C:$C,0))),"",INDEX('Policy Characteristics'!F:F,MATCH($C957,'Policy Characteristics'!$C:$C,0)))</f>
        <v>0</v>
      </c>
      <c r="M957" s="238">
        <f>IF(ISBLANK(INDEX('Policy Characteristics'!G:G,MATCH($C957,'Policy Characteristics'!$C:$C,0))),"",INDEX('Policy Characteristics'!G:G,MATCH($C957,'Policy Characteristics'!$C:$C,0)))</f>
        <v>1</v>
      </c>
      <c r="N957" s="238">
        <f>IF(ISBLANK(INDEX('Policy Characteristics'!H:H,MATCH($C957,'Policy Characteristics'!$C:$C,0))),"",INDEX('Policy Characteristics'!H:H,MATCH($C957,'Policy Characteristics'!$C:$C,0)))</f>
        <v>0.01</v>
      </c>
      <c r="O957" s="237" t="str">
        <f>IF(ISBLANK(INDEX('Policy Characteristics'!I:I,MATCH($C957,'Policy Characteristics'!$C:$C,0))),"",INDEX('Policy Characteristics'!I:I,MATCH($C957,'Policy Characteristics'!$C:$C,0)))</f>
        <v>% of potential achieved</v>
      </c>
      <c r="P957" s="237"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7" t="str">
        <f>IF(ISBLANK(INDEX('Policy Characteristics'!K:K,MATCH($C957,'Policy Characteristics'!$C:$C,0))),"",INDEX('Policy Characteristics'!K:K,MATCH($C957,'Policy Characteristics'!$C:$C,0)))</f>
        <v/>
      </c>
      <c r="R957" s="237" t="str">
        <f>IF(ISBLANK(INDEX('Policy Characteristics'!L:L,MATCH($C957,'Policy Characteristics'!$C:$C,0))),"",INDEX('Policy Characteristics'!L:L,MATCH($C957,'Policy Characteristics'!$C:$C,0)))</f>
        <v/>
      </c>
      <c r="S957" s="291" t="s">
        <v>187</v>
      </c>
    </row>
    <row r="958" spans="1:19" s="291" customFormat="1">
      <c r="A958" s="237" t="str">
        <f>IF(ISBLANK(INDEX('Policy Characteristics'!A:A,MATCH($C958,'Policy Characteristics'!$C:$C,0))),"",INDEX('Policy Characteristics'!A:A,MATCH($C958,'Policy Characteristics'!$C:$C,0)))</f>
        <v>Industry</v>
      </c>
      <c r="B958" s="386" t="str">
        <f>IF(ISBLANK(INDEX('Policy Characteristics'!B:B,MATCH($C958,'Policy Characteristics'!$C:$C,0))),"",INDEX('Policy Characteristics'!B:B,MATCH($C958,'Policy Characteristics'!$C:$C,0)))</f>
        <v>Feedstock Shifting</v>
      </c>
      <c r="C958" s="237" t="str">
        <f t="shared" si="43"/>
        <v>Fraction of Feedstock Shifted</v>
      </c>
      <c r="D958" s="290" t="s">
        <v>3051</v>
      </c>
      <c r="E958" s="335" t="s">
        <v>2698</v>
      </c>
      <c r="F958" t="s">
        <v>3015</v>
      </c>
      <c r="G958" s="335" t="s">
        <v>2703</v>
      </c>
      <c r="H958" s="293">
        <v>2529</v>
      </c>
      <c r="I958" s="387" t="s">
        <v>44</v>
      </c>
      <c r="J958" s="388" t="str">
        <f>IF(ISBLANK(INDEX('Policy Characteristics'!D:D,MATCH($C958,'Policy Characteristics'!$C:$C,0))),"",INDEX('Policy Characteristics'!D:D,MATCH($C958,'Policy Characteristics'!$C:$C,0)))</f>
        <v>Feedstock Shifting</v>
      </c>
      <c r="K958" s="237" t="str">
        <f>IF(ISBLANK(INDEX('Policy Characteristics'!E:E,MATCH($C958,'Policy Characteristics'!$C:$C,0))),"",INDEX('Policy Characteristics'!E:E,MATCH($C958,'Policy Characteristics'!$C:$C,0)))</f>
        <v>indst feedstock shifting</v>
      </c>
      <c r="L958" s="238">
        <f>IF(ISBLANK(INDEX('Policy Characteristics'!F:F,MATCH($C958,'Policy Characteristics'!$C:$C,0))),"",INDEX('Policy Characteristics'!F:F,MATCH($C958,'Policy Characteristics'!$C:$C,0)))</f>
        <v>0</v>
      </c>
      <c r="M958" s="238">
        <f>IF(ISBLANK(INDEX('Policy Characteristics'!G:G,MATCH($C958,'Policy Characteristics'!$C:$C,0))),"",INDEX('Policy Characteristics'!G:G,MATCH($C958,'Policy Characteristics'!$C:$C,0)))</f>
        <v>1</v>
      </c>
      <c r="N958" s="238">
        <f>IF(ISBLANK(INDEX('Policy Characteristics'!H:H,MATCH($C958,'Policy Characteristics'!$C:$C,0))),"",INDEX('Policy Characteristics'!H:H,MATCH($C958,'Policy Characteristics'!$C:$C,0)))</f>
        <v>0.01</v>
      </c>
      <c r="O958" s="237" t="str">
        <f>IF(ISBLANK(INDEX('Policy Characteristics'!I:I,MATCH($C958,'Policy Characteristics'!$C:$C,0))),"",INDEX('Policy Characteristics'!I:I,MATCH($C958,'Policy Characteristics'!$C:$C,0)))</f>
        <v>% of potential achieved</v>
      </c>
      <c r="P958" s="237"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7" t="str">
        <f>IF(ISBLANK(INDEX('Policy Characteristics'!K:K,MATCH($C958,'Policy Characteristics'!$C:$C,0))),"",INDEX('Policy Characteristics'!K:K,MATCH($C958,'Policy Characteristics'!$C:$C,0)))</f>
        <v/>
      </c>
      <c r="R958" s="237" t="str">
        <f>IF(ISBLANK(INDEX('Policy Characteristics'!L:L,MATCH($C958,'Policy Characteristics'!$C:$C,0))),"",INDEX('Policy Characteristics'!L:L,MATCH($C958,'Policy Characteristics'!$C:$C,0)))</f>
        <v/>
      </c>
      <c r="S958" s="291" t="s">
        <v>187</v>
      </c>
    </row>
    <row r="959" spans="1:19" s="291" customFormat="1">
      <c r="A959" s="237" t="str">
        <f>IF(ISBLANK(INDEX('Policy Characteristics'!A:A,MATCH($C959,'Policy Characteristics'!$C:$C,0))),"",INDEX('Policy Characteristics'!A:A,MATCH($C959,'Policy Characteristics'!$C:$C,0)))</f>
        <v>Industry</v>
      </c>
      <c r="B959" s="386" t="str">
        <f>IF(ISBLANK(INDEX('Policy Characteristics'!B:B,MATCH($C959,'Policy Characteristics'!$C:$C,0))),"",INDEX('Policy Characteristics'!B:B,MATCH($C959,'Policy Characteristics'!$C:$C,0)))</f>
        <v>Feedstock Shifting</v>
      </c>
      <c r="C959" s="237" t="str">
        <f t="shared" si="43"/>
        <v>Fraction of Feedstock Shifted</v>
      </c>
      <c r="D959" s="290" t="s">
        <v>3052</v>
      </c>
      <c r="E959" s="335" t="s">
        <v>2396</v>
      </c>
      <c r="F959" t="s">
        <v>3016</v>
      </c>
      <c r="G959" s="335" t="s">
        <v>2402</v>
      </c>
      <c r="H959" s="293">
        <v>2530</v>
      </c>
      <c r="I959" s="387" t="s">
        <v>44</v>
      </c>
      <c r="J959" s="388" t="str">
        <f>IF(ISBLANK(INDEX('Policy Characteristics'!D:D,MATCH($C959,'Policy Characteristics'!$C:$C,0))),"",INDEX('Policy Characteristics'!D:D,MATCH($C959,'Policy Characteristics'!$C:$C,0)))</f>
        <v>Feedstock Shifting</v>
      </c>
      <c r="K959" s="237" t="str">
        <f>IF(ISBLANK(INDEX('Policy Characteristics'!E:E,MATCH($C959,'Policy Characteristics'!$C:$C,0))),"",INDEX('Policy Characteristics'!E:E,MATCH($C959,'Policy Characteristics'!$C:$C,0)))</f>
        <v>indst feedstock shifting</v>
      </c>
      <c r="L959" s="238">
        <f>IF(ISBLANK(INDEX('Policy Characteristics'!F:F,MATCH($C959,'Policy Characteristics'!$C:$C,0))),"",INDEX('Policy Characteristics'!F:F,MATCH($C959,'Policy Characteristics'!$C:$C,0)))</f>
        <v>0</v>
      </c>
      <c r="M959" s="238">
        <f>IF(ISBLANK(INDEX('Policy Characteristics'!G:G,MATCH($C959,'Policy Characteristics'!$C:$C,0))),"",INDEX('Policy Characteristics'!G:G,MATCH($C959,'Policy Characteristics'!$C:$C,0)))</f>
        <v>1</v>
      </c>
      <c r="N959" s="238">
        <f>IF(ISBLANK(INDEX('Policy Characteristics'!H:H,MATCH($C959,'Policy Characteristics'!$C:$C,0))),"",INDEX('Policy Characteristics'!H:H,MATCH($C959,'Policy Characteristics'!$C:$C,0)))</f>
        <v>0.01</v>
      </c>
      <c r="O959" s="237" t="str">
        <f>IF(ISBLANK(INDEX('Policy Characteristics'!I:I,MATCH($C959,'Policy Characteristics'!$C:$C,0))),"",INDEX('Policy Characteristics'!I:I,MATCH($C959,'Policy Characteristics'!$C:$C,0)))</f>
        <v>% of potential achieved</v>
      </c>
      <c r="P959" s="237"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7" t="str">
        <f>IF(ISBLANK(INDEX('Policy Characteristics'!K:K,MATCH($C959,'Policy Characteristics'!$C:$C,0))),"",INDEX('Policy Characteristics'!K:K,MATCH($C959,'Policy Characteristics'!$C:$C,0)))</f>
        <v/>
      </c>
      <c r="R959" s="237" t="str">
        <f>IF(ISBLANK(INDEX('Policy Characteristics'!L:L,MATCH($C959,'Policy Characteristics'!$C:$C,0))),"",INDEX('Policy Characteristics'!L:L,MATCH($C959,'Policy Characteristics'!$C:$C,0)))</f>
        <v/>
      </c>
      <c r="S959" s="291" t="s">
        <v>187</v>
      </c>
    </row>
    <row r="960" spans="1:19" s="291" customFormat="1">
      <c r="A960" s="237" t="str">
        <f>IF(ISBLANK(INDEX('Policy Characteristics'!A:A,MATCH($C960,'Policy Characteristics'!$C:$C,0))),"",INDEX('Policy Characteristics'!A:A,MATCH($C960,'Policy Characteristics'!$C:$C,0)))</f>
        <v>Industry</v>
      </c>
      <c r="B960" s="386" t="str">
        <f>IF(ISBLANK(INDEX('Policy Characteristics'!B:B,MATCH($C960,'Policy Characteristics'!$C:$C,0))),"",INDEX('Policy Characteristics'!B:B,MATCH($C960,'Policy Characteristics'!$C:$C,0)))</f>
        <v>Feedstock Shifting</v>
      </c>
      <c r="C960" s="237" t="str">
        <f t="shared" si="43"/>
        <v>Fraction of Feedstock Shifted</v>
      </c>
      <c r="D960" s="290" t="s">
        <v>3052</v>
      </c>
      <c r="E960" s="335" t="s">
        <v>2397</v>
      </c>
      <c r="F960" t="s">
        <v>3016</v>
      </c>
      <c r="G960" s="335" t="s">
        <v>2405</v>
      </c>
      <c r="H960" s="293">
        <v>2531</v>
      </c>
      <c r="I960" s="387" t="s">
        <v>44</v>
      </c>
      <c r="J960" s="388" t="str">
        <f>IF(ISBLANK(INDEX('Policy Characteristics'!D:D,MATCH($C960,'Policy Characteristics'!$C:$C,0))),"",INDEX('Policy Characteristics'!D:D,MATCH($C960,'Policy Characteristics'!$C:$C,0)))</f>
        <v>Feedstock Shifting</v>
      </c>
      <c r="K960" s="237" t="str">
        <f>IF(ISBLANK(INDEX('Policy Characteristics'!E:E,MATCH($C960,'Policy Characteristics'!$C:$C,0))),"",INDEX('Policy Characteristics'!E:E,MATCH($C960,'Policy Characteristics'!$C:$C,0)))</f>
        <v>indst feedstock shifting</v>
      </c>
      <c r="L960" s="238">
        <f>IF(ISBLANK(INDEX('Policy Characteristics'!F:F,MATCH($C960,'Policy Characteristics'!$C:$C,0))),"",INDEX('Policy Characteristics'!F:F,MATCH($C960,'Policy Characteristics'!$C:$C,0)))</f>
        <v>0</v>
      </c>
      <c r="M960" s="238">
        <f>IF(ISBLANK(INDEX('Policy Characteristics'!G:G,MATCH($C960,'Policy Characteristics'!$C:$C,0))),"",INDEX('Policy Characteristics'!G:G,MATCH($C960,'Policy Characteristics'!$C:$C,0)))</f>
        <v>1</v>
      </c>
      <c r="N960" s="238">
        <f>IF(ISBLANK(INDEX('Policy Characteristics'!H:H,MATCH($C960,'Policy Characteristics'!$C:$C,0))),"",INDEX('Policy Characteristics'!H:H,MATCH($C960,'Policy Characteristics'!$C:$C,0)))</f>
        <v>0.01</v>
      </c>
      <c r="O960" s="237" t="str">
        <f>IF(ISBLANK(INDEX('Policy Characteristics'!I:I,MATCH($C960,'Policy Characteristics'!$C:$C,0))),"",INDEX('Policy Characteristics'!I:I,MATCH($C960,'Policy Characteristics'!$C:$C,0)))</f>
        <v>% of potential achieved</v>
      </c>
      <c r="P960" s="237"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7" t="str">
        <f>IF(ISBLANK(INDEX('Policy Characteristics'!K:K,MATCH($C960,'Policy Characteristics'!$C:$C,0))),"",INDEX('Policy Characteristics'!K:K,MATCH($C960,'Policy Characteristics'!$C:$C,0)))</f>
        <v/>
      </c>
      <c r="R960" s="237" t="str">
        <f>IF(ISBLANK(INDEX('Policy Characteristics'!L:L,MATCH($C960,'Policy Characteristics'!$C:$C,0))),"",INDEX('Policy Characteristics'!L:L,MATCH($C960,'Policy Characteristics'!$C:$C,0)))</f>
        <v/>
      </c>
      <c r="S960" s="291" t="s">
        <v>187</v>
      </c>
    </row>
    <row r="961" spans="1:19" s="291" customFormat="1">
      <c r="A961" s="237" t="str">
        <f>IF(ISBLANK(INDEX('Policy Characteristics'!A:A,MATCH($C961,'Policy Characteristics'!$C:$C,0))),"",INDEX('Policy Characteristics'!A:A,MATCH($C961,'Policy Characteristics'!$C:$C,0)))</f>
        <v>Industry</v>
      </c>
      <c r="B961" s="386" t="str">
        <f>IF(ISBLANK(INDEX('Policy Characteristics'!B:B,MATCH($C961,'Policy Characteristics'!$C:$C,0))),"",INDEX('Policy Characteristics'!B:B,MATCH($C961,'Policy Characteristics'!$C:$C,0)))</f>
        <v>Feedstock Shifting</v>
      </c>
      <c r="C961" s="237" t="str">
        <f t="shared" si="43"/>
        <v>Fraction of Feedstock Shifted</v>
      </c>
      <c r="D961" s="290" t="s">
        <v>3052</v>
      </c>
      <c r="E961" s="335" t="s">
        <v>2398</v>
      </c>
      <c r="F961" t="s">
        <v>3016</v>
      </c>
      <c r="G961" s="335" t="s">
        <v>2406</v>
      </c>
      <c r="H961" s="293">
        <v>2532</v>
      </c>
      <c r="I961" s="387" t="s">
        <v>44</v>
      </c>
      <c r="J961" s="388" t="str">
        <f>IF(ISBLANK(INDEX('Policy Characteristics'!D:D,MATCH($C961,'Policy Characteristics'!$C:$C,0))),"",INDEX('Policy Characteristics'!D:D,MATCH($C961,'Policy Characteristics'!$C:$C,0)))</f>
        <v>Feedstock Shifting</v>
      </c>
      <c r="K961" s="237" t="str">
        <f>IF(ISBLANK(INDEX('Policy Characteristics'!E:E,MATCH($C961,'Policy Characteristics'!$C:$C,0))),"",INDEX('Policy Characteristics'!E:E,MATCH($C961,'Policy Characteristics'!$C:$C,0)))</f>
        <v>indst feedstock shifting</v>
      </c>
      <c r="L961" s="238">
        <f>IF(ISBLANK(INDEX('Policy Characteristics'!F:F,MATCH($C961,'Policy Characteristics'!$C:$C,0))),"",INDEX('Policy Characteristics'!F:F,MATCH($C961,'Policy Characteristics'!$C:$C,0)))</f>
        <v>0</v>
      </c>
      <c r="M961" s="238">
        <f>IF(ISBLANK(INDEX('Policy Characteristics'!G:G,MATCH($C961,'Policy Characteristics'!$C:$C,0))),"",INDEX('Policy Characteristics'!G:G,MATCH($C961,'Policy Characteristics'!$C:$C,0)))</f>
        <v>1</v>
      </c>
      <c r="N961" s="238">
        <f>IF(ISBLANK(INDEX('Policy Characteristics'!H:H,MATCH($C961,'Policy Characteristics'!$C:$C,0))),"",INDEX('Policy Characteristics'!H:H,MATCH($C961,'Policy Characteristics'!$C:$C,0)))</f>
        <v>0.01</v>
      </c>
      <c r="O961" s="237" t="str">
        <f>IF(ISBLANK(INDEX('Policy Characteristics'!I:I,MATCH($C961,'Policy Characteristics'!$C:$C,0))),"",INDEX('Policy Characteristics'!I:I,MATCH($C961,'Policy Characteristics'!$C:$C,0)))</f>
        <v>% of potential achieved</v>
      </c>
      <c r="P961" s="237"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7" t="str">
        <f>IF(ISBLANK(INDEX('Policy Characteristics'!K:K,MATCH($C961,'Policy Characteristics'!$C:$C,0))),"",INDEX('Policy Characteristics'!K:K,MATCH($C961,'Policy Characteristics'!$C:$C,0)))</f>
        <v/>
      </c>
      <c r="R961" s="237" t="str">
        <f>IF(ISBLANK(INDEX('Policy Characteristics'!L:L,MATCH($C961,'Policy Characteristics'!$C:$C,0))),"",INDEX('Policy Characteristics'!L:L,MATCH($C961,'Policy Characteristics'!$C:$C,0)))</f>
        <v/>
      </c>
      <c r="S961" s="291" t="s">
        <v>187</v>
      </c>
    </row>
    <row r="962" spans="1:19" s="291" customFormat="1">
      <c r="A962" s="237" t="str">
        <f>IF(ISBLANK(INDEX('Policy Characteristics'!A:A,MATCH($C962,'Policy Characteristics'!$C:$C,0))),"",INDEX('Policy Characteristics'!A:A,MATCH($C962,'Policy Characteristics'!$C:$C,0)))</f>
        <v>Industry</v>
      </c>
      <c r="B962" s="386" t="str">
        <f>IF(ISBLANK(INDEX('Policy Characteristics'!B:B,MATCH($C962,'Policy Characteristics'!$C:$C,0))),"",INDEX('Policy Characteristics'!B:B,MATCH($C962,'Policy Characteristics'!$C:$C,0)))</f>
        <v>Feedstock Shifting</v>
      </c>
      <c r="C962" s="237" t="str">
        <f t="shared" si="43"/>
        <v>Fraction of Feedstock Shifted</v>
      </c>
      <c r="D962" s="290" t="s">
        <v>3052</v>
      </c>
      <c r="E962" s="335" t="s">
        <v>2399</v>
      </c>
      <c r="F962" t="s">
        <v>3016</v>
      </c>
      <c r="G962" s="335" t="s">
        <v>2403</v>
      </c>
      <c r="H962" s="293">
        <v>2533</v>
      </c>
      <c r="I962" s="387" t="s">
        <v>44</v>
      </c>
      <c r="J962" s="388" t="str">
        <f>IF(ISBLANK(INDEX('Policy Characteristics'!D:D,MATCH($C962,'Policy Characteristics'!$C:$C,0))),"",INDEX('Policy Characteristics'!D:D,MATCH($C962,'Policy Characteristics'!$C:$C,0)))</f>
        <v>Feedstock Shifting</v>
      </c>
      <c r="K962" s="237" t="str">
        <f>IF(ISBLANK(INDEX('Policy Characteristics'!E:E,MATCH($C962,'Policy Characteristics'!$C:$C,0))),"",INDEX('Policy Characteristics'!E:E,MATCH($C962,'Policy Characteristics'!$C:$C,0)))</f>
        <v>indst feedstock shifting</v>
      </c>
      <c r="L962" s="238">
        <f>IF(ISBLANK(INDEX('Policy Characteristics'!F:F,MATCH($C962,'Policy Characteristics'!$C:$C,0))),"",INDEX('Policy Characteristics'!F:F,MATCH($C962,'Policy Characteristics'!$C:$C,0)))</f>
        <v>0</v>
      </c>
      <c r="M962" s="238">
        <f>IF(ISBLANK(INDEX('Policy Characteristics'!G:G,MATCH($C962,'Policy Characteristics'!$C:$C,0))),"",INDEX('Policy Characteristics'!G:G,MATCH($C962,'Policy Characteristics'!$C:$C,0)))</f>
        <v>1</v>
      </c>
      <c r="N962" s="238">
        <f>IF(ISBLANK(INDEX('Policy Characteristics'!H:H,MATCH($C962,'Policy Characteristics'!$C:$C,0))),"",INDEX('Policy Characteristics'!H:H,MATCH($C962,'Policy Characteristics'!$C:$C,0)))</f>
        <v>0.01</v>
      </c>
      <c r="O962" s="237" t="str">
        <f>IF(ISBLANK(INDEX('Policy Characteristics'!I:I,MATCH($C962,'Policy Characteristics'!$C:$C,0))),"",INDEX('Policy Characteristics'!I:I,MATCH($C962,'Policy Characteristics'!$C:$C,0)))</f>
        <v>% of potential achieved</v>
      </c>
      <c r="P962" s="237"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7" t="str">
        <f>IF(ISBLANK(INDEX('Policy Characteristics'!K:K,MATCH($C962,'Policy Characteristics'!$C:$C,0))),"",INDEX('Policy Characteristics'!K:K,MATCH($C962,'Policy Characteristics'!$C:$C,0)))</f>
        <v/>
      </c>
      <c r="R962" s="237" t="str">
        <f>IF(ISBLANK(INDEX('Policy Characteristics'!L:L,MATCH($C962,'Policy Characteristics'!$C:$C,0))),"",INDEX('Policy Characteristics'!L:L,MATCH($C962,'Policy Characteristics'!$C:$C,0)))</f>
        <v/>
      </c>
      <c r="S962" s="291" t="s">
        <v>187</v>
      </c>
    </row>
    <row r="963" spans="1:19" s="291" customFormat="1">
      <c r="A963" s="237" t="str">
        <f>IF(ISBLANK(INDEX('Policy Characteristics'!A:A,MATCH($C963,'Policy Characteristics'!$C:$C,0))),"",INDEX('Policy Characteristics'!A:A,MATCH($C963,'Policy Characteristics'!$C:$C,0)))</f>
        <v>Industry</v>
      </c>
      <c r="B963" s="386" t="str">
        <f>IF(ISBLANK(INDEX('Policy Characteristics'!B:B,MATCH($C963,'Policy Characteristics'!$C:$C,0))),"",INDEX('Policy Characteristics'!B:B,MATCH($C963,'Policy Characteristics'!$C:$C,0)))</f>
        <v>Feedstock Shifting</v>
      </c>
      <c r="C963" s="237" t="str">
        <f t="shared" si="43"/>
        <v>Fraction of Feedstock Shifted</v>
      </c>
      <c r="D963" s="290" t="s">
        <v>3052</v>
      </c>
      <c r="E963" s="335" t="s">
        <v>2400</v>
      </c>
      <c r="F963" t="s">
        <v>3016</v>
      </c>
      <c r="G963" s="335" t="s">
        <v>2404</v>
      </c>
      <c r="H963" s="293">
        <v>2534</v>
      </c>
      <c r="I963" s="387" t="s">
        <v>44</v>
      </c>
      <c r="J963" s="388" t="str">
        <f>IF(ISBLANK(INDEX('Policy Characteristics'!D:D,MATCH($C963,'Policy Characteristics'!$C:$C,0))),"",INDEX('Policy Characteristics'!D:D,MATCH($C963,'Policy Characteristics'!$C:$C,0)))</f>
        <v>Feedstock Shifting</v>
      </c>
      <c r="K963" s="237" t="str">
        <f>IF(ISBLANK(INDEX('Policy Characteristics'!E:E,MATCH($C963,'Policy Characteristics'!$C:$C,0))),"",INDEX('Policy Characteristics'!E:E,MATCH($C963,'Policy Characteristics'!$C:$C,0)))</f>
        <v>indst feedstock shifting</v>
      </c>
      <c r="L963" s="238">
        <f>IF(ISBLANK(INDEX('Policy Characteristics'!F:F,MATCH($C963,'Policy Characteristics'!$C:$C,0))),"",INDEX('Policy Characteristics'!F:F,MATCH($C963,'Policy Characteristics'!$C:$C,0)))</f>
        <v>0</v>
      </c>
      <c r="M963" s="238">
        <f>IF(ISBLANK(INDEX('Policy Characteristics'!G:G,MATCH($C963,'Policy Characteristics'!$C:$C,0))),"",INDEX('Policy Characteristics'!G:G,MATCH($C963,'Policy Characteristics'!$C:$C,0)))</f>
        <v>1</v>
      </c>
      <c r="N963" s="238">
        <f>IF(ISBLANK(INDEX('Policy Characteristics'!H:H,MATCH($C963,'Policy Characteristics'!$C:$C,0))),"",INDEX('Policy Characteristics'!H:H,MATCH($C963,'Policy Characteristics'!$C:$C,0)))</f>
        <v>0.01</v>
      </c>
      <c r="O963" s="237" t="str">
        <f>IF(ISBLANK(INDEX('Policy Characteristics'!I:I,MATCH($C963,'Policy Characteristics'!$C:$C,0))),"",INDEX('Policy Characteristics'!I:I,MATCH($C963,'Policy Characteristics'!$C:$C,0)))</f>
        <v>% of potential achieved</v>
      </c>
      <c r="P963" s="237"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7" t="str">
        <f>IF(ISBLANK(INDEX('Policy Characteristics'!K:K,MATCH($C963,'Policy Characteristics'!$C:$C,0))),"",INDEX('Policy Characteristics'!K:K,MATCH($C963,'Policy Characteristics'!$C:$C,0)))</f>
        <v/>
      </c>
      <c r="R963" s="237" t="str">
        <f>IF(ISBLANK(INDEX('Policy Characteristics'!L:L,MATCH($C963,'Policy Characteristics'!$C:$C,0))),"",INDEX('Policy Characteristics'!L:L,MATCH($C963,'Policy Characteristics'!$C:$C,0)))</f>
        <v/>
      </c>
      <c r="S963" s="291" t="s">
        <v>187</v>
      </c>
    </row>
    <row r="964" spans="1:19" s="291" customFormat="1">
      <c r="A964" s="237" t="str">
        <f>IF(ISBLANK(INDEX('Policy Characteristics'!A:A,MATCH($C964,'Policy Characteristics'!$C:$C,0))),"",INDEX('Policy Characteristics'!A:A,MATCH($C964,'Policy Characteristics'!$C:$C,0)))</f>
        <v>Industry</v>
      </c>
      <c r="B964" s="386" t="str">
        <f>IF(ISBLANK(INDEX('Policy Characteristics'!B:B,MATCH($C964,'Policy Characteristics'!$C:$C,0))),"",INDEX('Policy Characteristics'!B:B,MATCH($C964,'Policy Characteristics'!$C:$C,0)))</f>
        <v>Feedstock Shifting</v>
      </c>
      <c r="C964" s="237" t="str">
        <f t="shared" si="43"/>
        <v>Fraction of Feedstock Shifted</v>
      </c>
      <c r="D964" s="290" t="s">
        <v>3052</v>
      </c>
      <c r="E964" s="335" t="s">
        <v>2401</v>
      </c>
      <c r="F964" t="s">
        <v>3016</v>
      </c>
      <c r="G964" s="335" t="s">
        <v>2407</v>
      </c>
      <c r="H964" s="293">
        <v>2535</v>
      </c>
      <c r="I964" s="387" t="s">
        <v>44</v>
      </c>
      <c r="J964" s="388" t="str">
        <f>IF(ISBLANK(INDEX('Policy Characteristics'!D:D,MATCH($C964,'Policy Characteristics'!$C:$C,0))),"",INDEX('Policy Characteristics'!D:D,MATCH($C964,'Policy Characteristics'!$C:$C,0)))</f>
        <v>Feedstock Shifting</v>
      </c>
      <c r="K964" s="237" t="str">
        <f>IF(ISBLANK(INDEX('Policy Characteristics'!E:E,MATCH($C964,'Policy Characteristics'!$C:$C,0))),"",INDEX('Policy Characteristics'!E:E,MATCH($C964,'Policy Characteristics'!$C:$C,0)))</f>
        <v>indst feedstock shifting</v>
      </c>
      <c r="L964" s="238">
        <f>IF(ISBLANK(INDEX('Policy Characteristics'!F:F,MATCH($C964,'Policy Characteristics'!$C:$C,0))),"",INDEX('Policy Characteristics'!F:F,MATCH($C964,'Policy Characteristics'!$C:$C,0)))</f>
        <v>0</v>
      </c>
      <c r="M964" s="238">
        <f>IF(ISBLANK(INDEX('Policy Characteristics'!G:G,MATCH($C964,'Policy Characteristics'!$C:$C,0))),"",INDEX('Policy Characteristics'!G:G,MATCH($C964,'Policy Characteristics'!$C:$C,0)))</f>
        <v>1</v>
      </c>
      <c r="N964" s="238">
        <f>IF(ISBLANK(INDEX('Policy Characteristics'!H:H,MATCH($C964,'Policy Characteristics'!$C:$C,0))),"",INDEX('Policy Characteristics'!H:H,MATCH($C964,'Policy Characteristics'!$C:$C,0)))</f>
        <v>0.01</v>
      </c>
      <c r="O964" s="237" t="str">
        <f>IF(ISBLANK(INDEX('Policy Characteristics'!I:I,MATCH($C964,'Policy Characteristics'!$C:$C,0))),"",INDEX('Policy Characteristics'!I:I,MATCH($C964,'Policy Characteristics'!$C:$C,0)))</f>
        <v>% of potential achieved</v>
      </c>
      <c r="P964" s="237"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7" t="str">
        <f>IF(ISBLANK(INDEX('Policy Characteristics'!K:K,MATCH($C964,'Policy Characteristics'!$C:$C,0))),"",INDEX('Policy Characteristics'!K:K,MATCH($C964,'Policy Characteristics'!$C:$C,0)))</f>
        <v/>
      </c>
      <c r="R964" s="237" t="str">
        <f>IF(ISBLANK(INDEX('Policy Characteristics'!L:L,MATCH($C964,'Policy Characteristics'!$C:$C,0))),"",INDEX('Policy Characteristics'!L:L,MATCH($C964,'Policy Characteristics'!$C:$C,0)))</f>
        <v/>
      </c>
      <c r="S964" s="291" t="s">
        <v>187</v>
      </c>
    </row>
    <row r="965" spans="1:19" s="291" customFormat="1">
      <c r="A965" s="237" t="str">
        <f>IF(ISBLANK(INDEX('Policy Characteristics'!A:A,MATCH($C965,'Policy Characteristics'!$C:$C,0))),"",INDEX('Policy Characteristics'!A:A,MATCH($C965,'Policy Characteristics'!$C:$C,0)))</f>
        <v>Industry</v>
      </c>
      <c r="B965" s="386" t="str">
        <f>IF(ISBLANK(INDEX('Policy Characteristics'!B:B,MATCH($C965,'Policy Characteristics'!$C:$C,0))),"",INDEX('Policy Characteristics'!B:B,MATCH($C965,'Policy Characteristics'!$C:$C,0)))</f>
        <v>Feedstock Shifting</v>
      </c>
      <c r="C965" s="237" t="str">
        <f t="shared" si="43"/>
        <v>Fraction of Feedstock Shifted</v>
      </c>
      <c r="D965" s="290" t="s">
        <v>3052</v>
      </c>
      <c r="E965" s="335" t="s">
        <v>2699</v>
      </c>
      <c r="F965" t="s">
        <v>3016</v>
      </c>
      <c r="G965" s="335" t="s">
        <v>2702</v>
      </c>
      <c r="H965" s="293">
        <v>2536</v>
      </c>
      <c r="I965" s="387" t="s">
        <v>44</v>
      </c>
      <c r="J965" s="388" t="str">
        <f>IF(ISBLANK(INDEX('Policy Characteristics'!D:D,MATCH($C965,'Policy Characteristics'!$C:$C,0))),"",INDEX('Policy Characteristics'!D:D,MATCH($C965,'Policy Characteristics'!$C:$C,0)))</f>
        <v>Feedstock Shifting</v>
      </c>
      <c r="K965" s="237" t="str">
        <f>IF(ISBLANK(INDEX('Policy Characteristics'!E:E,MATCH($C965,'Policy Characteristics'!$C:$C,0))),"",INDEX('Policy Characteristics'!E:E,MATCH($C965,'Policy Characteristics'!$C:$C,0)))</f>
        <v>indst feedstock shifting</v>
      </c>
      <c r="L965" s="238">
        <f>IF(ISBLANK(INDEX('Policy Characteristics'!F:F,MATCH($C965,'Policy Characteristics'!$C:$C,0))),"",INDEX('Policy Characteristics'!F:F,MATCH($C965,'Policy Characteristics'!$C:$C,0)))</f>
        <v>0</v>
      </c>
      <c r="M965" s="238">
        <f>IF(ISBLANK(INDEX('Policy Characteristics'!G:G,MATCH($C965,'Policy Characteristics'!$C:$C,0))),"",INDEX('Policy Characteristics'!G:G,MATCH($C965,'Policy Characteristics'!$C:$C,0)))</f>
        <v>1</v>
      </c>
      <c r="N965" s="238">
        <f>IF(ISBLANK(INDEX('Policy Characteristics'!H:H,MATCH($C965,'Policy Characteristics'!$C:$C,0))),"",INDEX('Policy Characteristics'!H:H,MATCH($C965,'Policy Characteristics'!$C:$C,0)))</f>
        <v>0.01</v>
      </c>
      <c r="O965" s="237" t="str">
        <f>IF(ISBLANK(INDEX('Policy Characteristics'!I:I,MATCH($C965,'Policy Characteristics'!$C:$C,0))),"",INDEX('Policy Characteristics'!I:I,MATCH($C965,'Policy Characteristics'!$C:$C,0)))</f>
        <v>% of potential achieved</v>
      </c>
      <c r="P965" s="237"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7" t="str">
        <f>IF(ISBLANK(INDEX('Policy Characteristics'!K:K,MATCH($C965,'Policy Characteristics'!$C:$C,0))),"",INDEX('Policy Characteristics'!K:K,MATCH($C965,'Policy Characteristics'!$C:$C,0)))</f>
        <v/>
      </c>
      <c r="R965" s="237" t="str">
        <f>IF(ISBLANK(INDEX('Policy Characteristics'!L:L,MATCH($C965,'Policy Characteristics'!$C:$C,0))),"",INDEX('Policy Characteristics'!L:L,MATCH($C965,'Policy Characteristics'!$C:$C,0)))</f>
        <v/>
      </c>
      <c r="S965" s="291" t="s">
        <v>187</v>
      </c>
    </row>
    <row r="966" spans="1:19" s="291" customFormat="1">
      <c r="A966" s="237" t="str">
        <f>IF(ISBLANK(INDEX('Policy Characteristics'!A:A,MATCH($C966,'Policy Characteristics'!$C:$C,0))),"",INDEX('Policy Characteristics'!A:A,MATCH($C966,'Policy Characteristics'!$C:$C,0)))</f>
        <v>Industry</v>
      </c>
      <c r="B966" s="386" t="str">
        <f>IF(ISBLANK(INDEX('Policy Characteristics'!B:B,MATCH($C966,'Policy Characteristics'!$C:$C,0))),"",INDEX('Policy Characteristics'!B:B,MATCH($C966,'Policy Characteristics'!$C:$C,0)))</f>
        <v>Feedstock Shifting</v>
      </c>
      <c r="C966" s="237" t="str">
        <f t="shared" si="43"/>
        <v>Fraction of Feedstock Shifted</v>
      </c>
      <c r="D966" s="290" t="s">
        <v>3052</v>
      </c>
      <c r="E966" s="335" t="s">
        <v>2700</v>
      </c>
      <c r="F966" t="s">
        <v>3016</v>
      </c>
      <c r="G966" s="335" t="s">
        <v>2704</v>
      </c>
      <c r="H966" s="293">
        <v>2537</v>
      </c>
      <c r="I966" s="387" t="s">
        <v>44</v>
      </c>
      <c r="J966" s="388" t="str">
        <f>IF(ISBLANK(INDEX('Policy Characteristics'!D:D,MATCH($C966,'Policy Characteristics'!$C:$C,0))),"",INDEX('Policy Characteristics'!D:D,MATCH($C966,'Policy Characteristics'!$C:$C,0)))</f>
        <v>Feedstock Shifting</v>
      </c>
      <c r="K966" s="237" t="str">
        <f>IF(ISBLANK(INDEX('Policy Characteristics'!E:E,MATCH($C966,'Policy Characteristics'!$C:$C,0))),"",INDEX('Policy Characteristics'!E:E,MATCH($C966,'Policy Characteristics'!$C:$C,0)))</f>
        <v>indst feedstock shifting</v>
      </c>
      <c r="L966" s="238">
        <f>IF(ISBLANK(INDEX('Policy Characteristics'!F:F,MATCH($C966,'Policy Characteristics'!$C:$C,0))),"",INDEX('Policy Characteristics'!F:F,MATCH($C966,'Policy Characteristics'!$C:$C,0)))</f>
        <v>0</v>
      </c>
      <c r="M966" s="238">
        <f>IF(ISBLANK(INDEX('Policy Characteristics'!G:G,MATCH($C966,'Policy Characteristics'!$C:$C,0))),"",INDEX('Policy Characteristics'!G:G,MATCH($C966,'Policy Characteristics'!$C:$C,0)))</f>
        <v>1</v>
      </c>
      <c r="N966" s="238">
        <f>IF(ISBLANK(INDEX('Policy Characteristics'!H:H,MATCH($C966,'Policy Characteristics'!$C:$C,0))),"",INDEX('Policy Characteristics'!H:H,MATCH($C966,'Policy Characteristics'!$C:$C,0)))</f>
        <v>0.01</v>
      </c>
      <c r="O966" s="237" t="str">
        <f>IF(ISBLANK(INDEX('Policy Characteristics'!I:I,MATCH($C966,'Policy Characteristics'!$C:$C,0))),"",INDEX('Policy Characteristics'!I:I,MATCH($C966,'Policy Characteristics'!$C:$C,0)))</f>
        <v>% of potential achieved</v>
      </c>
      <c r="P966" s="237"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7" t="str">
        <f>IF(ISBLANK(INDEX('Policy Characteristics'!K:K,MATCH($C966,'Policy Characteristics'!$C:$C,0))),"",INDEX('Policy Characteristics'!K:K,MATCH($C966,'Policy Characteristics'!$C:$C,0)))</f>
        <v/>
      </c>
      <c r="R966" s="237" t="str">
        <f>IF(ISBLANK(INDEX('Policy Characteristics'!L:L,MATCH($C966,'Policy Characteristics'!$C:$C,0))),"",INDEX('Policy Characteristics'!L:L,MATCH($C966,'Policy Characteristics'!$C:$C,0)))</f>
        <v/>
      </c>
      <c r="S966" s="291" t="s">
        <v>187</v>
      </c>
    </row>
    <row r="967" spans="1:19" s="291" customFormat="1">
      <c r="A967" s="237" t="str">
        <f>IF(ISBLANK(INDEX('Policy Characteristics'!A:A,MATCH($C967,'Policy Characteristics'!$C:$C,0))),"",INDEX('Policy Characteristics'!A:A,MATCH($C967,'Policy Characteristics'!$C:$C,0)))</f>
        <v>Industry</v>
      </c>
      <c r="B967" s="386" t="str">
        <f>IF(ISBLANK(INDEX('Policy Characteristics'!B:B,MATCH($C967,'Policy Characteristics'!$C:$C,0))),"",INDEX('Policy Characteristics'!B:B,MATCH($C967,'Policy Characteristics'!$C:$C,0)))</f>
        <v>Feedstock Shifting</v>
      </c>
      <c r="C967" s="237" t="str">
        <f t="shared" si="43"/>
        <v>Fraction of Feedstock Shifted</v>
      </c>
      <c r="D967" s="290" t="s">
        <v>3052</v>
      </c>
      <c r="E967" s="335" t="s">
        <v>2701</v>
      </c>
      <c r="F967" t="s">
        <v>3016</v>
      </c>
      <c r="G967" s="335" t="s">
        <v>2705</v>
      </c>
      <c r="H967" s="293">
        <v>2538</v>
      </c>
      <c r="I967" s="387" t="s">
        <v>44</v>
      </c>
      <c r="J967" s="388" t="str">
        <f>IF(ISBLANK(INDEX('Policy Characteristics'!D:D,MATCH($C967,'Policy Characteristics'!$C:$C,0))),"",INDEX('Policy Characteristics'!D:D,MATCH($C967,'Policy Characteristics'!$C:$C,0)))</f>
        <v>Feedstock Shifting</v>
      </c>
      <c r="K967" s="237" t="str">
        <f>IF(ISBLANK(INDEX('Policy Characteristics'!E:E,MATCH($C967,'Policy Characteristics'!$C:$C,0))),"",INDEX('Policy Characteristics'!E:E,MATCH($C967,'Policy Characteristics'!$C:$C,0)))</f>
        <v>indst feedstock shifting</v>
      </c>
      <c r="L967" s="238">
        <f>IF(ISBLANK(INDEX('Policy Characteristics'!F:F,MATCH($C967,'Policy Characteristics'!$C:$C,0))),"",INDEX('Policy Characteristics'!F:F,MATCH($C967,'Policy Characteristics'!$C:$C,0)))</f>
        <v>0</v>
      </c>
      <c r="M967" s="238">
        <f>IF(ISBLANK(INDEX('Policy Characteristics'!G:G,MATCH($C967,'Policy Characteristics'!$C:$C,0))),"",INDEX('Policy Characteristics'!G:G,MATCH($C967,'Policy Characteristics'!$C:$C,0)))</f>
        <v>1</v>
      </c>
      <c r="N967" s="238">
        <f>IF(ISBLANK(INDEX('Policy Characteristics'!H:H,MATCH($C967,'Policy Characteristics'!$C:$C,0))),"",INDEX('Policy Characteristics'!H:H,MATCH($C967,'Policy Characteristics'!$C:$C,0)))</f>
        <v>0.01</v>
      </c>
      <c r="O967" s="237" t="str">
        <f>IF(ISBLANK(INDEX('Policy Characteristics'!I:I,MATCH($C967,'Policy Characteristics'!$C:$C,0))),"",INDEX('Policy Characteristics'!I:I,MATCH($C967,'Policy Characteristics'!$C:$C,0)))</f>
        <v>% of potential achieved</v>
      </c>
      <c r="P967" s="237"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7" t="str">
        <f>IF(ISBLANK(INDEX('Policy Characteristics'!K:K,MATCH($C967,'Policy Characteristics'!$C:$C,0))),"",INDEX('Policy Characteristics'!K:K,MATCH($C967,'Policy Characteristics'!$C:$C,0)))</f>
        <v/>
      </c>
      <c r="R967" s="237" t="str">
        <f>IF(ISBLANK(INDEX('Policy Characteristics'!L:L,MATCH($C967,'Policy Characteristics'!$C:$C,0))),"",INDEX('Policy Characteristics'!L:L,MATCH($C967,'Policy Characteristics'!$C:$C,0)))</f>
        <v/>
      </c>
      <c r="S967" s="291" t="s">
        <v>187</v>
      </c>
    </row>
    <row r="968" spans="1:19" s="291" customFormat="1">
      <c r="A968" s="237" t="str">
        <f>IF(ISBLANK(INDEX('Policy Characteristics'!A:A,MATCH($C968,'Policy Characteristics'!$C:$C,0))),"",INDEX('Policy Characteristics'!A:A,MATCH($C968,'Policy Characteristics'!$C:$C,0)))</f>
        <v>Industry</v>
      </c>
      <c r="B968" s="386" t="str">
        <f>IF(ISBLANK(INDEX('Policy Characteristics'!B:B,MATCH($C968,'Policy Characteristics'!$C:$C,0))),"",INDEX('Policy Characteristics'!B:B,MATCH($C968,'Policy Characteristics'!$C:$C,0)))</f>
        <v>Feedstock Shifting</v>
      </c>
      <c r="C968" s="237" t="str">
        <f t="shared" si="43"/>
        <v>Fraction of Feedstock Shifted</v>
      </c>
      <c r="D968" s="290" t="s">
        <v>3052</v>
      </c>
      <c r="E968" s="335" t="s">
        <v>2698</v>
      </c>
      <c r="F968" t="s">
        <v>3016</v>
      </c>
      <c r="G968" s="335" t="s">
        <v>2703</v>
      </c>
      <c r="H968" s="293">
        <v>2539</v>
      </c>
      <c r="I968" s="387" t="s">
        <v>44</v>
      </c>
      <c r="J968" s="388" t="str">
        <f>IF(ISBLANK(INDEX('Policy Characteristics'!D:D,MATCH($C968,'Policy Characteristics'!$C:$C,0))),"",INDEX('Policy Characteristics'!D:D,MATCH($C968,'Policy Characteristics'!$C:$C,0)))</f>
        <v>Feedstock Shifting</v>
      </c>
      <c r="K968" s="237" t="str">
        <f>IF(ISBLANK(INDEX('Policy Characteristics'!E:E,MATCH($C968,'Policy Characteristics'!$C:$C,0))),"",INDEX('Policy Characteristics'!E:E,MATCH($C968,'Policy Characteristics'!$C:$C,0)))</f>
        <v>indst feedstock shifting</v>
      </c>
      <c r="L968" s="238">
        <f>IF(ISBLANK(INDEX('Policy Characteristics'!F:F,MATCH($C968,'Policy Characteristics'!$C:$C,0))),"",INDEX('Policy Characteristics'!F:F,MATCH($C968,'Policy Characteristics'!$C:$C,0)))</f>
        <v>0</v>
      </c>
      <c r="M968" s="238">
        <f>IF(ISBLANK(INDEX('Policy Characteristics'!G:G,MATCH($C968,'Policy Characteristics'!$C:$C,0))),"",INDEX('Policy Characteristics'!G:G,MATCH($C968,'Policy Characteristics'!$C:$C,0)))</f>
        <v>1</v>
      </c>
      <c r="N968" s="238">
        <f>IF(ISBLANK(INDEX('Policy Characteristics'!H:H,MATCH($C968,'Policy Characteristics'!$C:$C,0))),"",INDEX('Policy Characteristics'!H:H,MATCH($C968,'Policy Characteristics'!$C:$C,0)))</f>
        <v>0.01</v>
      </c>
      <c r="O968" s="237" t="str">
        <f>IF(ISBLANK(INDEX('Policy Characteristics'!I:I,MATCH($C968,'Policy Characteristics'!$C:$C,0))),"",INDEX('Policy Characteristics'!I:I,MATCH($C968,'Policy Characteristics'!$C:$C,0)))</f>
        <v>% of potential achieved</v>
      </c>
      <c r="P968" s="237"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7" t="str">
        <f>IF(ISBLANK(INDEX('Policy Characteristics'!K:K,MATCH($C968,'Policy Characteristics'!$C:$C,0))),"",INDEX('Policy Characteristics'!K:K,MATCH($C968,'Policy Characteristics'!$C:$C,0)))</f>
        <v/>
      </c>
      <c r="R968" s="237" t="str">
        <f>IF(ISBLANK(INDEX('Policy Characteristics'!L:L,MATCH($C968,'Policy Characteristics'!$C:$C,0))),"",INDEX('Policy Characteristics'!L:L,MATCH($C968,'Policy Characteristics'!$C:$C,0)))</f>
        <v/>
      </c>
      <c r="S968" s="291" t="s">
        <v>187</v>
      </c>
    </row>
    <row r="969" spans="1:19" s="291" customFormat="1">
      <c r="A969" s="237" t="str">
        <f>IF(ISBLANK(INDEX('Policy Characteristics'!A:A,MATCH($C969,'Policy Characteristics'!$C:$C,0))),"",INDEX('Policy Characteristics'!A:A,MATCH($C969,'Policy Characteristics'!$C:$C,0)))</f>
        <v>Industry</v>
      </c>
      <c r="B969" s="386" t="str">
        <f>IF(ISBLANK(INDEX('Policy Characteristics'!B:B,MATCH($C969,'Policy Characteristics'!$C:$C,0))),"",INDEX('Policy Characteristics'!B:B,MATCH($C969,'Policy Characteristics'!$C:$C,0)))</f>
        <v>Feedstock Shifting</v>
      </c>
      <c r="C969" s="237" t="str">
        <f t="shared" si="43"/>
        <v>Fraction of Feedstock Shifted</v>
      </c>
      <c r="D969" s="290" t="s">
        <v>3053</v>
      </c>
      <c r="E969" s="335" t="s">
        <v>2396</v>
      </c>
      <c r="F969" t="s">
        <v>3017</v>
      </c>
      <c r="G969" s="335" t="s">
        <v>2402</v>
      </c>
      <c r="H969" s="293">
        <v>2540</v>
      </c>
      <c r="I969" s="387" t="s">
        <v>44</v>
      </c>
      <c r="J969" s="388" t="str">
        <f>IF(ISBLANK(INDEX('Policy Characteristics'!D:D,MATCH($C969,'Policy Characteristics'!$C:$C,0))),"",INDEX('Policy Characteristics'!D:D,MATCH($C969,'Policy Characteristics'!$C:$C,0)))</f>
        <v>Feedstock Shifting</v>
      </c>
      <c r="K969" s="237" t="str">
        <f>IF(ISBLANK(INDEX('Policy Characteristics'!E:E,MATCH($C969,'Policy Characteristics'!$C:$C,0))),"",INDEX('Policy Characteristics'!E:E,MATCH($C969,'Policy Characteristics'!$C:$C,0)))</f>
        <v>indst feedstock shifting</v>
      </c>
      <c r="L969" s="238">
        <f>IF(ISBLANK(INDEX('Policy Characteristics'!F:F,MATCH($C969,'Policy Characteristics'!$C:$C,0))),"",INDEX('Policy Characteristics'!F:F,MATCH($C969,'Policy Characteristics'!$C:$C,0)))</f>
        <v>0</v>
      </c>
      <c r="M969" s="238">
        <f>IF(ISBLANK(INDEX('Policy Characteristics'!G:G,MATCH($C969,'Policy Characteristics'!$C:$C,0))),"",INDEX('Policy Characteristics'!G:G,MATCH($C969,'Policy Characteristics'!$C:$C,0)))</f>
        <v>1</v>
      </c>
      <c r="N969" s="238">
        <f>IF(ISBLANK(INDEX('Policy Characteristics'!H:H,MATCH($C969,'Policy Characteristics'!$C:$C,0))),"",INDEX('Policy Characteristics'!H:H,MATCH($C969,'Policy Characteristics'!$C:$C,0)))</f>
        <v>0.01</v>
      </c>
      <c r="O969" s="237" t="str">
        <f>IF(ISBLANK(INDEX('Policy Characteristics'!I:I,MATCH($C969,'Policy Characteristics'!$C:$C,0))),"",INDEX('Policy Characteristics'!I:I,MATCH($C969,'Policy Characteristics'!$C:$C,0)))</f>
        <v>% of potential achieved</v>
      </c>
      <c r="P969" s="237"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7" t="str">
        <f>IF(ISBLANK(INDEX('Policy Characteristics'!K:K,MATCH($C969,'Policy Characteristics'!$C:$C,0))),"",INDEX('Policy Characteristics'!K:K,MATCH($C969,'Policy Characteristics'!$C:$C,0)))</f>
        <v/>
      </c>
      <c r="R969" s="237" t="str">
        <f>IF(ISBLANK(INDEX('Policy Characteristics'!L:L,MATCH($C969,'Policy Characteristics'!$C:$C,0))),"",INDEX('Policy Characteristics'!L:L,MATCH($C969,'Policy Characteristics'!$C:$C,0)))</f>
        <v/>
      </c>
      <c r="S969" s="291" t="s">
        <v>187</v>
      </c>
    </row>
    <row r="970" spans="1:19" s="291" customFormat="1">
      <c r="A970" s="237" t="str">
        <f>IF(ISBLANK(INDEX('Policy Characteristics'!A:A,MATCH($C970,'Policy Characteristics'!$C:$C,0))),"",INDEX('Policy Characteristics'!A:A,MATCH($C970,'Policy Characteristics'!$C:$C,0)))</f>
        <v>Industry</v>
      </c>
      <c r="B970" s="386" t="str">
        <f>IF(ISBLANK(INDEX('Policy Characteristics'!B:B,MATCH($C970,'Policy Characteristics'!$C:$C,0))),"",INDEX('Policy Characteristics'!B:B,MATCH($C970,'Policy Characteristics'!$C:$C,0)))</f>
        <v>Feedstock Shifting</v>
      </c>
      <c r="C970" s="237" t="str">
        <f t="shared" si="43"/>
        <v>Fraction of Feedstock Shifted</v>
      </c>
      <c r="D970" s="290" t="s">
        <v>3053</v>
      </c>
      <c r="E970" s="335" t="s">
        <v>2397</v>
      </c>
      <c r="F970" t="s">
        <v>3017</v>
      </c>
      <c r="G970" s="335" t="s">
        <v>2405</v>
      </c>
      <c r="H970" s="293">
        <v>2541</v>
      </c>
      <c r="I970" s="387" t="s">
        <v>44</v>
      </c>
      <c r="J970" s="388" t="str">
        <f>IF(ISBLANK(INDEX('Policy Characteristics'!D:D,MATCH($C970,'Policy Characteristics'!$C:$C,0))),"",INDEX('Policy Characteristics'!D:D,MATCH($C970,'Policy Characteristics'!$C:$C,0)))</f>
        <v>Feedstock Shifting</v>
      </c>
      <c r="K970" s="237" t="str">
        <f>IF(ISBLANK(INDEX('Policy Characteristics'!E:E,MATCH($C970,'Policy Characteristics'!$C:$C,0))),"",INDEX('Policy Characteristics'!E:E,MATCH($C970,'Policy Characteristics'!$C:$C,0)))</f>
        <v>indst feedstock shifting</v>
      </c>
      <c r="L970" s="238">
        <f>IF(ISBLANK(INDEX('Policy Characteristics'!F:F,MATCH($C970,'Policy Characteristics'!$C:$C,0))),"",INDEX('Policy Characteristics'!F:F,MATCH($C970,'Policy Characteristics'!$C:$C,0)))</f>
        <v>0</v>
      </c>
      <c r="M970" s="238">
        <f>IF(ISBLANK(INDEX('Policy Characteristics'!G:G,MATCH($C970,'Policy Characteristics'!$C:$C,0))),"",INDEX('Policy Characteristics'!G:G,MATCH($C970,'Policy Characteristics'!$C:$C,0)))</f>
        <v>1</v>
      </c>
      <c r="N970" s="238">
        <f>IF(ISBLANK(INDEX('Policy Characteristics'!H:H,MATCH($C970,'Policy Characteristics'!$C:$C,0))),"",INDEX('Policy Characteristics'!H:H,MATCH($C970,'Policy Characteristics'!$C:$C,0)))</f>
        <v>0.01</v>
      </c>
      <c r="O970" s="237" t="str">
        <f>IF(ISBLANK(INDEX('Policy Characteristics'!I:I,MATCH($C970,'Policy Characteristics'!$C:$C,0))),"",INDEX('Policy Characteristics'!I:I,MATCH($C970,'Policy Characteristics'!$C:$C,0)))</f>
        <v>% of potential achieved</v>
      </c>
      <c r="P970" s="237"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7" t="str">
        <f>IF(ISBLANK(INDEX('Policy Characteristics'!K:K,MATCH($C970,'Policy Characteristics'!$C:$C,0))),"",INDEX('Policy Characteristics'!K:K,MATCH($C970,'Policy Characteristics'!$C:$C,0)))</f>
        <v/>
      </c>
      <c r="R970" s="237" t="str">
        <f>IF(ISBLANK(INDEX('Policy Characteristics'!L:L,MATCH($C970,'Policy Characteristics'!$C:$C,0))),"",INDEX('Policy Characteristics'!L:L,MATCH($C970,'Policy Characteristics'!$C:$C,0)))</f>
        <v/>
      </c>
      <c r="S970" s="291" t="s">
        <v>187</v>
      </c>
    </row>
    <row r="971" spans="1:19" s="291" customFormat="1">
      <c r="A971" s="237" t="str">
        <f>IF(ISBLANK(INDEX('Policy Characteristics'!A:A,MATCH($C971,'Policy Characteristics'!$C:$C,0))),"",INDEX('Policy Characteristics'!A:A,MATCH($C971,'Policy Characteristics'!$C:$C,0)))</f>
        <v>Industry</v>
      </c>
      <c r="B971" s="386" t="str">
        <f>IF(ISBLANK(INDEX('Policy Characteristics'!B:B,MATCH($C971,'Policy Characteristics'!$C:$C,0))),"",INDEX('Policy Characteristics'!B:B,MATCH($C971,'Policy Characteristics'!$C:$C,0)))</f>
        <v>Feedstock Shifting</v>
      </c>
      <c r="C971" s="237" t="str">
        <f t="shared" si="43"/>
        <v>Fraction of Feedstock Shifted</v>
      </c>
      <c r="D971" s="290" t="s">
        <v>3053</v>
      </c>
      <c r="E971" s="335" t="s">
        <v>2398</v>
      </c>
      <c r="F971" t="s">
        <v>3017</v>
      </c>
      <c r="G971" s="335" t="s">
        <v>2406</v>
      </c>
      <c r="H971" s="293">
        <v>2542</v>
      </c>
      <c r="I971" s="387" t="s">
        <v>43</v>
      </c>
      <c r="J971" s="388" t="str">
        <f>IF(ISBLANK(INDEX('Policy Characteristics'!D:D,MATCH($C971,'Policy Characteristics'!$C:$C,0))),"",INDEX('Policy Characteristics'!D:D,MATCH($C971,'Policy Characteristics'!$C:$C,0)))</f>
        <v>Feedstock Shifting</v>
      </c>
      <c r="K971" s="237" t="str">
        <f>IF(ISBLANK(INDEX('Policy Characteristics'!E:E,MATCH($C971,'Policy Characteristics'!$C:$C,0))),"",INDEX('Policy Characteristics'!E:E,MATCH($C971,'Policy Characteristics'!$C:$C,0)))</f>
        <v>indst feedstock shifting</v>
      </c>
      <c r="L971" s="238">
        <f>IF(ISBLANK(INDEX('Policy Characteristics'!F:F,MATCH($C971,'Policy Characteristics'!$C:$C,0))),"",INDEX('Policy Characteristics'!F:F,MATCH($C971,'Policy Characteristics'!$C:$C,0)))</f>
        <v>0</v>
      </c>
      <c r="M971" s="238">
        <f>IF(ISBLANK(INDEX('Policy Characteristics'!G:G,MATCH($C971,'Policy Characteristics'!$C:$C,0))),"",INDEX('Policy Characteristics'!G:G,MATCH($C971,'Policy Characteristics'!$C:$C,0)))</f>
        <v>1</v>
      </c>
      <c r="N971" s="238">
        <f>IF(ISBLANK(INDEX('Policy Characteristics'!H:H,MATCH($C971,'Policy Characteristics'!$C:$C,0))),"",INDEX('Policy Characteristics'!H:H,MATCH($C971,'Policy Characteristics'!$C:$C,0)))</f>
        <v>0.01</v>
      </c>
      <c r="O971" s="237" t="str">
        <f>IF(ISBLANK(INDEX('Policy Characteristics'!I:I,MATCH($C971,'Policy Characteristics'!$C:$C,0))),"",INDEX('Policy Characteristics'!I:I,MATCH($C971,'Policy Characteristics'!$C:$C,0)))</f>
        <v>% of potential achieved</v>
      </c>
      <c r="P971" s="237"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7" t="str">
        <f>IF(ISBLANK(INDEX('Policy Characteristics'!K:K,MATCH($C971,'Policy Characteristics'!$C:$C,0))),"",INDEX('Policy Characteristics'!K:K,MATCH($C971,'Policy Characteristics'!$C:$C,0)))</f>
        <v/>
      </c>
      <c r="R971" s="237" t="str">
        <f>IF(ISBLANK(INDEX('Policy Characteristics'!L:L,MATCH($C971,'Policy Characteristics'!$C:$C,0))),"",INDEX('Policy Characteristics'!L:L,MATCH($C971,'Policy Characteristics'!$C:$C,0)))</f>
        <v/>
      </c>
      <c r="S971" s="291" t="s">
        <v>3925</v>
      </c>
    </row>
    <row r="972" spans="1:19" s="291" customFormat="1">
      <c r="A972" s="237" t="str">
        <f>IF(ISBLANK(INDEX('Policy Characteristics'!A:A,MATCH($C972,'Policy Characteristics'!$C:$C,0))),"",INDEX('Policy Characteristics'!A:A,MATCH($C972,'Policy Characteristics'!$C:$C,0)))</f>
        <v>Industry</v>
      </c>
      <c r="B972" s="386" t="str">
        <f>IF(ISBLANK(INDEX('Policy Characteristics'!B:B,MATCH($C972,'Policy Characteristics'!$C:$C,0))),"",INDEX('Policy Characteristics'!B:B,MATCH($C972,'Policy Characteristics'!$C:$C,0)))</f>
        <v>Feedstock Shifting</v>
      </c>
      <c r="C972" s="237" t="str">
        <f t="shared" si="43"/>
        <v>Fraction of Feedstock Shifted</v>
      </c>
      <c r="D972" s="290" t="s">
        <v>3053</v>
      </c>
      <c r="E972" s="335" t="s">
        <v>2399</v>
      </c>
      <c r="F972" t="s">
        <v>3017</v>
      </c>
      <c r="G972" s="335" t="s">
        <v>2403</v>
      </c>
      <c r="H972" s="293">
        <v>2543</v>
      </c>
      <c r="I972" s="387" t="s">
        <v>44</v>
      </c>
      <c r="J972" s="388" t="str">
        <f>IF(ISBLANK(INDEX('Policy Characteristics'!D:D,MATCH($C972,'Policy Characteristics'!$C:$C,0))),"",INDEX('Policy Characteristics'!D:D,MATCH($C972,'Policy Characteristics'!$C:$C,0)))</f>
        <v>Feedstock Shifting</v>
      </c>
      <c r="K972" s="237" t="str">
        <f>IF(ISBLANK(INDEX('Policy Characteristics'!E:E,MATCH($C972,'Policy Characteristics'!$C:$C,0))),"",INDEX('Policy Characteristics'!E:E,MATCH($C972,'Policy Characteristics'!$C:$C,0)))</f>
        <v>indst feedstock shifting</v>
      </c>
      <c r="L972" s="238">
        <f>IF(ISBLANK(INDEX('Policy Characteristics'!F:F,MATCH($C972,'Policy Characteristics'!$C:$C,0))),"",INDEX('Policy Characteristics'!F:F,MATCH($C972,'Policy Characteristics'!$C:$C,0)))</f>
        <v>0</v>
      </c>
      <c r="M972" s="238">
        <f>IF(ISBLANK(INDEX('Policy Characteristics'!G:G,MATCH($C972,'Policy Characteristics'!$C:$C,0))),"",INDEX('Policy Characteristics'!G:G,MATCH($C972,'Policy Characteristics'!$C:$C,0)))</f>
        <v>1</v>
      </c>
      <c r="N972" s="238">
        <f>IF(ISBLANK(INDEX('Policy Characteristics'!H:H,MATCH($C972,'Policy Characteristics'!$C:$C,0))),"",INDEX('Policy Characteristics'!H:H,MATCH($C972,'Policy Characteristics'!$C:$C,0)))</f>
        <v>0.01</v>
      </c>
      <c r="O972" s="237" t="str">
        <f>IF(ISBLANK(INDEX('Policy Characteristics'!I:I,MATCH($C972,'Policy Characteristics'!$C:$C,0))),"",INDEX('Policy Characteristics'!I:I,MATCH($C972,'Policy Characteristics'!$C:$C,0)))</f>
        <v>% of potential achieved</v>
      </c>
      <c r="P972" s="237"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7" t="str">
        <f>IF(ISBLANK(INDEX('Policy Characteristics'!K:K,MATCH($C972,'Policy Characteristics'!$C:$C,0))),"",INDEX('Policy Characteristics'!K:K,MATCH($C972,'Policy Characteristics'!$C:$C,0)))</f>
        <v/>
      </c>
      <c r="R972" s="237" t="str">
        <f>IF(ISBLANK(INDEX('Policy Characteristics'!L:L,MATCH($C972,'Policy Characteristics'!$C:$C,0))),"",INDEX('Policy Characteristics'!L:L,MATCH($C972,'Policy Characteristics'!$C:$C,0)))</f>
        <v/>
      </c>
      <c r="S972" s="291" t="s">
        <v>187</v>
      </c>
    </row>
    <row r="973" spans="1:19" s="291" customFormat="1">
      <c r="A973" s="237" t="str">
        <f>IF(ISBLANK(INDEX('Policy Characteristics'!A:A,MATCH($C973,'Policy Characteristics'!$C:$C,0))),"",INDEX('Policy Characteristics'!A:A,MATCH($C973,'Policy Characteristics'!$C:$C,0)))</f>
        <v>Industry</v>
      </c>
      <c r="B973" s="386" t="str">
        <f>IF(ISBLANK(INDEX('Policy Characteristics'!B:B,MATCH($C973,'Policy Characteristics'!$C:$C,0))),"",INDEX('Policy Characteristics'!B:B,MATCH($C973,'Policy Characteristics'!$C:$C,0)))</f>
        <v>Feedstock Shifting</v>
      </c>
      <c r="C973" s="237" t="str">
        <f t="shared" si="43"/>
        <v>Fraction of Feedstock Shifted</v>
      </c>
      <c r="D973" s="290" t="s">
        <v>3053</v>
      </c>
      <c r="E973" s="335" t="s">
        <v>2400</v>
      </c>
      <c r="F973" t="s">
        <v>3017</v>
      </c>
      <c r="G973" s="335" t="s">
        <v>2404</v>
      </c>
      <c r="H973" s="293">
        <v>2544</v>
      </c>
      <c r="I973" s="387" t="s">
        <v>44</v>
      </c>
      <c r="J973" s="388" t="str">
        <f>IF(ISBLANK(INDEX('Policy Characteristics'!D:D,MATCH($C973,'Policy Characteristics'!$C:$C,0))),"",INDEX('Policy Characteristics'!D:D,MATCH($C973,'Policy Characteristics'!$C:$C,0)))</f>
        <v>Feedstock Shifting</v>
      </c>
      <c r="K973" s="237" t="str">
        <f>IF(ISBLANK(INDEX('Policy Characteristics'!E:E,MATCH($C973,'Policy Characteristics'!$C:$C,0))),"",INDEX('Policy Characteristics'!E:E,MATCH($C973,'Policy Characteristics'!$C:$C,0)))</f>
        <v>indst feedstock shifting</v>
      </c>
      <c r="L973" s="238">
        <f>IF(ISBLANK(INDEX('Policy Characteristics'!F:F,MATCH($C973,'Policy Characteristics'!$C:$C,0))),"",INDEX('Policy Characteristics'!F:F,MATCH($C973,'Policy Characteristics'!$C:$C,0)))</f>
        <v>0</v>
      </c>
      <c r="M973" s="238">
        <f>IF(ISBLANK(INDEX('Policy Characteristics'!G:G,MATCH($C973,'Policy Characteristics'!$C:$C,0))),"",INDEX('Policy Characteristics'!G:G,MATCH($C973,'Policy Characteristics'!$C:$C,0)))</f>
        <v>1</v>
      </c>
      <c r="N973" s="238">
        <f>IF(ISBLANK(INDEX('Policy Characteristics'!H:H,MATCH($C973,'Policy Characteristics'!$C:$C,0))),"",INDEX('Policy Characteristics'!H:H,MATCH($C973,'Policy Characteristics'!$C:$C,0)))</f>
        <v>0.01</v>
      </c>
      <c r="O973" s="237" t="str">
        <f>IF(ISBLANK(INDEX('Policy Characteristics'!I:I,MATCH($C973,'Policy Characteristics'!$C:$C,0))),"",INDEX('Policy Characteristics'!I:I,MATCH($C973,'Policy Characteristics'!$C:$C,0)))</f>
        <v>% of potential achieved</v>
      </c>
      <c r="P973" s="237"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7" t="str">
        <f>IF(ISBLANK(INDEX('Policy Characteristics'!K:K,MATCH($C973,'Policy Characteristics'!$C:$C,0))),"",INDEX('Policy Characteristics'!K:K,MATCH($C973,'Policy Characteristics'!$C:$C,0)))</f>
        <v/>
      </c>
      <c r="R973" s="237" t="str">
        <f>IF(ISBLANK(INDEX('Policy Characteristics'!L:L,MATCH($C973,'Policy Characteristics'!$C:$C,0))),"",INDEX('Policy Characteristics'!L:L,MATCH($C973,'Policy Characteristics'!$C:$C,0)))</f>
        <v/>
      </c>
      <c r="S973" s="291" t="s">
        <v>187</v>
      </c>
    </row>
    <row r="974" spans="1:19" s="291" customFormat="1">
      <c r="A974" s="237" t="str">
        <f>IF(ISBLANK(INDEX('Policy Characteristics'!A:A,MATCH($C974,'Policy Characteristics'!$C:$C,0))),"",INDEX('Policy Characteristics'!A:A,MATCH($C974,'Policy Characteristics'!$C:$C,0)))</f>
        <v>Industry</v>
      </c>
      <c r="B974" s="386" t="str">
        <f>IF(ISBLANK(INDEX('Policy Characteristics'!B:B,MATCH($C974,'Policy Characteristics'!$C:$C,0))),"",INDEX('Policy Characteristics'!B:B,MATCH($C974,'Policy Characteristics'!$C:$C,0)))</f>
        <v>Feedstock Shifting</v>
      </c>
      <c r="C974" s="237" t="str">
        <f t="shared" si="43"/>
        <v>Fraction of Feedstock Shifted</v>
      </c>
      <c r="D974" s="290" t="s">
        <v>3053</v>
      </c>
      <c r="E974" s="335" t="s">
        <v>2401</v>
      </c>
      <c r="F974" t="s">
        <v>3017</v>
      </c>
      <c r="G974" s="335" t="s">
        <v>2407</v>
      </c>
      <c r="H974" s="293">
        <v>2545</v>
      </c>
      <c r="I974" s="387" t="s">
        <v>44</v>
      </c>
      <c r="J974" s="388" t="str">
        <f>IF(ISBLANK(INDEX('Policy Characteristics'!D:D,MATCH($C974,'Policy Characteristics'!$C:$C,0))),"",INDEX('Policy Characteristics'!D:D,MATCH($C974,'Policy Characteristics'!$C:$C,0)))</f>
        <v>Feedstock Shifting</v>
      </c>
      <c r="K974" s="237" t="str">
        <f>IF(ISBLANK(INDEX('Policy Characteristics'!E:E,MATCH($C974,'Policy Characteristics'!$C:$C,0))),"",INDEX('Policy Characteristics'!E:E,MATCH($C974,'Policy Characteristics'!$C:$C,0)))</f>
        <v>indst feedstock shifting</v>
      </c>
      <c r="L974" s="238">
        <f>IF(ISBLANK(INDEX('Policy Characteristics'!F:F,MATCH($C974,'Policy Characteristics'!$C:$C,0))),"",INDEX('Policy Characteristics'!F:F,MATCH($C974,'Policy Characteristics'!$C:$C,0)))</f>
        <v>0</v>
      </c>
      <c r="M974" s="238">
        <f>IF(ISBLANK(INDEX('Policy Characteristics'!G:G,MATCH($C974,'Policy Characteristics'!$C:$C,0))),"",INDEX('Policy Characteristics'!G:G,MATCH($C974,'Policy Characteristics'!$C:$C,0)))</f>
        <v>1</v>
      </c>
      <c r="N974" s="238">
        <f>IF(ISBLANK(INDEX('Policy Characteristics'!H:H,MATCH($C974,'Policy Characteristics'!$C:$C,0))),"",INDEX('Policy Characteristics'!H:H,MATCH($C974,'Policy Characteristics'!$C:$C,0)))</f>
        <v>0.01</v>
      </c>
      <c r="O974" s="237" t="str">
        <f>IF(ISBLANK(INDEX('Policy Characteristics'!I:I,MATCH($C974,'Policy Characteristics'!$C:$C,0))),"",INDEX('Policy Characteristics'!I:I,MATCH($C974,'Policy Characteristics'!$C:$C,0)))</f>
        <v>% of potential achieved</v>
      </c>
      <c r="P974" s="237"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7" t="str">
        <f>IF(ISBLANK(INDEX('Policy Characteristics'!K:K,MATCH($C974,'Policy Characteristics'!$C:$C,0))),"",INDEX('Policy Characteristics'!K:K,MATCH($C974,'Policy Characteristics'!$C:$C,0)))</f>
        <v/>
      </c>
      <c r="R974" s="237" t="str">
        <f>IF(ISBLANK(INDEX('Policy Characteristics'!L:L,MATCH($C974,'Policy Characteristics'!$C:$C,0))),"",INDEX('Policy Characteristics'!L:L,MATCH($C974,'Policy Characteristics'!$C:$C,0)))</f>
        <v/>
      </c>
      <c r="S974" s="291" t="s">
        <v>187</v>
      </c>
    </row>
    <row r="975" spans="1:19" s="291" customFormat="1">
      <c r="A975" s="237" t="str">
        <f>IF(ISBLANK(INDEX('Policy Characteristics'!A:A,MATCH($C975,'Policy Characteristics'!$C:$C,0))),"",INDEX('Policy Characteristics'!A:A,MATCH($C975,'Policy Characteristics'!$C:$C,0)))</f>
        <v>Industry</v>
      </c>
      <c r="B975" s="386" t="str">
        <f>IF(ISBLANK(INDEX('Policy Characteristics'!B:B,MATCH($C975,'Policy Characteristics'!$C:$C,0))),"",INDEX('Policy Characteristics'!B:B,MATCH($C975,'Policy Characteristics'!$C:$C,0)))</f>
        <v>Feedstock Shifting</v>
      </c>
      <c r="C975" s="237" t="str">
        <f t="shared" si="43"/>
        <v>Fraction of Feedstock Shifted</v>
      </c>
      <c r="D975" s="290" t="s">
        <v>3053</v>
      </c>
      <c r="E975" s="335" t="s">
        <v>2699</v>
      </c>
      <c r="F975" t="s">
        <v>3017</v>
      </c>
      <c r="G975" s="335" t="s">
        <v>2702</v>
      </c>
      <c r="H975" s="293">
        <v>2546</v>
      </c>
      <c r="I975" s="387" t="s">
        <v>44</v>
      </c>
      <c r="J975" s="388" t="str">
        <f>IF(ISBLANK(INDEX('Policy Characteristics'!D:D,MATCH($C975,'Policy Characteristics'!$C:$C,0))),"",INDEX('Policy Characteristics'!D:D,MATCH($C975,'Policy Characteristics'!$C:$C,0)))</f>
        <v>Feedstock Shifting</v>
      </c>
      <c r="K975" s="237" t="str">
        <f>IF(ISBLANK(INDEX('Policy Characteristics'!E:E,MATCH($C975,'Policy Characteristics'!$C:$C,0))),"",INDEX('Policy Characteristics'!E:E,MATCH($C975,'Policy Characteristics'!$C:$C,0)))</f>
        <v>indst feedstock shifting</v>
      </c>
      <c r="L975" s="238">
        <f>IF(ISBLANK(INDEX('Policy Characteristics'!F:F,MATCH($C975,'Policy Characteristics'!$C:$C,0))),"",INDEX('Policy Characteristics'!F:F,MATCH($C975,'Policy Characteristics'!$C:$C,0)))</f>
        <v>0</v>
      </c>
      <c r="M975" s="238">
        <f>IF(ISBLANK(INDEX('Policy Characteristics'!G:G,MATCH($C975,'Policy Characteristics'!$C:$C,0))),"",INDEX('Policy Characteristics'!G:G,MATCH($C975,'Policy Characteristics'!$C:$C,0)))</f>
        <v>1</v>
      </c>
      <c r="N975" s="238">
        <f>IF(ISBLANK(INDEX('Policy Characteristics'!H:H,MATCH($C975,'Policy Characteristics'!$C:$C,0))),"",INDEX('Policy Characteristics'!H:H,MATCH($C975,'Policy Characteristics'!$C:$C,0)))</f>
        <v>0.01</v>
      </c>
      <c r="O975" s="237" t="str">
        <f>IF(ISBLANK(INDEX('Policy Characteristics'!I:I,MATCH($C975,'Policy Characteristics'!$C:$C,0))),"",INDEX('Policy Characteristics'!I:I,MATCH($C975,'Policy Characteristics'!$C:$C,0)))</f>
        <v>% of potential achieved</v>
      </c>
      <c r="P975" s="237"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7" t="str">
        <f>IF(ISBLANK(INDEX('Policy Characteristics'!K:K,MATCH($C975,'Policy Characteristics'!$C:$C,0))),"",INDEX('Policy Characteristics'!K:K,MATCH($C975,'Policy Characteristics'!$C:$C,0)))</f>
        <v/>
      </c>
      <c r="R975" s="237" t="str">
        <f>IF(ISBLANK(INDEX('Policy Characteristics'!L:L,MATCH($C975,'Policy Characteristics'!$C:$C,0))),"",INDEX('Policy Characteristics'!L:L,MATCH($C975,'Policy Characteristics'!$C:$C,0)))</f>
        <v/>
      </c>
      <c r="S975" s="291" t="s">
        <v>187</v>
      </c>
    </row>
    <row r="976" spans="1:19" s="291" customFormat="1">
      <c r="A976" s="237" t="str">
        <f>IF(ISBLANK(INDEX('Policy Characteristics'!A:A,MATCH($C976,'Policy Characteristics'!$C:$C,0))),"",INDEX('Policy Characteristics'!A:A,MATCH($C976,'Policy Characteristics'!$C:$C,0)))</f>
        <v>Industry</v>
      </c>
      <c r="B976" s="386" t="str">
        <f>IF(ISBLANK(INDEX('Policy Characteristics'!B:B,MATCH($C976,'Policy Characteristics'!$C:$C,0))),"",INDEX('Policy Characteristics'!B:B,MATCH($C976,'Policy Characteristics'!$C:$C,0)))</f>
        <v>Feedstock Shifting</v>
      </c>
      <c r="C976" s="237" t="str">
        <f t="shared" si="43"/>
        <v>Fraction of Feedstock Shifted</v>
      </c>
      <c r="D976" s="290" t="s">
        <v>3053</v>
      </c>
      <c r="E976" s="335" t="s">
        <v>2700</v>
      </c>
      <c r="F976" t="s">
        <v>3017</v>
      </c>
      <c r="G976" s="335" t="s">
        <v>2704</v>
      </c>
      <c r="H976" s="293">
        <v>2547</v>
      </c>
      <c r="I976" s="387" t="s">
        <v>44</v>
      </c>
      <c r="J976" s="388" t="str">
        <f>IF(ISBLANK(INDEX('Policy Characteristics'!D:D,MATCH($C976,'Policy Characteristics'!$C:$C,0))),"",INDEX('Policy Characteristics'!D:D,MATCH($C976,'Policy Characteristics'!$C:$C,0)))</f>
        <v>Feedstock Shifting</v>
      </c>
      <c r="K976" s="237" t="str">
        <f>IF(ISBLANK(INDEX('Policy Characteristics'!E:E,MATCH($C976,'Policy Characteristics'!$C:$C,0))),"",INDEX('Policy Characteristics'!E:E,MATCH($C976,'Policy Characteristics'!$C:$C,0)))</f>
        <v>indst feedstock shifting</v>
      </c>
      <c r="L976" s="238">
        <f>IF(ISBLANK(INDEX('Policy Characteristics'!F:F,MATCH($C976,'Policy Characteristics'!$C:$C,0))),"",INDEX('Policy Characteristics'!F:F,MATCH($C976,'Policy Characteristics'!$C:$C,0)))</f>
        <v>0</v>
      </c>
      <c r="M976" s="238">
        <f>IF(ISBLANK(INDEX('Policy Characteristics'!G:G,MATCH($C976,'Policy Characteristics'!$C:$C,0))),"",INDEX('Policy Characteristics'!G:G,MATCH($C976,'Policy Characteristics'!$C:$C,0)))</f>
        <v>1</v>
      </c>
      <c r="N976" s="238">
        <f>IF(ISBLANK(INDEX('Policy Characteristics'!H:H,MATCH($C976,'Policy Characteristics'!$C:$C,0))),"",INDEX('Policy Characteristics'!H:H,MATCH($C976,'Policy Characteristics'!$C:$C,0)))</f>
        <v>0.01</v>
      </c>
      <c r="O976" s="237" t="str">
        <f>IF(ISBLANK(INDEX('Policy Characteristics'!I:I,MATCH($C976,'Policy Characteristics'!$C:$C,0))),"",INDEX('Policy Characteristics'!I:I,MATCH($C976,'Policy Characteristics'!$C:$C,0)))</f>
        <v>% of potential achieved</v>
      </c>
      <c r="P976" s="237"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7" t="str">
        <f>IF(ISBLANK(INDEX('Policy Characteristics'!K:K,MATCH($C976,'Policy Characteristics'!$C:$C,0))),"",INDEX('Policy Characteristics'!K:K,MATCH($C976,'Policy Characteristics'!$C:$C,0)))</f>
        <v/>
      </c>
      <c r="R976" s="237" t="str">
        <f>IF(ISBLANK(INDEX('Policy Characteristics'!L:L,MATCH($C976,'Policy Characteristics'!$C:$C,0))),"",INDEX('Policy Characteristics'!L:L,MATCH($C976,'Policy Characteristics'!$C:$C,0)))</f>
        <v/>
      </c>
      <c r="S976" s="291" t="s">
        <v>187</v>
      </c>
    </row>
    <row r="977" spans="1:19" s="291" customFormat="1">
      <c r="A977" s="237" t="str">
        <f>IF(ISBLANK(INDEX('Policy Characteristics'!A:A,MATCH($C977,'Policy Characteristics'!$C:$C,0))),"",INDEX('Policy Characteristics'!A:A,MATCH($C977,'Policy Characteristics'!$C:$C,0)))</f>
        <v>Industry</v>
      </c>
      <c r="B977" s="386" t="str">
        <f>IF(ISBLANK(INDEX('Policy Characteristics'!B:B,MATCH($C977,'Policy Characteristics'!$C:$C,0))),"",INDEX('Policy Characteristics'!B:B,MATCH($C977,'Policy Characteristics'!$C:$C,0)))</f>
        <v>Feedstock Shifting</v>
      </c>
      <c r="C977" s="237" t="str">
        <f t="shared" si="43"/>
        <v>Fraction of Feedstock Shifted</v>
      </c>
      <c r="D977" s="290" t="s">
        <v>3053</v>
      </c>
      <c r="E977" s="335" t="s">
        <v>2701</v>
      </c>
      <c r="F977" t="s">
        <v>3017</v>
      </c>
      <c r="G977" s="335" t="s">
        <v>2705</v>
      </c>
      <c r="H977" s="293">
        <v>2548</v>
      </c>
      <c r="I977" s="387" t="s">
        <v>44</v>
      </c>
      <c r="J977" s="388" t="str">
        <f>IF(ISBLANK(INDEX('Policy Characteristics'!D:D,MATCH($C977,'Policy Characteristics'!$C:$C,0))),"",INDEX('Policy Characteristics'!D:D,MATCH($C977,'Policy Characteristics'!$C:$C,0)))</f>
        <v>Feedstock Shifting</v>
      </c>
      <c r="K977" s="237" t="str">
        <f>IF(ISBLANK(INDEX('Policy Characteristics'!E:E,MATCH($C977,'Policy Characteristics'!$C:$C,0))),"",INDEX('Policy Characteristics'!E:E,MATCH($C977,'Policy Characteristics'!$C:$C,0)))</f>
        <v>indst feedstock shifting</v>
      </c>
      <c r="L977" s="238">
        <f>IF(ISBLANK(INDEX('Policy Characteristics'!F:F,MATCH($C977,'Policy Characteristics'!$C:$C,0))),"",INDEX('Policy Characteristics'!F:F,MATCH($C977,'Policy Characteristics'!$C:$C,0)))</f>
        <v>0</v>
      </c>
      <c r="M977" s="238">
        <f>IF(ISBLANK(INDEX('Policy Characteristics'!G:G,MATCH($C977,'Policy Characteristics'!$C:$C,0))),"",INDEX('Policy Characteristics'!G:G,MATCH($C977,'Policy Characteristics'!$C:$C,0)))</f>
        <v>1</v>
      </c>
      <c r="N977" s="238">
        <f>IF(ISBLANK(INDEX('Policy Characteristics'!H:H,MATCH($C977,'Policy Characteristics'!$C:$C,0))),"",INDEX('Policy Characteristics'!H:H,MATCH($C977,'Policy Characteristics'!$C:$C,0)))</f>
        <v>0.01</v>
      </c>
      <c r="O977" s="237" t="str">
        <f>IF(ISBLANK(INDEX('Policy Characteristics'!I:I,MATCH($C977,'Policy Characteristics'!$C:$C,0))),"",INDEX('Policy Characteristics'!I:I,MATCH($C977,'Policy Characteristics'!$C:$C,0)))</f>
        <v>% of potential achieved</v>
      </c>
      <c r="P977" s="237"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7" t="str">
        <f>IF(ISBLANK(INDEX('Policy Characteristics'!K:K,MATCH($C977,'Policy Characteristics'!$C:$C,0))),"",INDEX('Policy Characteristics'!K:K,MATCH($C977,'Policy Characteristics'!$C:$C,0)))</f>
        <v/>
      </c>
      <c r="R977" s="237" t="str">
        <f>IF(ISBLANK(INDEX('Policy Characteristics'!L:L,MATCH($C977,'Policy Characteristics'!$C:$C,0))),"",INDEX('Policy Characteristics'!L:L,MATCH($C977,'Policy Characteristics'!$C:$C,0)))</f>
        <v/>
      </c>
      <c r="S977" s="291" t="s">
        <v>187</v>
      </c>
    </row>
    <row r="978" spans="1:19" s="291" customFormat="1">
      <c r="A978" s="237" t="str">
        <f>IF(ISBLANK(INDEX('Policy Characteristics'!A:A,MATCH($C978,'Policy Characteristics'!$C:$C,0))),"",INDEX('Policy Characteristics'!A:A,MATCH($C978,'Policy Characteristics'!$C:$C,0)))</f>
        <v>Industry</v>
      </c>
      <c r="B978" s="386" t="str">
        <f>IF(ISBLANK(INDEX('Policy Characteristics'!B:B,MATCH($C978,'Policy Characteristics'!$C:$C,0))),"",INDEX('Policy Characteristics'!B:B,MATCH($C978,'Policy Characteristics'!$C:$C,0)))</f>
        <v>Feedstock Shifting</v>
      </c>
      <c r="C978" s="237" t="str">
        <f t="shared" si="43"/>
        <v>Fraction of Feedstock Shifted</v>
      </c>
      <c r="D978" s="290" t="s">
        <v>3053</v>
      </c>
      <c r="E978" s="335" t="s">
        <v>2698</v>
      </c>
      <c r="F978" t="s">
        <v>3017</v>
      </c>
      <c r="G978" s="335" t="s">
        <v>2703</v>
      </c>
      <c r="H978" s="293">
        <v>2549</v>
      </c>
      <c r="I978" s="387" t="s">
        <v>44</v>
      </c>
      <c r="J978" s="388" t="str">
        <f>IF(ISBLANK(INDEX('Policy Characteristics'!D:D,MATCH($C978,'Policy Characteristics'!$C:$C,0))),"",INDEX('Policy Characteristics'!D:D,MATCH($C978,'Policy Characteristics'!$C:$C,0)))</f>
        <v>Feedstock Shifting</v>
      </c>
      <c r="K978" s="237" t="str">
        <f>IF(ISBLANK(INDEX('Policy Characteristics'!E:E,MATCH($C978,'Policy Characteristics'!$C:$C,0))),"",INDEX('Policy Characteristics'!E:E,MATCH($C978,'Policy Characteristics'!$C:$C,0)))</f>
        <v>indst feedstock shifting</v>
      </c>
      <c r="L978" s="238">
        <f>IF(ISBLANK(INDEX('Policy Characteristics'!F:F,MATCH($C978,'Policy Characteristics'!$C:$C,0))),"",INDEX('Policy Characteristics'!F:F,MATCH($C978,'Policy Characteristics'!$C:$C,0)))</f>
        <v>0</v>
      </c>
      <c r="M978" s="238">
        <f>IF(ISBLANK(INDEX('Policy Characteristics'!G:G,MATCH($C978,'Policy Characteristics'!$C:$C,0))),"",INDEX('Policy Characteristics'!G:G,MATCH($C978,'Policy Characteristics'!$C:$C,0)))</f>
        <v>1</v>
      </c>
      <c r="N978" s="238">
        <f>IF(ISBLANK(INDEX('Policy Characteristics'!H:H,MATCH($C978,'Policy Characteristics'!$C:$C,0))),"",INDEX('Policy Characteristics'!H:H,MATCH($C978,'Policy Characteristics'!$C:$C,0)))</f>
        <v>0.01</v>
      </c>
      <c r="O978" s="237" t="str">
        <f>IF(ISBLANK(INDEX('Policy Characteristics'!I:I,MATCH($C978,'Policy Characteristics'!$C:$C,0))),"",INDEX('Policy Characteristics'!I:I,MATCH($C978,'Policy Characteristics'!$C:$C,0)))</f>
        <v>% of potential achieved</v>
      </c>
      <c r="P978" s="237"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7" t="str">
        <f>IF(ISBLANK(INDEX('Policy Characteristics'!K:K,MATCH($C978,'Policy Characteristics'!$C:$C,0))),"",INDEX('Policy Characteristics'!K:K,MATCH($C978,'Policy Characteristics'!$C:$C,0)))</f>
        <v/>
      </c>
      <c r="R978" s="237" t="str">
        <f>IF(ISBLANK(INDEX('Policy Characteristics'!L:L,MATCH($C978,'Policy Characteristics'!$C:$C,0))),"",INDEX('Policy Characteristics'!L:L,MATCH($C978,'Policy Characteristics'!$C:$C,0)))</f>
        <v/>
      </c>
      <c r="S978" s="291" t="s">
        <v>187</v>
      </c>
    </row>
    <row r="979" spans="1:19" s="291" customFormat="1">
      <c r="A979" s="237" t="str">
        <f>IF(ISBLANK(INDEX('Policy Characteristics'!A:A,MATCH($C979,'Policy Characteristics'!$C:$C,0))),"",INDEX('Policy Characteristics'!A:A,MATCH($C979,'Policy Characteristics'!$C:$C,0)))</f>
        <v>Industry</v>
      </c>
      <c r="B979" s="386" t="str">
        <f>IF(ISBLANK(INDEX('Policy Characteristics'!B:B,MATCH($C979,'Policy Characteristics'!$C:$C,0))),"",INDEX('Policy Characteristics'!B:B,MATCH($C979,'Policy Characteristics'!$C:$C,0)))</f>
        <v>Feedstock Shifting</v>
      </c>
      <c r="C979" s="237" t="str">
        <f t="shared" si="43"/>
        <v>Fraction of Feedstock Shifted</v>
      </c>
      <c r="D979" s="290" t="s">
        <v>3054</v>
      </c>
      <c r="E979" s="335" t="s">
        <v>2396</v>
      </c>
      <c r="F979" t="s">
        <v>2572</v>
      </c>
      <c r="G979" s="335" t="s">
        <v>2402</v>
      </c>
      <c r="H979" s="293">
        <v>2550</v>
      </c>
      <c r="I979" s="387" t="s">
        <v>44</v>
      </c>
      <c r="J979" s="388" t="str">
        <f>IF(ISBLANK(INDEX('Policy Characteristics'!D:D,MATCH($C979,'Policy Characteristics'!$C:$C,0))),"",INDEX('Policy Characteristics'!D:D,MATCH($C979,'Policy Characteristics'!$C:$C,0)))</f>
        <v>Feedstock Shifting</v>
      </c>
      <c r="K979" s="237" t="str">
        <f>IF(ISBLANK(INDEX('Policy Characteristics'!E:E,MATCH($C979,'Policy Characteristics'!$C:$C,0))),"",INDEX('Policy Characteristics'!E:E,MATCH($C979,'Policy Characteristics'!$C:$C,0)))</f>
        <v>indst feedstock shifting</v>
      </c>
      <c r="L979" s="238">
        <f>IF(ISBLANK(INDEX('Policy Characteristics'!F:F,MATCH($C979,'Policy Characteristics'!$C:$C,0))),"",INDEX('Policy Characteristics'!F:F,MATCH($C979,'Policy Characteristics'!$C:$C,0)))</f>
        <v>0</v>
      </c>
      <c r="M979" s="238">
        <f>IF(ISBLANK(INDEX('Policy Characteristics'!G:G,MATCH($C979,'Policy Characteristics'!$C:$C,0))),"",INDEX('Policy Characteristics'!G:G,MATCH($C979,'Policy Characteristics'!$C:$C,0)))</f>
        <v>1</v>
      </c>
      <c r="N979" s="238">
        <f>IF(ISBLANK(INDEX('Policy Characteristics'!H:H,MATCH($C979,'Policy Characteristics'!$C:$C,0))),"",INDEX('Policy Characteristics'!H:H,MATCH($C979,'Policy Characteristics'!$C:$C,0)))</f>
        <v>0.01</v>
      </c>
      <c r="O979" s="237" t="str">
        <f>IF(ISBLANK(INDEX('Policy Characteristics'!I:I,MATCH($C979,'Policy Characteristics'!$C:$C,0))),"",INDEX('Policy Characteristics'!I:I,MATCH($C979,'Policy Characteristics'!$C:$C,0)))</f>
        <v>% of potential achieved</v>
      </c>
      <c r="P979" s="237"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7" t="str">
        <f>IF(ISBLANK(INDEX('Policy Characteristics'!K:K,MATCH($C979,'Policy Characteristics'!$C:$C,0))),"",INDEX('Policy Characteristics'!K:K,MATCH($C979,'Policy Characteristics'!$C:$C,0)))</f>
        <v/>
      </c>
      <c r="R979" s="237" t="str">
        <f>IF(ISBLANK(INDEX('Policy Characteristics'!L:L,MATCH($C979,'Policy Characteristics'!$C:$C,0))),"",INDEX('Policy Characteristics'!L:L,MATCH($C979,'Policy Characteristics'!$C:$C,0)))</f>
        <v/>
      </c>
      <c r="S979" s="291" t="s">
        <v>187</v>
      </c>
    </row>
    <row r="980" spans="1:19" s="291" customFormat="1">
      <c r="A980" s="237" t="str">
        <f>IF(ISBLANK(INDEX('Policy Characteristics'!A:A,MATCH($C980,'Policy Characteristics'!$C:$C,0))),"",INDEX('Policy Characteristics'!A:A,MATCH($C980,'Policy Characteristics'!$C:$C,0)))</f>
        <v>Industry</v>
      </c>
      <c r="B980" s="386" t="str">
        <f>IF(ISBLANK(INDEX('Policy Characteristics'!B:B,MATCH($C980,'Policy Characteristics'!$C:$C,0))),"",INDEX('Policy Characteristics'!B:B,MATCH($C980,'Policy Characteristics'!$C:$C,0)))</f>
        <v>Feedstock Shifting</v>
      </c>
      <c r="C980" s="237" t="str">
        <f t="shared" si="43"/>
        <v>Fraction of Feedstock Shifted</v>
      </c>
      <c r="D980" s="290" t="s">
        <v>3054</v>
      </c>
      <c r="E980" s="335" t="s">
        <v>2397</v>
      </c>
      <c r="F980" t="s">
        <v>2572</v>
      </c>
      <c r="G980" s="335" t="s">
        <v>2405</v>
      </c>
      <c r="H980" s="293">
        <v>2551</v>
      </c>
      <c r="I980" s="387" t="s">
        <v>44</v>
      </c>
      <c r="J980" s="388" t="str">
        <f>IF(ISBLANK(INDEX('Policy Characteristics'!D:D,MATCH($C980,'Policy Characteristics'!$C:$C,0))),"",INDEX('Policy Characteristics'!D:D,MATCH($C980,'Policy Characteristics'!$C:$C,0)))</f>
        <v>Feedstock Shifting</v>
      </c>
      <c r="K980" s="237" t="str">
        <f>IF(ISBLANK(INDEX('Policy Characteristics'!E:E,MATCH($C980,'Policy Characteristics'!$C:$C,0))),"",INDEX('Policy Characteristics'!E:E,MATCH($C980,'Policy Characteristics'!$C:$C,0)))</f>
        <v>indst feedstock shifting</v>
      </c>
      <c r="L980" s="238">
        <f>IF(ISBLANK(INDEX('Policy Characteristics'!F:F,MATCH($C980,'Policy Characteristics'!$C:$C,0))),"",INDEX('Policy Characteristics'!F:F,MATCH($C980,'Policy Characteristics'!$C:$C,0)))</f>
        <v>0</v>
      </c>
      <c r="M980" s="238">
        <f>IF(ISBLANK(INDEX('Policy Characteristics'!G:G,MATCH($C980,'Policy Characteristics'!$C:$C,0))),"",INDEX('Policy Characteristics'!G:G,MATCH($C980,'Policy Characteristics'!$C:$C,0)))</f>
        <v>1</v>
      </c>
      <c r="N980" s="238">
        <f>IF(ISBLANK(INDEX('Policy Characteristics'!H:H,MATCH($C980,'Policy Characteristics'!$C:$C,0))),"",INDEX('Policy Characteristics'!H:H,MATCH($C980,'Policy Characteristics'!$C:$C,0)))</f>
        <v>0.01</v>
      </c>
      <c r="O980" s="237" t="str">
        <f>IF(ISBLANK(INDEX('Policy Characteristics'!I:I,MATCH($C980,'Policy Characteristics'!$C:$C,0))),"",INDEX('Policy Characteristics'!I:I,MATCH($C980,'Policy Characteristics'!$C:$C,0)))</f>
        <v>% of potential achieved</v>
      </c>
      <c r="P980" s="237"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7" t="str">
        <f>IF(ISBLANK(INDEX('Policy Characteristics'!K:K,MATCH($C980,'Policy Characteristics'!$C:$C,0))),"",INDEX('Policy Characteristics'!K:K,MATCH($C980,'Policy Characteristics'!$C:$C,0)))</f>
        <v/>
      </c>
      <c r="R980" s="237" t="str">
        <f>IF(ISBLANK(INDEX('Policy Characteristics'!L:L,MATCH($C980,'Policy Characteristics'!$C:$C,0))),"",INDEX('Policy Characteristics'!L:L,MATCH($C980,'Policy Characteristics'!$C:$C,0)))</f>
        <v/>
      </c>
      <c r="S980" s="291" t="s">
        <v>187</v>
      </c>
    </row>
    <row r="981" spans="1:19" s="291" customFormat="1">
      <c r="A981" s="237" t="str">
        <f>IF(ISBLANK(INDEX('Policy Characteristics'!A:A,MATCH($C981,'Policy Characteristics'!$C:$C,0))),"",INDEX('Policy Characteristics'!A:A,MATCH($C981,'Policy Characteristics'!$C:$C,0)))</f>
        <v>Industry</v>
      </c>
      <c r="B981" s="386" t="str">
        <f>IF(ISBLANK(INDEX('Policy Characteristics'!B:B,MATCH($C981,'Policy Characteristics'!$C:$C,0))),"",INDEX('Policy Characteristics'!B:B,MATCH($C981,'Policy Characteristics'!$C:$C,0)))</f>
        <v>Feedstock Shifting</v>
      </c>
      <c r="C981" s="237" t="str">
        <f t="shared" si="43"/>
        <v>Fraction of Feedstock Shifted</v>
      </c>
      <c r="D981" s="290" t="s">
        <v>3054</v>
      </c>
      <c r="E981" s="335" t="s">
        <v>2398</v>
      </c>
      <c r="F981" t="s">
        <v>2572</v>
      </c>
      <c r="G981" s="335" t="s">
        <v>2406</v>
      </c>
      <c r="H981" s="293">
        <v>2552</v>
      </c>
      <c r="I981" s="387" t="s">
        <v>43</v>
      </c>
      <c r="J981" s="388" t="str">
        <f>IF(ISBLANK(INDEX('Policy Characteristics'!D:D,MATCH($C981,'Policy Characteristics'!$C:$C,0))),"",INDEX('Policy Characteristics'!D:D,MATCH($C981,'Policy Characteristics'!$C:$C,0)))</f>
        <v>Feedstock Shifting</v>
      </c>
      <c r="K981" s="237" t="str">
        <f>IF(ISBLANK(INDEX('Policy Characteristics'!E:E,MATCH($C981,'Policy Characteristics'!$C:$C,0))),"",INDEX('Policy Characteristics'!E:E,MATCH($C981,'Policy Characteristics'!$C:$C,0)))</f>
        <v>indst feedstock shifting</v>
      </c>
      <c r="L981" s="238">
        <f>IF(ISBLANK(INDEX('Policy Characteristics'!F:F,MATCH($C981,'Policy Characteristics'!$C:$C,0))),"",INDEX('Policy Characteristics'!F:F,MATCH($C981,'Policy Characteristics'!$C:$C,0)))</f>
        <v>0</v>
      </c>
      <c r="M981" s="238">
        <f>IF(ISBLANK(INDEX('Policy Characteristics'!G:G,MATCH($C981,'Policy Characteristics'!$C:$C,0))),"",INDEX('Policy Characteristics'!G:G,MATCH($C981,'Policy Characteristics'!$C:$C,0)))</f>
        <v>1</v>
      </c>
      <c r="N981" s="238">
        <f>IF(ISBLANK(INDEX('Policy Characteristics'!H:H,MATCH($C981,'Policy Characteristics'!$C:$C,0))),"",INDEX('Policy Characteristics'!H:H,MATCH($C981,'Policy Characteristics'!$C:$C,0)))</f>
        <v>0.01</v>
      </c>
      <c r="O981" s="237" t="str">
        <f>IF(ISBLANK(INDEX('Policy Characteristics'!I:I,MATCH($C981,'Policy Characteristics'!$C:$C,0))),"",INDEX('Policy Characteristics'!I:I,MATCH($C981,'Policy Characteristics'!$C:$C,0)))</f>
        <v>% of potential achieved</v>
      </c>
      <c r="P981" s="237"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7" t="str">
        <f>IF(ISBLANK(INDEX('Policy Characteristics'!K:K,MATCH($C981,'Policy Characteristics'!$C:$C,0))),"",INDEX('Policy Characteristics'!K:K,MATCH($C981,'Policy Characteristics'!$C:$C,0)))</f>
        <v/>
      </c>
      <c r="R981" s="237" t="str">
        <f>IF(ISBLANK(INDEX('Policy Characteristics'!L:L,MATCH($C981,'Policy Characteristics'!$C:$C,0))),"",INDEX('Policy Characteristics'!L:L,MATCH($C981,'Policy Characteristics'!$C:$C,0)))</f>
        <v/>
      </c>
      <c r="S981" s="291" t="s">
        <v>187</v>
      </c>
    </row>
    <row r="982" spans="1:19" s="291" customFormat="1">
      <c r="A982" s="237" t="str">
        <f>IF(ISBLANK(INDEX('Policy Characteristics'!A:A,MATCH($C982,'Policy Characteristics'!$C:$C,0))),"",INDEX('Policy Characteristics'!A:A,MATCH($C982,'Policy Characteristics'!$C:$C,0)))</f>
        <v>Industry</v>
      </c>
      <c r="B982" s="386" t="str">
        <f>IF(ISBLANK(INDEX('Policy Characteristics'!B:B,MATCH($C982,'Policy Characteristics'!$C:$C,0))),"",INDEX('Policy Characteristics'!B:B,MATCH($C982,'Policy Characteristics'!$C:$C,0)))</f>
        <v>Feedstock Shifting</v>
      </c>
      <c r="C982" s="237" t="str">
        <f t="shared" si="43"/>
        <v>Fraction of Feedstock Shifted</v>
      </c>
      <c r="D982" s="290" t="s">
        <v>3054</v>
      </c>
      <c r="E982" s="335" t="s">
        <v>2399</v>
      </c>
      <c r="F982" t="s">
        <v>2572</v>
      </c>
      <c r="G982" s="335" t="s">
        <v>2403</v>
      </c>
      <c r="H982" s="293">
        <v>2553</v>
      </c>
      <c r="I982" s="387" t="s">
        <v>44</v>
      </c>
      <c r="J982" s="388" t="str">
        <f>IF(ISBLANK(INDEX('Policy Characteristics'!D:D,MATCH($C982,'Policy Characteristics'!$C:$C,0))),"",INDEX('Policy Characteristics'!D:D,MATCH($C982,'Policy Characteristics'!$C:$C,0)))</f>
        <v>Feedstock Shifting</v>
      </c>
      <c r="K982" s="237" t="str">
        <f>IF(ISBLANK(INDEX('Policy Characteristics'!E:E,MATCH($C982,'Policy Characteristics'!$C:$C,0))),"",INDEX('Policy Characteristics'!E:E,MATCH($C982,'Policy Characteristics'!$C:$C,0)))</f>
        <v>indst feedstock shifting</v>
      </c>
      <c r="L982" s="238">
        <f>IF(ISBLANK(INDEX('Policy Characteristics'!F:F,MATCH($C982,'Policy Characteristics'!$C:$C,0))),"",INDEX('Policy Characteristics'!F:F,MATCH($C982,'Policy Characteristics'!$C:$C,0)))</f>
        <v>0</v>
      </c>
      <c r="M982" s="238">
        <f>IF(ISBLANK(INDEX('Policy Characteristics'!G:G,MATCH($C982,'Policy Characteristics'!$C:$C,0))),"",INDEX('Policy Characteristics'!G:G,MATCH($C982,'Policy Characteristics'!$C:$C,0)))</f>
        <v>1</v>
      </c>
      <c r="N982" s="238">
        <f>IF(ISBLANK(INDEX('Policy Characteristics'!H:H,MATCH($C982,'Policy Characteristics'!$C:$C,0))),"",INDEX('Policy Characteristics'!H:H,MATCH($C982,'Policy Characteristics'!$C:$C,0)))</f>
        <v>0.01</v>
      </c>
      <c r="O982" s="237" t="str">
        <f>IF(ISBLANK(INDEX('Policy Characteristics'!I:I,MATCH($C982,'Policy Characteristics'!$C:$C,0))),"",INDEX('Policy Characteristics'!I:I,MATCH($C982,'Policy Characteristics'!$C:$C,0)))</f>
        <v>% of potential achieved</v>
      </c>
      <c r="P982" s="237"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7" t="str">
        <f>IF(ISBLANK(INDEX('Policy Characteristics'!K:K,MATCH($C982,'Policy Characteristics'!$C:$C,0))),"",INDEX('Policy Characteristics'!K:K,MATCH($C982,'Policy Characteristics'!$C:$C,0)))</f>
        <v/>
      </c>
      <c r="R982" s="237" t="str">
        <f>IF(ISBLANK(INDEX('Policy Characteristics'!L:L,MATCH($C982,'Policy Characteristics'!$C:$C,0))),"",INDEX('Policy Characteristics'!L:L,MATCH($C982,'Policy Characteristics'!$C:$C,0)))</f>
        <v/>
      </c>
      <c r="S982" s="291" t="s">
        <v>187</v>
      </c>
    </row>
    <row r="983" spans="1:19" s="291" customFormat="1">
      <c r="A983" s="237" t="str">
        <f>IF(ISBLANK(INDEX('Policy Characteristics'!A:A,MATCH($C983,'Policy Characteristics'!$C:$C,0))),"",INDEX('Policy Characteristics'!A:A,MATCH($C983,'Policy Characteristics'!$C:$C,0)))</f>
        <v>Industry</v>
      </c>
      <c r="B983" s="386" t="str">
        <f>IF(ISBLANK(INDEX('Policy Characteristics'!B:B,MATCH($C983,'Policy Characteristics'!$C:$C,0))),"",INDEX('Policy Characteristics'!B:B,MATCH($C983,'Policy Characteristics'!$C:$C,0)))</f>
        <v>Feedstock Shifting</v>
      </c>
      <c r="C983" s="237" t="str">
        <f t="shared" si="43"/>
        <v>Fraction of Feedstock Shifted</v>
      </c>
      <c r="D983" s="290" t="s">
        <v>3054</v>
      </c>
      <c r="E983" s="335" t="s">
        <v>2400</v>
      </c>
      <c r="F983" t="s">
        <v>2572</v>
      </c>
      <c r="G983" s="335" t="s">
        <v>2404</v>
      </c>
      <c r="H983" s="293">
        <v>2554</v>
      </c>
      <c r="I983" s="387" t="s">
        <v>44</v>
      </c>
      <c r="J983" s="388" t="str">
        <f>IF(ISBLANK(INDEX('Policy Characteristics'!D:D,MATCH($C983,'Policy Characteristics'!$C:$C,0))),"",INDEX('Policy Characteristics'!D:D,MATCH($C983,'Policy Characteristics'!$C:$C,0)))</f>
        <v>Feedstock Shifting</v>
      </c>
      <c r="K983" s="237" t="str">
        <f>IF(ISBLANK(INDEX('Policy Characteristics'!E:E,MATCH($C983,'Policy Characteristics'!$C:$C,0))),"",INDEX('Policy Characteristics'!E:E,MATCH($C983,'Policy Characteristics'!$C:$C,0)))</f>
        <v>indst feedstock shifting</v>
      </c>
      <c r="L983" s="238">
        <f>IF(ISBLANK(INDEX('Policy Characteristics'!F:F,MATCH($C983,'Policy Characteristics'!$C:$C,0))),"",INDEX('Policy Characteristics'!F:F,MATCH($C983,'Policy Characteristics'!$C:$C,0)))</f>
        <v>0</v>
      </c>
      <c r="M983" s="238">
        <f>IF(ISBLANK(INDEX('Policy Characteristics'!G:G,MATCH($C983,'Policy Characteristics'!$C:$C,0))),"",INDEX('Policy Characteristics'!G:G,MATCH($C983,'Policy Characteristics'!$C:$C,0)))</f>
        <v>1</v>
      </c>
      <c r="N983" s="238">
        <f>IF(ISBLANK(INDEX('Policy Characteristics'!H:H,MATCH($C983,'Policy Characteristics'!$C:$C,0))),"",INDEX('Policy Characteristics'!H:H,MATCH($C983,'Policy Characteristics'!$C:$C,0)))</f>
        <v>0.01</v>
      </c>
      <c r="O983" s="237" t="str">
        <f>IF(ISBLANK(INDEX('Policy Characteristics'!I:I,MATCH($C983,'Policy Characteristics'!$C:$C,0))),"",INDEX('Policy Characteristics'!I:I,MATCH($C983,'Policy Characteristics'!$C:$C,0)))</f>
        <v>% of potential achieved</v>
      </c>
      <c r="P983" s="237"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7" t="str">
        <f>IF(ISBLANK(INDEX('Policy Characteristics'!K:K,MATCH($C983,'Policy Characteristics'!$C:$C,0))),"",INDEX('Policy Characteristics'!K:K,MATCH($C983,'Policy Characteristics'!$C:$C,0)))</f>
        <v/>
      </c>
      <c r="R983" s="237" t="str">
        <f>IF(ISBLANK(INDEX('Policy Characteristics'!L:L,MATCH($C983,'Policy Characteristics'!$C:$C,0))),"",INDEX('Policy Characteristics'!L:L,MATCH($C983,'Policy Characteristics'!$C:$C,0)))</f>
        <v/>
      </c>
      <c r="S983" s="291" t="s">
        <v>187</v>
      </c>
    </row>
    <row r="984" spans="1:19" s="291" customFormat="1">
      <c r="A984" s="237" t="str">
        <f>IF(ISBLANK(INDEX('Policy Characteristics'!A:A,MATCH($C984,'Policy Characteristics'!$C:$C,0))),"",INDEX('Policy Characteristics'!A:A,MATCH($C984,'Policy Characteristics'!$C:$C,0)))</f>
        <v>Industry</v>
      </c>
      <c r="B984" s="386" t="str">
        <f>IF(ISBLANK(INDEX('Policy Characteristics'!B:B,MATCH($C984,'Policy Characteristics'!$C:$C,0))),"",INDEX('Policy Characteristics'!B:B,MATCH($C984,'Policy Characteristics'!$C:$C,0)))</f>
        <v>Feedstock Shifting</v>
      </c>
      <c r="C984" s="237" t="str">
        <f t="shared" si="43"/>
        <v>Fraction of Feedstock Shifted</v>
      </c>
      <c r="D984" s="290" t="s">
        <v>3054</v>
      </c>
      <c r="E984" s="335" t="s">
        <v>2401</v>
      </c>
      <c r="F984" t="s">
        <v>2572</v>
      </c>
      <c r="G984" s="335" t="s">
        <v>2407</v>
      </c>
      <c r="H984" s="293">
        <v>2555</v>
      </c>
      <c r="I984" s="387" t="s">
        <v>44</v>
      </c>
      <c r="J984" s="388" t="str">
        <f>IF(ISBLANK(INDEX('Policy Characteristics'!D:D,MATCH($C984,'Policy Characteristics'!$C:$C,0))),"",INDEX('Policy Characteristics'!D:D,MATCH($C984,'Policy Characteristics'!$C:$C,0)))</f>
        <v>Feedstock Shifting</v>
      </c>
      <c r="K984" s="237" t="str">
        <f>IF(ISBLANK(INDEX('Policy Characteristics'!E:E,MATCH($C984,'Policy Characteristics'!$C:$C,0))),"",INDEX('Policy Characteristics'!E:E,MATCH($C984,'Policy Characteristics'!$C:$C,0)))</f>
        <v>indst feedstock shifting</v>
      </c>
      <c r="L984" s="238">
        <f>IF(ISBLANK(INDEX('Policy Characteristics'!F:F,MATCH($C984,'Policy Characteristics'!$C:$C,0))),"",INDEX('Policy Characteristics'!F:F,MATCH($C984,'Policy Characteristics'!$C:$C,0)))</f>
        <v>0</v>
      </c>
      <c r="M984" s="238">
        <f>IF(ISBLANK(INDEX('Policy Characteristics'!G:G,MATCH($C984,'Policy Characteristics'!$C:$C,0))),"",INDEX('Policy Characteristics'!G:G,MATCH($C984,'Policy Characteristics'!$C:$C,0)))</f>
        <v>1</v>
      </c>
      <c r="N984" s="238">
        <f>IF(ISBLANK(INDEX('Policy Characteristics'!H:H,MATCH($C984,'Policy Characteristics'!$C:$C,0))),"",INDEX('Policy Characteristics'!H:H,MATCH($C984,'Policy Characteristics'!$C:$C,0)))</f>
        <v>0.01</v>
      </c>
      <c r="O984" s="237" t="str">
        <f>IF(ISBLANK(INDEX('Policy Characteristics'!I:I,MATCH($C984,'Policy Characteristics'!$C:$C,0))),"",INDEX('Policy Characteristics'!I:I,MATCH($C984,'Policy Characteristics'!$C:$C,0)))</f>
        <v>% of potential achieved</v>
      </c>
      <c r="P984" s="237"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7" t="str">
        <f>IF(ISBLANK(INDEX('Policy Characteristics'!K:K,MATCH($C984,'Policy Characteristics'!$C:$C,0))),"",INDEX('Policy Characteristics'!K:K,MATCH($C984,'Policy Characteristics'!$C:$C,0)))</f>
        <v/>
      </c>
      <c r="R984" s="237" t="str">
        <f>IF(ISBLANK(INDEX('Policy Characteristics'!L:L,MATCH($C984,'Policy Characteristics'!$C:$C,0))),"",INDEX('Policy Characteristics'!L:L,MATCH($C984,'Policy Characteristics'!$C:$C,0)))</f>
        <v/>
      </c>
      <c r="S984" s="291" t="s">
        <v>187</v>
      </c>
    </row>
    <row r="985" spans="1:19" s="291" customFormat="1">
      <c r="A985" s="237" t="str">
        <f>IF(ISBLANK(INDEX('Policy Characteristics'!A:A,MATCH($C985,'Policy Characteristics'!$C:$C,0))),"",INDEX('Policy Characteristics'!A:A,MATCH($C985,'Policy Characteristics'!$C:$C,0)))</f>
        <v>Industry</v>
      </c>
      <c r="B985" s="386" t="str">
        <f>IF(ISBLANK(INDEX('Policy Characteristics'!B:B,MATCH($C985,'Policy Characteristics'!$C:$C,0))),"",INDEX('Policy Characteristics'!B:B,MATCH($C985,'Policy Characteristics'!$C:$C,0)))</f>
        <v>Feedstock Shifting</v>
      </c>
      <c r="C985" s="237" t="str">
        <f t="shared" si="43"/>
        <v>Fraction of Feedstock Shifted</v>
      </c>
      <c r="D985" s="290" t="s">
        <v>3054</v>
      </c>
      <c r="E985" s="335" t="s">
        <v>2699</v>
      </c>
      <c r="F985" t="s">
        <v>2572</v>
      </c>
      <c r="G985" s="335" t="s">
        <v>2702</v>
      </c>
      <c r="H985" s="293">
        <v>2556</v>
      </c>
      <c r="I985" s="387" t="s">
        <v>44</v>
      </c>
      <c r="J985" s="388" t="str">
        <f>IF(ISBLANK(INDEX('Policy Characteristics'!D:D,MATCH($C985,'Policy Characteristics'!$C:$C,0))),"",INDEX('Policy Characteristics'!D:D,MATCH($C985,'Policy Characteristics'!$C:$C,0)))</f>
        <v>Feedstock Shifting</v>
      </c>
      <c r="K985" s="237" t="str">
        <f>IF(ISBLANK(INDEX('Policy Characteristics'!E:E,MATCH($C985,'Policy Characteristics'!$C:$C,0))),"",INDEX('Policy Characteristics'!E:E,MATCH($C985,'Policy Characteristics'!$C:$C,0)))</f>
        <v>indst feedstock shifting</v>
      </c>
      <c r="L985" s="238">
        <f>IF(ISBLANK(INDEX('Policy Characteristics'!F:F,MATCH($C985,'Policy Characteristics'!$C:$C,0))),"",INDEX('Policy Characteristics'!F:F,MATCH($C985,'Policy Characteristics'!$C:$C,0)))</f>
        <v>0</v>
      </c>
      <c r="M985" s="238">
        <f>IF(ISBLANK(INDEX('Policy Characteristics'!G:G,MATCH($C985,'Policy Characteristics'!$C:$C,0))),"",INDEX('Policy Characteristics'!G:G,MATCH($C985,'Policy Characteristics'!$C:$C,0)))</f>
        <v>1</v>
      </c>
      <c r="N985" s="238">
        <f>IF(ISBLANK(INDEX('Policy Characteristics'!H:H,MATCH($C985,'Policy Characteristics'!$C:$C,0))),"",INDEX('Policy Characteristics'!H:H,MATCH($C985,'Policy Characteristics'!$C:$C,0)))</f>
        <v>0.01</v>
      </c>
      <c r="O985" s="237" t="str">
        <f>IF(ISBLANK(INDEX('Policy Characteristics'!I:I,MATCH($C985,'Policy Characteristics'!$C:$C,0))),"",INDEX('Policy Characteristics'!I:I,MATCH($C985,'Policy Characteristics'!$C:$C,0)))</f>
        <v>% of potential achieved</v>
      </c>
      <c r="P985" s="237"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7" t="str">
        <f>IF(ISBLANK(INDEX('Policy Characteristics'!K:K,MATCH($C985,'Policy Characteristics'!$C:$C,0))),"",INDEX('Policy Characteristics'!K:K,MATCH($C985,'Policy Characteristics'!$C:$C,0)))</f>
        <v/>
      </c>
      <c r="R985" s="237" t="str">
        <f>IF(ISBLANK(INDEX('Policy Characteristics'!L:L,MATCH($C985,'Policy Characteristics'!$C:$C,0))),"",INDEX('Policy Characteristics'!L:L,MATCH($C985,'Policy Characteristics'!$C:$C,0)))</f>
        <v/>
      </c>
      <c r="S985" s="291" t="s">
        <v>187</v>
      </c>
    </row>
    <row r="986" spans="1:19" s="291" customFormat="1">
      <c r="A986" s="237" t="str">
        <f>IF(ISBLANK(INDEX('Policy Characteristics'!A:A,MATCH($C986,'Policy Characteristics'!$C:$C,0))),"",INDEX('Policy Characteristics'!A:A,MATCH($C986,'Policy Characteristics'!$C:$C,0)))</f>
        <v>Industry</v>
      </c>
      <c r="B986" s="386" t="str">
        <f>IF(ISBLANK(INDEX('Policy Characteristics'!B:B,MATCH($C986,'Policy Characteristics'!$C:$C,0))),"",INDEX('Policy Characteristics'!B:B,MATCH($C986,'Policy Characteristics'!$C:$C,0)))</f>
        <v>Feedstock Shifting</v>
      </c>
      <c r="C986" s="237" t="str">
        <f t="shared" si="43"/>
        <v>Fraction of Feedstock Shifted</v>
      </c>
      <c r="D986" s="290" t="s">
        <v>3054</v>
      </c>
      <c r="E986" s="335" t="s">
        <v>2700</v>
      </c>
      <c r="F986" t="s">
        <v>2572</v>
      </c>
      <c r="G986" s="335" t="s">
        <v>2704</v>
      </c>
      <c r="H986" s="293">
        <v>2557</v>
      </c>
      <c r="I986" s="387" t="s">
        <v>44</v>
      </c>
      <c r="J986" s="388" t="str">
        <f>IF(ISBLANK(INDEX('Policy Characteristics'!D:D,MATCH($C986,'Policy Characteristics'!$C:$C,0))),"",INDEX('Policy Characteristics'!D:D,MATCH($C986,'Policy Characteristics'!$C:$C,0)))</f>
        <v>Feedstock Shifting</v>
      </c>
      <c r="K986" s="237" t="str">
        <f>IF(ISBLANK(INDEX('Policy Characteristics'!E:E,MATCH($C986,'Policy Characteristics'!$C:$C,0))),"",INDEX('Policy Characteristics'!E:E,MATCH($C986,'Policy Characteristics'!$C:$C,0)))</f>
        <v>indst feedstock shifting</v>
      </c>
      <c r="L986" s="238">
        <f>IF(ISBLANK(INDEX('Policy Characteristics'!F:F,MATCH($C986,'Policy Characteristics'!$C:$C,0))),"",INDEX('Policy Characteristics'!F:F,MATCH($C986,'Policy Characteristics'!$C:$C,0)))</f>
        <v>0</v>
      </c>
      <c r="M986" s="238">
        <f>IF(ISBLANK(INDEX('Policy Characteristics'!G:G,MATCH($C986,'Policy Characteristics'!$C:$C,0))),"",INDEX('Policy Characteristics'!G:G,MATCH($C986,'Policy Characteristics'!$C:$C,0)))</f>
        <v>1</v>
      </c>
      <c r="N986" s="238">
        <f>IF(ISBLANK(INDEX('Policy Characteristics'!H:H,MATCH($C986,'Policy Characteristics'!$C:$C,0))),"",INDEX('Policy Characteristics'!H:H,MATCH($C986,'Policy Characteristics'!$C:$C,0)))</f>
        <v>0.01</v>
      </c>
      <c r="O986" s="237" t="str">
        <f>IF(ISBLANK(INDEX('Policy Characteristics'!I:I,MATCH($C986,'Policy Characteristics'!$C:$C,0))),"",INDEX('Policy Characteristics'!I:I,MATCH($C986,'Policy Characteristics'!$C:$C,0)))</f>
        <v>% of potential achieved</v>
      </c>
      <c r="P986" s="237"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7" t="str">
        <f>IF(ISBLANK(INDEX('Policy Characteristics'!K:K,MATCH($C986,'Policy Characteristics'!$C:$C,0))),"",INDEX('Policy Characteristics'!K:K,MATCH($C986,'Policy Characteristics'!$C:$C,0)))</f>
        <v/>
      </c>
      <c r="R986" s="237" t="str">
        <f>IF(ISBLANK(INDEX('Policy Characteristics'!L:L,MATCH($C986,'Policy Characteristics'!$C:$C,0))),"",INDEX('Policy Characteristics'!L:L,MATCH($C986,'Policy Characteristics'!$C:$C,0)))</f>
        <v/>
      </c>
      <c r="S986" s="291" t="s">
        <v>187</v>
      </c>
    </row>
    <row r="987" spans="1:19" s="291" customFormat="1">
      <c r="A987" s="237" t="str">
        <f>IF(ISBLANK(INDEX('Policy Characteristics'!A:A,MATCH($C987,'Policy Characteristics'!$C:$C,0))),"",INDEX('Policy Characteristics'!A:A,MATCH($C987,'Policy Characteristics'!$C:$C,0)))</f>
        <v>Industry</v>
      </c>
      <c r="B987" s="386" t="str">
        <f>IF(ISBLANK(INDEX('Policy Characteristics'!B:B,MATCH($C987,'Policy Characteristics'!$C:$C,0))),"",INDEX('Policy Characteristics'!B:B,MATCH($C987,'Policy Characteristics'!$C:$C,0)))</f>
        <v>Feedstock Shifting</v>
      </c>
      <c r="C987" s="237" t="str">
        <f t="shared" si="43"/>
        <v>Fraction of Feedstock Shifted</v>
      </c>
      <c r="D987" s="290" t="s">
        <v>3054</v>
      </c>
      <c r="E987" s="335" t="s">
        <v>2701</v>
      </c>
      <c r="F987" t="s">
        <v>2572</v>
      </c>
      <c r="G987" s="335" t="s">
        <v>2705</v>
      </c>
      <c r="H987" s="293">
        <v>2558</v>
      </c>
      <c r="I987" s="387" t="s">
        <v>44</v>
      </c>
      <c r="J987" s="388" t="str">
        <f>IF(ISBLANK(INDEX('Policy Characteristics'!D:D,MATCH($C987,'Policy Characteristics'!$C:$C,0))),"",INDEX('Policy Characteristics'!D:D,MATCH($C987,'Policy Characteristics'!$C:$C,0)))</f>
        <v>Feedstock Shifting</v>
      </c>
      <c r="K987" s="237" t="str">
        <f>IF(ISBLANK(INDEX('Policy Characteristics'!E:E,MATCH($C987,'Policy Characteristics'!$C:$C,0))),"",INDEX('Policy Characteristics'!E:E,MATCH($C987,'Policy Characteristics'!$C:$C,0)))</f>
        <v>indst feedstock shifting</v>
      </c>
      <c r="L987" s="238">
        <f>IF(ISBLANK(INDEX('Policy Characteristics'!F:F,MATCH($C987,'Policy Characteristics'!$C:$C,0))),"",INDEX('Policy Characteristics'!F:F,MATCH($C987,'Policy Characteristics'!$C:$C,0)))</f>
        <v>0</v>
      </c>
      <c r="M987" s="238">
        <f>IF(ISBLANK(INDEX('Policy Characteristics'!G:G,MATCH($C987,'Policy Characteristics'!$C:$C,0))),"",INDEX('Policy Characteristics'!G:G,MATCH($C987,'Policy Characteristics'!$C:$C,0)))</f>
        <v>1</v>
      </c>
      <c r="N987" s="238">
        <f>IF(ISBLANK(INDEX('Policy Characteristics'!H:H,MATCH($C987,'Policy Characteristics'!$C:$C,0))),"",INDEX('Policy Characteristics'!H:H,MATCH($C987,'Policy Characteristics'!$C:$C,0)))</f>
        <v>0.01</v>
      </c>
      <c r="O987" s="237" t="str">
        <f>IF(ISBLANK(INDEX('Policy Characteristics'!I:I,MATCH($C987,'Policy Characteristics'!$C:$C,0))),"",INDEX('Policy Characteristics'!I:I,MATCH($C987,'Policy Characteristics'!$C:$C,0)))</f>
        <v>% of potential achieved</v>
      </c>
      <c r="P987" s="237"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7" t="str">
        <f>IF(ISBLANK(INDEX('Policy Characteristics'!K:K,MATCH($C987,'Policy Characteristics'!$C:$C,0))),"",INDEX('Policy Characteristics'!K:K,MATCH($C987,'Policy Characteristics'!$C:$C,0)))</f>
        <v/>
      </c>
      <c r="R987" s="237" t="str">
        <f>IF(ISBLANK(INDEX('Policy Characteristics'!L:L,MATCH($C987,'Policy Characteristics'!$C:$C,0))),"",INDEX('Policy Characteristics'!L:L,MATCH($C987,'Policy Characteristics'!$C:$C,0)))</f>
        <v/>
      </c>
      <c r="S987" s="291" t="s">
        <v>187</v>
      </c>
    </row>
    <row r="988" spans="1:19" s="291" customFormat="1">
      <c r="A988" s="237" t="str">
        <f>IF(ISBLANK(INDEX('Policy Characteristics'!A:A,MATCH($C988,'Policy Characteristics'!$C:$C,0))),"",INDEX('Policy Characteristics'!A:A,MATCH($C988,'Policy Characteristics'!$C:$C,0)))</f>
        <v>Industry</v>
      </c>
      <c r="B988" s="386" t="str">
        <f>IF(ISBLANK(INDEX('Policy Characteristics'!B:B,MATCH($C988,'Policy Characteristics'!$C:$C,0))),"",INDEX('Policy Characteristics'!B:B,MATCH($C988,'Policy Characteristics'!$C:$C,0)))</f>
        <v>Feedstock Shifting</v>
      </c>
      <c r="C988" s="237" t="str">
        <f t="shared" si="43"/>
        <v>Fraction of Feedstock Shifted</v>
      </c>
      <c r="D988" s="290" t="s">
        <v>3054</v>
      </c>
      <c r="E988" s="335" t="s">
        <v>2698</v>
      </c>
      <c r="F988" t="s">
        <v>2572</v>
      </c>
      <c r="G988" s="335" t="s">
        <v>2703</v>
      </c>
      <c r="H988" s="293">
        <v>2559</v>
      </c>
      <c r="I988" s="387" t="s">
        <v>44</v>
      </c>
      <c r="J988" s="388" t="str">
        <f>IF(ISBLANK(INDEX('Policy Characteristics'!D:D,MATCH($C988,'Policy Characteristics'!$C:$C,0))),"",INDEX('Policy Characteristics'!D:D,MATCH($C988,'Policy Characteristics'!$C:$C,0)))</f>
        <v>Feedstock Shifting</v>
      </c>
      <c r="K988" s="237" t="str">
        <f>IF(ISBLANK(INDEX('Policy Characteristics'!E:E,MATCH($C988,'Policy Characteristics'!$C:$C,0))),"",INDEX('Policy Characteristics'!E:E,MATCH($C988,'Policy Characteristics'!$C:$C,0)))</f>
        <v>indst feedstock shifting</v>
      </c>
      <c r="L988" s="238">
        <f>IF(ISBLANK(INDEX('Policy Characteristics'!F:F,MATCH($C988,'Policy Characteristics'!$C:$C,0))),"",INDEX('Policy Characteristics'!F:F,MATCH($C988,'Policy Characteristics'!$C:$C,0)))</f>
        <v>0</v>
      </c>
      <c r="M988" s="238">
        <f>IF(ISBLANK(INDEX('Policy Characteristics'!G:G,MATCH($C988,'Policy Characteristics'!$C:$C,0))),"",INDEX('Policy Characteristics'!G:G,MATCH($C988,'Policy Characteristics'!$C:$C,0)))</f>
        <v>1</v>
      </c>
      <c r="N988" s="238">
        <f>IF(ISBLANK(INDEX('Policy Characteristics'!H:H,MATCH($C988,'Policy Characteristics'!$C:$C,0))),"",INDEX('Policy Characteristics'!H:H,MATCH($C988,'Policy Characteristics'!$C:$C,0)))</f>
        <v>0.01</v>
      </c>
      <c r="O988" s="237" t="str">
        <f>IF(ISBLANK(INDEX('Policy Characteristics'!I:I,MATCH($C988,'Policy Characteristics'!$C:$C,0))),"",INDEX('Policy Characteristics'!I:I,MATCH($C988,'Policy Characteristics'!$C:$C,0)))</f>
        <v>% of potential achieved</v>
      </c>
      <c r="P988" s="237"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7" t="str">
        <f>IF(ISBLANK(INDEX('Policy Characteristics'!K:K,MATCH($C988,'Policy Characteristics'!$C:$C,0))),"",INDEX('Policy Characteristics'!K:K,MATCH($C988,'Policy Characteristics'!$C:$C,0)))</f>
        <v/>
      </c>
      <c r="R988" s="237" t="str">
        <f>IF(ISBLANK(INDEX('Policy Characteristics'!L:L,MATCH($C988,'Policy Characteristics'!$C:$C,0))),"",INDEX('Policy Characteristics'!L:L,MATCH($C988,'Policy Characteristics'!$C:$C,0)))</f>
        <v/>
      </c>
      <c r="S988" s="291" t="s">
        <v>187</v>
      </c>
    </row>
    <row r="989" spans="1:19" s="291" customFormat="1">
      <c r="A989" s="237" t="str">
        <f>IF(ISBLANK(INDEX('Policy Characteristics'!A:A,MATCH($C989,'Policy Characteristics'!$C:$C,0))),"",INDEX('Policy Characteristics'!A:A,MATCH($C989,'Policy Characteristics'!$C:$C,0)))</f>
        <v>Industry</v>
      </c>
      <c r="B989" s="386" t="str">
        <f>IF(ISBLANK(INDEX('Policy Characteristics'!B:B,MATCH($C989,'Policy Characteristics'!$C:$C,0))),"",INDEX('Policy Characteristics'!B:B,MATCH($C989,'Policy Characteristics'!$C:$C,0)))</f>
        <v>Feedstock Shifting</v>
      </c>
      <c r="C989" s="237" t="str">
        <f t="shared" si="43"/>
        <v>Fraction of Feedstock Shifted</v>
      </c>
      <c r="D989" s="290" t="s">
        <v>3055</v>
      </c>
      <c r="E989" s="335" t="s">
        <v>2396</v>
      </c>
      <c r="F989" t="s">
        <v>3018</v>
      </c>
      <c r="G989" s="335" t="s">
        <v>2402</v>
      </c>
      <c r="H989" s="293">
        <v>2560</v>
      </c>
      <c r="I989" s="387" t="s">
        <v>44</v>
      </c>
      <c r="J989" s="388" t="str">
        <f>IF(ISBLANK(INDEX('Policy Characteristics'!D:D,MATCH($C989,'Policy Characteristics'!$C:$C,0))),"",INDEX('Policy Characteristics'!D:D,MATCH($C989,'Policy Characteristics'!$C:$C,0)))</f>
        <v>Feedstock Shifting</v>
      </c>
      <c r="K989" s="237" t="str">
        <f>IF(ISBLANK(INDEX('Policy Characteristics'!E:E,MATCH($C989,'Policy Characteristics'!$C:$C,0))),"",INDEX('Policy Characteristics'!E:E,MATCH($C989,'Policy Characteristics'!$C:$C,0)))</f>
        <v>indst feedstock shifting</v>
      </c>
      <c r="L989" s="238">
        <f>IF(ISBLANK(INDEX('Policy Characteristics'!F:F,MATCH($C989,'Policy Characteristics'!$C:$C,0))),"",INDEX('Policy Characteristics'!F:F,MATCH($C989,'Policy Characteristics'!$C:$C,0)))</f>
        <v>0</v>
      </c>
      <c r="M989" s="238">
        <f>IF(ISBLANK(INDEX('Policy Characteristics'!G:G,MATCH($C989,'Policy Characteristics'!$C:$C,0))),"",INDEX('Policy Characteristics'!G:G,MATCH($C989,'Policy Characteristics'!$C:$C,0)))</f>
        <v>1</v>
      </c>
      <c r="N989" s="238">
        <f>IF(ISBLANK(INDEX('Policy Characteristics'!H:H,MATCH($C989,'Policy Characteristics'!$C:$C,0))),"",INDEX('Policy Characteristics'!H:H,MATCH($C989,'Policy Characteristics'!$C:$C,0)))</f>
        <v>0.01</v>
      </c>
      <c r="O989" s="237" t="str">
        <f>IF(ISBLANK(INDEX('Policy Characteristics'!I:I,MATCH($C989,'Policy Characteristics'!$C:$C,0))),"",INDEX('Policy Characteristics'!I:I,MATCH($C989,'Policy Characteristics'!$C:$C,0)))</f>
        <v>% of potential achieved</v>
      </c>
      <c r="P989" s="237"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7" t="str">
        <f>IF(ISBLANK(INDEX('Policy Characteristics'!K:K,MATCH($C989,'Policy Characteristics'!$C:$C,0))),"",INDEX('Policy Characteristics'!K:K,MATCH($C989,'Policy Characteristics'!$C:$C,0)))</f>
        <v/>
      </c>
      <c r="R989" s="237" t="str">
        <f>IF(ISBLANK(INDEX('Policy Characteristics'!L:L,MATCH($C989,'Policy Characteristics'!$C:$C,0))),"",INDEX('Policy Characteristics'!L:L,MATCH($C989,'Policy Characteristics'!$C:$C,0)))</f>
        <v/>
      </c>
      <c r="S989" s="291" t="s">
        <v>187</v>
      </c>
    </row>
    <row r="990" spans="1:19" s="291" customFormat="1">
      <c r="A990" s="237" t="str">
        <f>IF(ISBLANK(INDEX('Policy Characteristics'!A:A,MATCH($C990,'Policy Characteristics'!$C:$C,0))),"",INDEX('Policy Characteristics'!A:A,MATCH($C990,'Policy Characteristics'!$C:$C,0)))</f>
        <v>Industry</v>
      </c>
      <c r="B990" s="386" t="str">
        <f>IF(ISBLANK(INDEX('Policy Characteristics'!B:B,MATCH($C990,'Policy Characteristics'!$C:$C,0))),"",INDEX('Policy Characteristics'!B:B,MATCH($C990,'Policy Characteristics'!$C:$C,0)))</f>
        <v>Feedstock Shifting</v>
      </c>
      <c r="C990" s="237" t="str">
        <f t="shared" si="43"/>
        <v>Fraction of Feedstock Shifted</v>
      </c>
      <c r="D990" s="290" t="s">
        <v>3055</v>
      </c>
      <c r="E990" s="335" t="s">
        <v>2397</v>
      </c>
      <c r="F990" t="s">
        <v>3018</v>
      </c>
      <c r="G990" s="335" t="s">
        <v>2405</v>
      </c>
      <c r="H990" s="293">
        <v>2561</v>
      </c>
      <c r="I990" s="387" t="s">
        <v>44</v>
      </c>
      <c r="J990" s="388" t="str">
        <f>IF(ISBLANK(INDEX('Policy Characteristics'!D:D,MATCH($C990,'Policy Characteristics'!$C:$C,0))),"",INDEX('Policy Characteristics'!D:D,MATCH($C990,'Policy Characteristics'!$C:$C,0)))</f>
        <v>Feedstock Shifting</v>
      </c>
      <c r="K990" s="237" t="str">
        <f>IF(ISBLANK(INDEX('Policy Characteristics'!E:E,MATCH($C990,'Policy Characteristics'!$C:$C,0))),"",INDEX('Policy Characteristics'!E:E,MATCH($C990,'Policy Characteristics'!$C:$C,0)))</f>
        <v>indst feedstock shifting</v>
      </c>
      <c r="L990" s="238">
        <f>IF(ISBLANK(INDEX('Policy Characteristics'!F:F,MATCH($C990,'Policy Characteristics'!$C:$C,0))),"",INDEX('Policy Characteristics'!F:F,MATCH($C990,'Policy Characteristics'!$C:$C,0)))</f>
        <v>0</v>
      </c>
      <c r="M990" s="238">
        <f>IF(ISBLANK(INDEX('Policy Characteristics'!G:G,MATCH($C990,'Policy Characteristics'!$C:$C,0))),"",INDEX('Policy Characteristics'!G:G,MATCH($C990,'Policy Characteristics'!$C:$C,0)))</f>
        <v>1</v>
      </c>
      <c r="N990" s="238">
        <f>IF(ISBLANK(INDEX('Policy Characteristics'!H:H,MATCH($C990,'Policy Characteristics'!$C:$C,0))),"",INDEX('Policy Characteristics'!H:H,MATCH($C990,'Policy Characteristics'!$C:$C,0)))</f>
        <v>0.01</v>
      </c>
      <c r="O990" s="237" t="str">
        <f>IF(ISBLANK(INDEX('Policy Characteristics'!I:I,MATCH($C990,'Policy Characteristics'!$C:$C,0))),"",INDEX('Policy Characteristics'!I:I,MATCH($C990,'Policy Characteristics'!$C:$C,0)))</f>
        <v>% of potential achieved</v>
      </c>
      <c r="P990" s="237"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7" t="str">
        <f>IF(ISBLANK(INDEX('Policy Characteristics'!K:K,MATCH($C990,'Policy Characteristics'!$C:$C,0))),"",INDEX('Policy Characteristics'!K:K,MATCH($C990,'Policy Characteristics'!$C:$C,0)))</f>
        <v/>
      </c>
      <c r="R990" s="237" t="str">
        <f>IF(ISBLANK(INDEX('Policy Characteristics'!L:L,MATCH($C990,'Policy Characteristics'!$C:$C,0))),"",INDEX('Policy Characteristics'!L:L,MATCH($C990,'Policy Characteristics'!$C:$C,0)))</f>
        <v/>
      </c>
      <c r="S990" s="291" t="s">
        <v>187</v>
      </c>
    </row>
    <row r="991" spans="1:19" s="291" customFormat="1">
      <c r="A991" s="237" t="str">
        <f>IF(ISBLANK(INDEX('Policy Characteristics'!A:A,MATCH($C991,'Policy Characteristics'!$C:$C,0))),"",INDEX('Policy Characteristics'!A:A,MATCH($C991,'Policy Characteristics'!$C:$C,0)))</f>
        <v>Industry</v>
      </c>
      <c r="B991" s="386" t="str">
        <f>IF(ISBLANK(INDEX('Policy Characteristics'!B:B,MATCH($C991,'Policy Characteristics'!$C:$C,0))),"",INDEX('Policy Characteristics'!B:B,MATCH($C991,'Policy Characteristics'!$C:$C,0)))</f>
        <v>Feedstock Shifting</v>
      </c>
      <c r="C991" s="237" t="str">
        <f t="shared" si="43"/>
        <v>Fraction of Feedstock Shifted</v>
      </c>
      <c r="D991" s="290" t="s">
        <v>3055</v>
      </c>
      <c r="E991" s="335" t="s">
        <v>2398</v>
      </c>
      <c r="F991" t="s">
        <v>3018</v>
      </c>
      <c r="G991" s="335" t="s">
        <v>2406</v>
      </c>
      <c r="H991" s="293">
        <v>2562</v>
      </c>
      <c r="I991" s="387" t="s">
        <v>44</v>
      </c>
      <c r="J991" s="388" t="str">
        <f>IF(ISBLANK(INDEX('Policy Characteristics'!D:D,MATCH($C991,'Policy Characteristics'!$C:$C,0))),"",INDEX('Policy Characteristics'!D:D,MATCH($C991,'Policy Characteristics'!$C:$C,0)))</f>
        <v>Feedstock Shifting</v>
      </c>
      <c r="K991" s="237" t="str">
        <f>IF(ISBLANK(INDEX('Policy Characteristics'!E:E,MATCH($C991,'Policy Characteristics'!$C:$C,0))),"",INDEX('Policy Characteristics'!E:E,MATCH($C991,'Policy Characteristics'!$C:$C,0)))</f>
        <v>indst feedstock shifting</v>
      </c>
      <c r="L991" s="238">
        <f>IF(ISBLANK(INDEX('Policy Characteristics'!F:F,MATCH($C991,'Policy Characteristics'!$C:$C,0))),"",INDEX('Policy Characteristics'!F:F,MATCH($C991,'Policy Characteristics'!$C:$C,0)))</f>
        <v>0</v>
      </c>
      <c r="M991" s="238">
        <f>IF(ISBLANK(INDEX('Policy Characteristics'!G:G,MATCH($C991,'Policy Characteristics'!$C:$C,0))),"",INDEX('Policy Characteristics'!G:G,MATCH($C991,'Policy Characteristics'!$C:$C,0)))</f>
        <v>1</v>
      </c>
      <c r="N991" s="238">
        <f>IF(ISBLANK(INDEX('Policy Characteristics'!H:H,MATCH($C991,'Policy Characteristics'!$C:$C,0))),"",INDEX('Policy Characteristics'!H:H,MATCH($C991,'Policy Characteristics'!$C:$C,0)))</f>
        <v>0.01</v>
      </c>
      <c r="O991" s="237" t="str">
        <f>IF(ISBLANK(INDEX('Policy Characteristics'!I:I,MATCH($C991,'Policy Characteristics'!$C:$C,0))),"",INDEX('Policy Characteristics'!I:I,MATCH($C991,'Policy Characteristics'!$C:$C,0)))</f>
        <v>% of potential achieved</v>
      </c>
      <c r="P991" s="237"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7" t="str">
        <f>IF(ISBLANK(INDEX('Policy Characteristics'!K:K,MATCH($C991,'Policy Characteristics'!$C:$C,0))),"",INDEX('Policy Characteristics'!K:K,MATCH($C991,'Policy Characteristics'!$C:$C,0)))</f>
        <v/>
      </c>
      <c r="R991" s="237" t="str">
        <f>IF(ISBLANK(INDEX('Policy Characteristics'!L:L,MATCH($C991,'Policy Characteristics'!$C:$C,0))),"",INDEX('Policy Characteristics'!L:L,MATCH($C991,'Policy Characteristics'!$C:$C,0)))</f>
        <v/>
      </c>
      <c r="S991" s="291" t="s">
        <v>187</v>
      </c>
    </row>
    <row r="992" spans="1:19" s="291" customFormat="1">
      <c r="A992" s="237" t="str">
        <f>IF(ISBLANK(INDEX('Policy Characteristics'!A:A,MATCH($C992,'Policy Characteristics'!$C:$C,0))),"",INDEX('Policy Characteristics'!A:A,MATCH($C992,'Policy Characteristics'!$C:$C,0)))</f>
        <v>Industry</v>
      </c>
      <c r="B992" s="386" t="str">
        <f>IF(ISBLANK(INDEX('Policy Characteristics'!B:B,MATCH($C992,'Policy Characteristics'!$C:$C,0))),"",INDEX('Policy Characteristics'!B:B,MATCH($C992,'Policy Characteristics'!$C:$C,0)))</f>
        <v>Feedstock Shifting</v>
      </c>
      <c r="C992" s="237" t="str">
        <f t="shared" si="43"/>
        <v>Fraction of Feedstock Shifted</v>
      </c>
      <c r="D992" s="290" t="s">
        <v>3055</v>
      </c>
      <c r="E992" s="335" t="s">
        <v>2399</v>
      </c>
      <c r="F992" t="s">
        <v>3018</v>
      </c>
      <c r="G992" s="335" t="s">
        <v>2403</v>
      </c>
      <c r="H992" s="293">
        <v>2563</v>
      </c>
      <c r="I992" s="387" t="s">
        <v>44</v>
      </c>
      <c r="J992" s="388" t="str">
        <f>IF(ISBLANK(INDEX('Policy Characteristics'!D:D,MATCH($C992,'Policy Characteristics'!$C:$C,0))),"",INDEX('Policy Characteristics'!D:D,MATCH($C992,'Policy Characteristics'!$C:$C,0)))</f>
        <v>Feedstock Shifting</v>
      </c>
      <c r="K992" s="237" t="str">
        <f>IF(ISBLANK(INDEX('Policy Characteristics'!E:E,MATCH($C992,'Policy Characteristics'!$C:$C,0))),"",INDEX('Policy Characteristics'!E:E,MATCH($C992,'Policy Characteristics'!$C:$C,0)))</f>
        <v>indst feedstock shifting</v>
      </c>
      <c r="L992" s="238">
        <f>IF(ISBLANK(INDEX('Policy Characteristics'!F:F,MATCH($C992,'Policy Characteristics'!$C:$C,0))),"",INDEX('Policy Characteristics'!F:F,MATCH($C992,'Policy Characteristics'!$C:$C,0)))</f>
        <v>0</v>
      </c>
      <c r="M992" s="238">
        <f>IF(ISBLANK(INDEX('Policy Characteristics'!G:G,MATCH($C992,'Policy Characteristics'!$C:$C,0))),"",INDEX('Policy Characteristics'!G:G,MATCH($C992,'Policy Characteristics'!$C:$C,0)))</f>
        <v>1</v>
      </c>
      <c r="N992" s="238">
        <f>IF(ISBLANK(INDEX('Policy Characteristics'!H:H,MATCH($C992,'Policy Characteristics'!$C:$C,0))),"",INDEX('Policy Characteristics'!H:H,MATCH($C992,'Policy Characteristics'!$C:$C,0)))</f>
        <v>0.01</v>
      </c>
      <c r="O992" s="237" t="str">
        <f>IF(ISBLANK(INDEX('Policy Characteristics'!I:I,MATCH($C992,'Policy Characteristics'!$C:$C,0))),"",INDEX('Policy Characteristics'!I:I,MATCH($C992,'Policy Characteristics'!$C:$C,0)))</f>
        <v>% of potential achieved</v>
      </c>
      <c r="P992" s="237"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7" t="str">
        <f>IF(ISBLANK(INDEX('Policy Characteristics'!K:K,MATCH($C992,'Policy Characteristics'!$C:$C,0))),"",INDEX('Policy Characteristics'!K:K,MATCH($C992,'Policy Characteristics'!$C:$C,0)))</f>
        <v/>
      </c>
      <c r="R992" s="237" t="str">
        <f>IF(ISBLANK(INDEX('Policy Characteristics'!L:L,MATCH($C992,'Policy Characteristics'!$C:$C,0))),"",INDEX('Policy Characteristics'!L:L,MATCH($C992,'Policy Characteristics'!$C:$C,0)))</f>
        <v/>
      </c>
      <c r="S992" s="291" t="s">
        <v>187</v>
      </c>
    </row>
    <row r="993" spans="1:19" s="291" customFormat="1">
      <c r="A993" s="237" t="str">
        <f>IF(ISBLANK(INDEX('Policy Characteristics'!A:A,MATCH($C993,'Policy Characteristics'!$C:$C,0))),"",INDEX('Policy Characteristics'!A:A,MATCH($C993,'Policy Characteristics'!$C:$C,0)))</f>
        <v>Industry</v>
      </c>
      <c r="B993" s="386" t="str">
        <f>IF(ISBLANK(INDEX('Policy Characteristics'!B:B,MATCH($C993,'Policy Characteristics'!$C:$C,0))),"",INDEX('Policy Characteristics'!B:B,MATCH($C993,'Policy Characteristics'!$C:$C,0)))</f>
        <v>Feedstock Shifting</v>
      </c>
      <c r="C993" s="237" t="str">
        <f t="shared" si="43"/>
        <v>Fraction of Feedstock Shifted</v>
      </c>
      <c r="D993" s="290" t="s">
        <v>3055</v>
      </c>
      <c r="E993" s="335" t="s">
        <v>2400</v>
      </c>
      <c r="F993" t="s">
        <v>3018</v>
      </c>
      <c r="G993" s="335" t="s">
        <v>2404</v>
      </c>
      <c r="H993" s="293">
        <v>2564</v>
      </c>
      <c r="I993" s="387" t="s">
        <v>44</v>
      </c>
      <c r="J993" s="388" t="str">
        <f>IF(ISBLANK(INDEX('Policy Characteristics'!D:D,MATCH($C993,'Policy Characteristics'!$C:$C,0))),"",INDEX('Policy Characteristics'!D:D,MATCH($C993,'Policy Characteristics'!$C:$C,0)))</f>
        <v>Feedstock Shifting</v>
      </c>
      <c r="K993" s="237" t="str">
        <f>IF(ISBLANK(INDEX('Policy Characteristics'!E:E,MATCH($C993,'Policy Characteristics'!$C:$C,0))),"",INDEX('Policy Characteristics'!E:E,MATCH($C993,'Policy Characteristics'!$C:$C,0)))</f>
        <v>indst feedstock shifting</v>
      </c>
      <c r="L993" s="238">
        <f>IF(ISBLANK(INDEX('Policy Characteristics'!F:F,MATCH($C993,'Policy Characteristics'!$C:$C,0))),"",INDEX('Policy Characteristics'!F:F,MATCH($C993,'Policy Characteristics'!$C:$C,0)))</f>
        <v>0</v>
      </c>
      <c r="M993" s="238">
        <f>IF(ISBLANK(INDEX('Policy Characteristics'!G:G,MATCH($C993,'Policy Characteristics'!$C:$C,0))),"",INDEX('Policy Characteristics'!G:G,MATCH($C993,'Policy Characteristics'!$C:$C,0)))</f>
        <v>1</v>
      </c>
      <c r="N993" s="238">
        <f>IF(ISBLANK(INDEX('Policy Characteristics'!H:H,MATCH($C993,'Policy Characteristics'!$C:$C,0))),"",INDEX('Policy Characteristics'!H:H,MATCH($C993,'Policy Characteristics'!$C:$C,0)))</f>
        <v>0.01</v>
      </c>
      <c r="O993" s="237" t="str">
        <f>IF(ISBLANK(INDEX('Policy Characteristics'!I:I,MATCH($C993,'Policy Characteristics'!$C:$C,0))),"",INDEX('Policy Characteristics'!I:I,MATCH($C993,'Policy Characteristics'!$C:$C,0)))</f>
        <v>% of potential achieved</v>
      </c>
      <c r="P993" s="237"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7" t="str">
        <f>IF(ISBLANK(INDEX('Policy Characteristics'!K:K,MATCH($C993,'Policy Characteristics'!$C:$C,0))),"",INDEX('Policy Characteristics'!K:K,MATCH($C993,'Policy Characteristics'!$C:$C,0)))</f>
        <v/>
      </c>
      <c r="R993" s="237" t="str">
        <f>IF(ISBLANK(INDEX('Policy Characteristics'!L:L,MATCH($C993,'Policy Characteristics'!$C:$C,0))),"",INDEX('Policy Characteristics'!L:L,MATCH($C993,'Policy Characteristics'!$C:$C,0)))</f>
        <v/>
      </c>
      <c r="S993" s="291" t="s">
        <v>187</v>
      </c>
    </row>
    <row r="994" spans="1:19" s="291" customFormat="1">
      <c r="A994" s="237" t="str">
        <f>IF(ISBLANK(INDEX('Policy Characteristics'!A:A,MATCH($C994,'Policy Characteristics'!$C:$C,0))),"",INDEX('Policy Characteristics'!A:A,MATCH($C994,'Policy Characteristics'!$C:$C,0)))</f>
        <v>Industry</v>
      </c>
      <c r="B994" s="386" t="str">
        <f>IF(ISBLANK(INDEX('Policy Characteristics'!B:B,MATCH($C994,'Policy Characteristics'!$C:$C,0))),"",INDEX('Policy Characteristics'!B:B,MATCH($C994,'Policy Characteristics'!$C:$C,0)))</f>
        <v>Feedstock Shifting</v>
      </c>
      <c r="C994" s="237" t="str">
        <f t="shared" si="43"/>
        <v>Fraction of Feedstock Shifted</v>
      </c>
      <c r="D994" s="290" t="s">
        <v>3055</v>
      </c>
      <c r="E994" s="335" t="s">
        <v>2401</v>
      </c>
      <c r="F994" t="s">
        <v>3018</v>
      </c>
      <c r="G994" s="335" t="s">
        <v>2407</v>
      </c>
      <c r="H994" s="293">
        <v>2565</v>
      </c>
      <c r="I994" s="387" t="s">
        <v>44</v>
      </c>
      <c r="J994" s="388" t="str">
        <f>IF(ISBLANK(INDEX('Policy Characteristics'!D:D,MATCH($C994,'Policy Characteristics'!$C:$C,0))),"",INDEX('Policy Characteristics'!D:D,MATCH($C994,'Policy Characteristics'!$C:$C,0)))</f>
        <v>Feedstock Shifting</v>
      </c>
      <c r="K994" s="237" t="str">
        <f>IF(ISBLANK(INDEX('Policy Characteristics'!E:E,MATCH($C994,'Policy Characteristics'!$C:$C,0))),"",INDEX('Policy Characteristics'!E:E,MATCH($C994,'Policy Characteristics'!$C:$C,0)))</f>
        <v>indst feedstock shifting</v>
      </c>
      <c r="L994" s="238">
        <f>IF(ISBLANK(INDEX('Policy Characteristics'!F:F,MATCH($C994,'Policy Characteristics'!$C:$C,0))),"",INDEX('Policy Characteristics'!F:F,MATCH($C994,'Policy Characteristics'!$C:$C,0)))</f>
        <v>0</v>
      </c>
      <c r="M994" s="238">
        <f>IF(ISBLANK(INDEX('Policy Characteristics'!G:G,MATCH($C994,'Policy Characteristics'!$C:$C,0))),"",INDEX('Policy Characteristics'!G:G,MATCH($C994,'Policy Characteristics'!$C:$C,0)))</f>
        <v>1</v>
      </c>
      <c r="N994" s="238">
        <f>IF(ISBLANK(INDEX('Policy Characteristics'!H:H,MATCH($C994,'Policy Characteristics'!$C:$C,0))),"",INDEX('Policy Characteristics'!H:H,MATCH($C994,'Policy Characteristics'!$C:$C,0)))</f>
        <v>0.01</v>
      </c>
      <c r="O994" s="237" t="str">
        <f>IF(ISBLANK(INDEX('Policy Characteristics'!I:I,MATCH($C994,'Policy Characteristics'!$C:$C,0))),"",INDEX('Policy Characteristics'!I:I,MATCH($C994,'Policy Characteristics'!$C:$C,0)))</f>
        <v>% of potential achieved</v>
      </c>
      <c r="P994" s="237"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7" t="str">
        <f>IF(ISBLANK(INDEX('Policy Characteristics'!K:K,MATCH($C994,'Policy Characteristics'!$C:$C,0))),"",INDEX('Policy Characteristics'!K:K,MATCH($C994,'Policy Characteristics'!$C:$C,0)))</f>
        <v/>
      </c>
      <c r="R994" s="237" t="str">
        <f>IF(ISBLANK(INDEX('Policy Characteristics'!L:L,MATCH($C994,'Policy Characteristics'!$C:$C,0))),"",INDEX('Policy Characteristics'!L:L,MATCH($C994,'Policy Characteristics'!$C:$C,0)))</f>
        <v/>
      </c>
      <c r="S994" s="291" t="s">
        <v>187</v>
      </c>
    </row>
    <row r="995" spans="1:19" s="291" customFormat="1">
      <c r="A995" s="237" t="str">
        <f>IF(ISBLANK(INDEX('Policy Characteristics'!A:A,MATCH($C995,'Policy Characteristics'!$C:$C,0))),"",INDEX('Policy Characteristics'!A:A,MATCH($C995,'Policy Characteristics'!$C:$C,0)))</f>
        <v>Industry</v>
      </c>
      <c r="B995" s="386" t="str">
        <f>IF(ISBLANK(INDEX('Policy Characteristics'!B:B,MATCH($C995,'Policy Characteristics'!$C:$C,0))),"",INDEX('Policy Characteristics'!B:B,MATCH($C995,'Policy Characteristics'!$C:$C,0)))</f>
        <v>Feedstock Shifting</v>
      </c>
      <c r="C995" s="237" t="str">
        <f t="shared" si="43"/>
        <v>Fraction of Feedstock Shifted</v>
      </c>
      <c r="D995" s="290" t="s">
        <v>3055</v>
      </c>
      <c r="E995" s="335" t="s">
        <v>2699</v>
      </c>
      <c r="F995" t="s">
        <v>3018</v>
      </c>
      <c r="G995" s="335" t="s">
        <v>2702</v>
      </c>
      <c r="H995" s="293">
        <v>2566</v>
      </c>
      <c r="I995" s="387" t="s">
        <v>44</v>
      </c>
      <c r="J995" s="388" t="str">
        <f>IF(ISBLANK(INDEX('Policy Characteristics'!D:D,MATCH($C995,'Policy Characteristics'!$C:$C,0))),"",INDEX('Policy Characteristics'!D:D,MATCH($C995,'Policy Characteristics'!$C:$C,0)))</f>
        <v>Feedstock Shifting</v>
      </c>
      <c r="K995" s="237" t="str">
        <f>IF(ISBLANK(INDEX('Policy Characteristics'!E:E,MATCH($C995,'Policy Characteristics'!$C:$C,0))),"",INDEX('Policy Characteristics'!E:E,MATCH($C995,'Policy Characteristics'!$C:$C,0)))</f>
        <v>indst feedstock shifting</v>
      </c>
      <c r="L995" s="238">
        <f>IF(ISBLANK(INDEX('Policy Characteristics'!F:F,MATCH($C995,'Policy Characteristics'!$C:$C,0))),"",INDEX('Policy Characteristics'!F:F,MATCH($C995,'Policy Characteristics'!$C:$C,0)))</f>
        <v>0</v>
      </c>
      <c r="M995" s="238">
        <f>IF(ISBLANK(INDEX('Policy Characteristics'!G:G,MATCH($C995,'Policy Characteristics'!$C:$C,0))),"",INDEX('Policy Characteristics'!G:G,MATCH($C995,'Policy Characteristics'!$C:$C,0)))</f>
        <v>1</v>
      </c>
      <c r="N995" s="238">
        <f>IF(ISBLANK(INDEX('Policy Characteristics'!H:H,MATCH($C995,'Policy Characteristics'!$C:$C,0))),"",INDEX('Policy Characteristics'!H:H,MATCH($C995,'Policy Characteristics'!$C:$C,0)))</f>
        <v>0.01</v>
      </c>
      <c r="O995" s="237" t="str">
        <f>IF(ISBLANK(INDEX('Policy Characteristics'!I:I,MATCH($C995,'Policy Characteristics'!$C:$C,0))),"",INDEX('Policy Characteristics'!I:I,MATCH($C995,'Policy Characteristics'!$C:$C,0)))</f>
        <v>% of potential achieved</v>
      </c>
      <c r="P995" s="237"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7" t="str">
        <f>IF(ISBLANK(INDEX('Policy Characteristics'!K:K,MATCH($C995,'Policy Characteristics'!$C:$C,0))),"",INDEX('Policy Characteristics'!K:K,MATCH($C995,'Policy Characteristics'!$C:$C,0)))</f>
        <v/>
      </c>
      <c r="R995" s="237" t="str">
        <f>IF(ISBLANK(INDEX('Policy Characteristics'!L:L,MATCH($C995,'Policy Characteristics'!$C:$C,0))),"",INDEX('Policy Characteristics'!L:L,MATCH($C995,'Policy Characteristics'!$C:$C,0)))</f>
        <v/>
      </c>
      <c r="S995" s="291" t="s">
        <v>187</v>
      </c>
    </row>
    <row r="996" spans="1:19" s="291" customFormat="1">
      <c r="A996" s="237" t="str">
        <f>IF(ISBLANK(INDEX('Policy Characteristics'!A:A,MATCH($C996,'Policy Characteristics'!$C:$C,0))),"",INDEX('Policy Characteristics'!A:A,MATCH($C996,'Policy Characteristics'!$C:$C,0)))</f>
        <v>Industry</v>
      </c>
      <c r="B996" s="386" t="str">
        <f>IF(ISBLANK(INDEX('Policy Characteristics'!B:B,MATCH($C996,'Policy Characteristics'!$C:$C,0))),"",INDEX('Policy Characteristics'!B:B,MATCH($C996,'Policy Characteristics'!$C:$C,0)))</f>
        <v>Feedstock Shifting</v>
      </c>
      <c r="C996" s="237" t="str">
        <f t="shared" si="43"/>
        <v>Fraction of Feedstock Shifted</v>
      </c>
      <c r="D996" s="290" t="s">
        <v>3055</v>
      </c>
      <c r="E996" s="335" t="s">
        <v>2700</v>
      </c>
      <c r="F996" t="s">
        <v>3018</v>
      </c>
      <c r="G996" s="335" t="s">
        <v>2704</v>
      </c>
      <c r="H996" s="293">
        <v>2567</v>
      </c>
      <c r="I996" s="387" t="s">
        <v>44</v>
      </c>
      <c r="J996" s="388" t="str">
        <f>IF(ISBLANK(INDEX('Policy Characteristics'!D:D,MATCH($C996,'Policy Characteristics'!$C:$C,0))),"",INDEX('Policy Characteristics'!D:D,MATCH($C996,'Policy Characteristics'!$C:$C,0)))</f>
        <v>Feedstock Shifting</v>
      </c>
      <c r="K996" s="237" t="str">
        <f>IF(ISBLANK(INDEX('Policy Characteristics'!E:E,MATCH($C996,'Policy Characteristics'!$C:$C,0))),"",INDEX('Policy Characteristics'!E:E,MATCH($C996,'Policy Characteristics'!$C:$C,0)))</f>
        <v>indst feedstock shifting</v>
      </c>
      <c r="L996" s="238">
        <f>IF(ISBLANK(INDEX('Policy Characteristics'!F:F,MATCH($C996,'Policy Characteristics'!$C:$C,0))),"",INDEX('Policy Characteristics'!F:F,MATCH($C996,'Policy Characteristics'!$C:$C,0)))</f>
        <v>0</v>
      </c>
      <c r="M996" s="238">
        <f>IF(ISBLANK(INDEX('Policy Characteristics'!G:G,MATCH($C996,'Policy Characteristics'!$C:$C,0))),"",INDEX('Policy Characteristics'!G:G,MATCH($C996,'Policy Characteristics'!$C:$C,0)))</f>
        <v>1</v>
      </c>
      <c r="N996" s="238">
        <f>IF(ISBLANK(INDEX('Policy Characteristics'!H:H,MATCH($C996,'Policy Characteristics'!$C:$C,0))),"",INDEX('Policy Characteristics'!H:H,MATCH($C996,'Policy Characteristics'!$C:$C,0)))</f>
        <v>0.01</v>
      </c>
      <c r="O996" s="237" t="str">
        <f>IF(ISBLANK(INDEX('Policy Characteristics'!I:I,MATCH($C996,'Policy Characteristics'!$C:$C,0))),"",INDEX('Policy Characteristics'!I:I,MATCH($C996,'Policy Characteristics'!$C:$C,0)))</f>
        <v>% of potential achieved</v>
      </c>
      <c r="P996" s="237"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7" t="str">
        <f>IF(ISBLANK(INDEX('Policy Characteristics'!K:K,MATCH($C996,'Policy Characteristics'!$C:$C,0))),"",INDEX('Policy Characteristics'!K:K,MATCH($C996,'Policy Characteristics'!$C:$C,0)))</f>
        <v/>
      </c>
      <c r="R996" s="237" t="str">
        <f>IF(ISBLANK(INDEX('Policy Characteristics'!L:L,MATCH($C996,'Policy Characteristics'!$C:$C,0))),"",INDEX('Policy Characteristics'!L:L,MATCH($C996,'Policy Characteristics'!$C:$C,0)))</f>
        <v/>
      </c>
      <c r="S996" s="291" t="s">
        <v>187</v>
      </c>
    </row>
    <row r="997" spans="1:19" s="291" customFormat="1">
      <c r="A997" s="237" t="str">
        <f>IF(ISBLANK(INDEX('Policy Characteristics'!A:A,MATCH($C997,'Policy Characteristics'!$C:$C,0))),"",INDEX('Policy Characteristics'!A:A,MATCH($C997,'Policy Characteristics'!$C:$C,0)))</f>
        <v>Industry</v>
      </c>
      <c r="B997" s="386" t="str">
        <f>IF(ISBLANK(INDEX('Policy Characteristics'!B:B,MATCH($C997,'Policy Characteristics'!$C:$C,0))),"",INDEX('Policy Characteristics'!B:B,MATCH($C997,'Policy Characteristics'!$C:$C,0)))</f>
        <v>Feedstock Shifting</v>
      </c>
      <c r="C997" s="237" t="str">
        <f t="shared" si="43"/>
        <v>Fraction of Feedstock Shifted</v>
      </c>
      <c r="D997" s="290" t="s">
        <v>3055</v>
      </c>
      <c r="E997" s="335" t="s">
        <v>2701</v>
      </c>
      <c r="F997" t="s">
        <v>3018</v>
      </c>
      <c r="G997" s="335" t="s">
        <v>2705</v>
      </c>
      <c r="H997" s="293">
        <v>2568</v>
      </c>
      <c r="I997" s="387" t="s">
        <v>44</v>
      </c>
      <c r="J997" s="388" t="str">
        <f>IF(ISBLANK(INDEX('Policy Characteristics'!D:D,MATCH($C997,'Policy Characteristics'!$C:$C,0))),"",INDEX('Policy Characteristics'!D:D,MATCH($C997,'Policy Characteristics'!$C:$C,0)))</f>
        <v>Feedstock Shifting</v>
      </c>
      <c r="K997" s="237" t="str">
        <f>IF(ISBLANK(INDEX('Policy Characteristics'!E:E,MATCH($C997,'Policy Characteristics'!$C:$C,0))),"",INDEX('Policy Characteristics'!E:E,MATCH($C997,'Policy Characteristics'!$C:$C,0)))</f>
        <v>indst feedstock shifting</v>
      </c>
      <c r="L997" s="238">
        <f>IF(ISBLANK(INDEX('Policy Characteristics'!F:F,MATCH($C997,'Policy Characteristics'!$C:$C,0))),"",INDEX('Policy Characteristics'!F:F,MATCH($C997,'Policy Characteristics'!$C:$C,0)))</f>
        <v>0</v>
      </c>
      <c r="M997" s="238">
        <f>IF(ISBLANK(INDEX('Policy Characteristics'!G:G,MATCH($C997,'Policy Characteristics'!$C:$C,0))),"",INDEX('Policy Characteristics'!G:G,MATCH($C997,'Policy Characteristics'!$C:$C,0)))</f>
        <v>1</v>
      </c>
      <c r="N997" s="238">
        <f>IF(ISBLANK(INDEX('Policy Characteristics'!H:H,MATCH($C997,'Policy Characteristics'!$C:$C,0))),"",INDEX('Policy Characteristics'!H:H,MATCH($C997,'Policy Characteristics'!$C:$C,0)))</f>
        <v>0.01</v>
      </c>
      <c r="O997" s="237" t="str">
        <f>IF(ISBLANK(INDEX('Policy Characteristics'!I:I,MATCH($C997,'Policy Characteristics'!$C:$C,0))),"",INDEX('Policy Characteristics'!I:I,MATCH($C997,'Policy Characteristics'!$C:$C,0)))</f>
        <v>% of potential achieved</v>
      </c>
      <c r="P997" s="237"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7" t="str">
        <f>IF(ISBLANK(INDEX('Policy Characteristics'!K:K,MATCH($C997,'Policy Characteristics'!$C:$C,0))),"",INDEX('Policy Characteristics'!K:K,MATCH($C997,'Policy Characteristics'!$C:$C,0)))</f>
        <v/>
      </c>
      <c r="R997" s="237" t="str">
        <f>IF(ISBLANK(INDEX('Policy Characteristics'!L:L,MATCH($C997,'Policy Characteristics'!$C:$C,0))),"",INDEX('Policy Characteristics'!L:L,MATCH($C997,'Policy Characteristics'!$C:$C,0)))</f>
        <v/>
      </c>
      <c r="S997" s="291" t="s">
        <v>187</v>
      </c>
    </row>
    <row r="998" spans="1:19" s="291" customFormat="1">
      <c r="A998" s="237" t="str">
        <f>IF(ISBLANK(INDEX('Policy Characteristics'!A:A,MATCH($C998,'Policy Characteristics'!$C:$C,0))),"",INDEX('Policy Characteristics'!A:A,MATCH($C998,'Policy Characteristics'!$C:$C,0)))</f>
        <v>Industry</v>
      </c>
      <c r="B998" s="386" t="str">
        <f>IF(ISBLANK(INDEX('Policy Characteristics'!B:B,MATCH($C998,'Policy Characteristics'!$C:$C,0))),"",INDEX('Policy Characteristics'!B:B,MATCH($C998,'Policy Characteristics'!$C:$C,0)))</f>
        <v>Feedstock Shifting</v>
      </c>
      <c r="C998" s="237" t="str">
        <f t="shared" si="43"/>
        <v>Fraction of Feedstock Shifted</v>
      </c>
      <c r="D998" s="290" t="s">
        <v>3055</v>
      </c>
      <c r="E998" s="335" t="s">
        <v>2698</v>
      </c>
      <c r="F998" t="s">
        <v>3018</v>
      </c>
      <c r="G998" s="335" t="s">
        <v>2703</v>
      </c>
      <c r="H998" s="293">
        <v>2569</v>
      </c>
      <c r="I998" s="387" t="s">
        <v>44</v>
      </c>
      <c r="J998" s="388" t="str">
        <f>IF(ISBLANK(INDEX('Policy Characteristics'!D:D,MATCH($C998,'Policy Characteristics'!$C:$C,0))),"",INDEX('Policy Characteristics'!D:D,MATCH($C998,'Policy Characteristics'!$C:$C,0)))</f>
        <v>Feedstock Shifting</v>
      </c>
      <c r="K998" s="237" t="str">
        <f>IF(ISBLANK(INDEX('Policy Characteristics'!E:E,MATCH($C998,'Policy Characteristics'!$C:$C,0))),"",INDEX('Policy Characteristics'!E:E,MATCH($C998,'Policy Characteristics'!$C:$C,0)))</f>
        <v>indst feedstock shifting</v>
      </c>
      <c r="L998" s="238">
        <f>IF(ISBLANK(INDEX('Policy Characteristics'!F:F,MATCH($C998,'Policy Characteristics'!$C:$C,0))),"",INDEX('Policy Characteristics'!F:F,MATCH($C998,'Policy Characteristics'!$C:$C,0)))</f>
        <v>0</v>
      </c>
      <c r="M998" s="238">
        <f>IF(ISBLANK(INDEX('Policy Characteristics'!G:G,MATCH($C998,'Policy Characteristics'!$C:$C,0))),"",INDEX('Policy Characteristics'!G:G,MATCH($C998,'Policy Characteristics'!$C:$C,0)))</f>
        <v>1</v>
      </c>
      <c r="N998" s="238">
        <f>IF(ISBLANK(INDEX('Policy Characteristics'!H:H,MATCH($C998,'Policy Characteristics'!$C:$C,0))),"",INDEX('Policy Characteristics'!H:H,MATCH($C998,'Policy Characteristics'!$C:$C,0)))</f>
        <v>0.01</v>
      </c>
      <c r="O998" s="237" t="str">
        <f>IF(ISBLANK(INDEX('Policy Characteristics'!I:I,MATCH($C998,'Policy Characteristics'!$C:$C,0))),"",INDEX('Policy Characteristics'!I:I,MATCH($C998,'Policy Characteristics'!$C:$C,0)))</f>
        <v>% of potential achieved</v>
      </c>
      <c r="P998" s="237"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7" t="str">
        <f>IF(ISBLANK(INDEX('Policy Characteristics'!K:K,MATCH($C998,'Policy Characteristics'!$C:$C,0))),"",INDEX('Policy Characteristics'!K:K,MATCH($C998,'Policy Characteristics'!$C:$C,0)))</f>
        <v/>
      </c>
      <c r="R998" s="237" t="str">
        <f>IF(ISBLANK(INDEX('Policy Characteristics'!L:L,MATCH($C998,'Policy Characteristics'!$C:$C,0))),"",INDEX('Policy Characteristics'!L:L,MATCH($C998,'Policy Characteristics'!$C:$C,0)))</f>
        <v/>
      </c>
      <c r="S998" s="291" t="s">
        <v>187</v>
      </c>
    </row>
    <row r="999" spans="1:19" s="291" customFormat="1">
      <c r="A999" s="237" t="str">
        <f>IF(ISBLANK(INDEX('Policy Characteristics'!A:A,MATCH($C999,'Policy Characteristics'!$C:$C,0))),"",INDEX('Policy Characteristics'!A:A,MATCH($C999,'Policy Characteristics'!$C:$C,0)))</f>
        <v>Industry</v>
      </c>
      <c r="B999" s="386" t="str">
        <f>IF(ISBLANK(INDEX('Policy Characteristics'!B:B,MATCH($C999,'Policy Characteristics'!$C:$C,0))),"",INDEX('Policy Characteristics'!B:B,MATCH($C999,'Policy Characteristics'!$C:$C,0)))</f>
        <v>Feedstock Shifting</v>
      </c>
      <c r="C999" s="237" t="str">
        <f t="shared" si="43"/>
        <v>Fraction of Feedstock Shifted</v>
      </c>
      <c r="D999" s="290" t="s">
        <v>3056</v>
      </c>
      <c r="E999" s="335" t="s">
        <v>2396</v>
      </c>
      <c r="F999" t="s">
        <v>3019</v>
      </c>
      <c r="G999" s="335" t="s">
        <v>2402</v>
      </c>
      <c r="H999" s="293">
        <v>2570</v>
      </c>
      <c r="I999" s="387" t="s">
        <v>44</v>
      </c>
      <c r="J999" s="388" t="str">
        <f>IF(ISBLANK(INDEX('Policy Characteristics'!D:D,MATCH($C999,'Policy Characteristics'!$C:$C,0))),"",INDEX('Policy Characteristics'!D:D,MATCH($C999,'Policy Characteristics'!$C:$C,0)))</f>
        <v>Feedstock Shifting</v>
      </c>
      <c r="K999" s="237" t="str">
        <f>IF(ISBLANK(INDEX('Policy Characteristics'!E:E,MATCH($C999,'Policy Characteristics'!$C:$C,0))),"",INDEX('Policy Characteristics'!E:E,MATCH($C999,'Policy Characteristics'!$C:$C,0)))</f>
        <v>indst feedstock shifting</v>
      </c>
      <c r="L999" s="238">
        <f>IF(ISBLANK(INDEX('Policy Characteristics'!F:F,MATCH($C999,'Policy Characteristics'!$C:$C,0))),"",INDEX('Policy Characteristics'!F:F,MATCH($C999,'Policy Characteristics'!$C:$C,0)))</f>
        <v>0</v>
      </c>
      <c r="M999" s="238">
        <f>IF(ISBLANK(INDEX('Policy Characteristics'!G:G,MATCH($C999,'Policy Characteristics'!$C:$C,0))),"",INDEX('Policy Characteristics'!G:G,MATCH($C999,'Policy Characteristics'!$C:$C,0)))</f>
        <v>1</v>
      </c>
      <c r="N999" s="238">
        <f>IF(ISBLANK(INDEX('Policy Characteristics'!H:H,MATCH($C999,'Policy Characteristics'!$C:$C,0))),"",INDEX('Policy Characteristics'!H:H,MATCH($C999,'Policy Characteristics'!$C:$C,0)))</f>
        <v>0.01</v>
      </c>
      <c r="O999" s="237" t="str">
        <f>IF(ISBLANK(INDEX('Policy Characteristics'!I:I,MATCH($C999,'Policy Characteristics'!$C:$C,0))),"",INDEX('Policy Characteristics'!I:I,MATCH($C999,'Policy Characteristics'!$C:$C,0)))</f>
        <v>% of potential achieved</v>
      </c>
      <c r="P999" s="237"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7" t="str">
        <f>IF(ISBLANK(INDEX('Policy Characteristics'!K:K,MATCH($C999,'Policy Characteristics'!$C:$C,0))),"",INDEX('Policy Characteristics'!K:K,MATCH($C999,'Policy Characteristics'!$C:$C,0)))</f>
        <v/>
      </c>
      <c r="R999" s="237" t="str">
        <f>IF(ISBLANK(INDEX('Policy Characteristics'!L:L,MATCH($C999,'Policy Characteristics'!$C:$C,0))),"",INDEX('Policy Characteristics'!L:L,MATCH($C999,'Policy Characteristics'!$C:$C,0)))</f>
        <v/>
      </c>
      <c r="S999" s="291" t="s">
        <v>187</v>
      </c>
    </row>
    <row r="1000" spans="1:19" s="291" customFormat="1">
      <c r="A1000" s="237" t="str">
        <f>IF(ISBLANK(INDEX('Policy Characteristics'!A:A,MATCH($C1000,'Policy Characteristics'!$C:$C,0))),"",INDEX('Policy Characteristics'!A:A,MATCH($C1000,'Policy Characteristics'!$C:$C,0)))</f>
        <v>Industry</v>
      </c>
      <c r="B1000" s="386" t="str">
        <f>IF(ISBLANK(INDEX('Policy Characteristics'!B:B,MATCH($C1000,'Policy Characteristics'!$C:$C,0))),"",INDEX('Policy Characteristics'!B:B,MATCH($C1000,'Policy Characteristics'!$C:$C,0)))</f>
        <v>Feedstock Shifting</v>
      </c>
      <c r="C1000" s="237" t="str">
        <f t="shared" si="43"/>
        <v>Fraction of Feedstock Shifted</v>
      </c>
      <c r="D1000" s="290" t="s">
        <v>3056</v>
      </c>
      <c r="E1000" s="335" t="s">
        <v>2397</v>
      </c>
      <c r="F1000" t="s">
        <v>3019</v>
      </c>
      <c r="G1000" s="335" t="s">
        <v>2405</v>
      </c>
      <c r="H1000" s="293">
        <v>2571</v>
      </c>
      <c r="I1000" s="387" t="s">
        <v>44</v>
      </c>
      <c r="J1000" s="388" t="str">
        <f>IF(ISBLANK(INDEX('Policy Characteristics'!D:D,MATCH($C1000,'Policy Characteristics'!$C:$C,0))),"",INDEX('Policy Characteristics'!D:D,MATCH($C1000,'Policy Characteristics'!$C:$C,0)))</f>
        <v>Feedstock Shifting</v>
      </c>
      <c r="K1000" s="237" t="str">
        <f>IF(ISBLANK(INDEX('Policy Characteristics'!E:E,MATCH($C1000,'Policy Characteristics'!$C:$C,0))),"",INDEX('Policy Characteristics'!E:E,MATCH($C1000,'Policy Characteristics'!$C:$C,0)))</f>
        <v>indst feedstock shifting</v>
      </c>
      <c r="L1000" s="238">
        <f>IF(ISBLANK(INDEX('Policy Characteristics'!F:F,MATCH($C1000,'Policy Characteristics'!$C:$C,0))),"",INDEX('Policy Characteristics'!F:F,MATCH($C1000,'Policy Characteristics'!$C:$C,0)))</f>
        <v>0</v>
      </c>
      <c r="M1000" s="238">
        <f>IF(ISBLANK(INDEX('Policy Characteristics'!G:G,MATCH($C1000,'Policy Characteristics'!$C:$C,0))),"",INDEX('Policy Characteristics'!G:G,MATCH($C1000,'Policy Characteristics'!$C:$C,0)))</f>
        <v>1</v>
      </c>
      <c r="N1000" s="238">
        <f>IF(ISBLANK(INDEX('Policy Characteristics'!H:H,MATCH($C1000,'Policy Characteristics'!$C:$C,0))),"",INDEX('Policy Characteristics'!H:H,MATCH($C1000,'Policy Characteristics'!$C:$C,0)))</f>
        <v>0.01</v>
      </c>
      <c r="O1000" s="237" t="str">
        <f>IF(ISBLANK(INDEX('Policy Characteristics'!I:I,MATCH($C1000,'Policy Characteristics'!$C:$C,0))),"",INDEX('Policy Characteristics'!I:I,MATCH($C1000,'Policy Characteristics'!$C:$C,0)))</f>
        <v>% of potential achieved</v>
      </c>
      <c r="P1000" s="237"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7" t="str">
        <f>IF(ISBLANK(INDEX('Policy Characteristics'!K:K,MATCH($C1000,'Policy Characteristics'!$C:$C,0))),"",INDEX('Policy Characteristics'!K:K,MATCH($C1000,'Policy Characteristics'!$C:$C,0)))</f>
        <v/>
      </c>
      <c r="R1000" s="237" t="str">
        <f>IF(ISBLANK(INDEX('Policy Characteristics'!L:L,MATCH($C1000,'Policy Characteristics'!$C:$C,0))),"",INDEX('Policy Characteristics'!L:L,MATCH($C1000,'Policy Characteristics'!$C:$C,0)))</f>
        <v/>
      </c>
      <c r="S1000" s="291" t="s">
        <v>187</v>
      </c>
    </row>
    <row r="1001" spans="1:19" s="291" customFormat="1">
      <c r="A1001" s="237" t="str">
        <f>IF(ISBLANK(INDEX('Policy Characteristics'!A:A,MATCH($C1001,'Policy Characteristics'!$C:$C,0))),"",INDEX('Policy Characteristics'!A:A,MATCH($C1001,'Policy Characteristics'!$C:$C,0)))</f>
        <v>Industry</v>
      </c>
      <c r="B1001" s="386" t="str">
        <f>IF(ISBLANK(INDEX('Policy Characteristics'!B:B,MATCH($C1001,'Policy Characteristics'!$C:$C,0))),"",INDEX('Policy Characteristics'!B:B,MATCH($C1001,'Policy Characteristics'!$C:$C,0)))</f>
        <v>Feedstock Shifting</v>
      </c>
      <c r="C1001" s="237" t="str">
        <f t="shared" si="43"/>
        <v>Fraction of Feedstock Shifted</v>
      </c>
      <c r="D1001" s="290" t="s">
        <v>3056</v>
      </c>
      <c r="E1001" s="335" t="s">
        <v>2398</v>
      </c>
      <c r="F1001" t="s">
        <v>3019</v>
      </c>
      <c r="G1001" s="335" t="s">
        <v>2406</v>
      </c>
      <c r="H1001" s="293">
        <v>2572</v>
      </c>
      <c r="I1001" s="387" t="s">
        <v>44</v>
      </c>
      <c r="J1001" s="388" t="str">
        <f>IF(ISBLANK(INDEX('Policy Characteristics'!D:D,MATCH($C1001,'Policy Characteristics'!$C:$C,0))),"",INDEX('Policy Characteristics'!D:D,MATCH($C1001,'Policy Characteristics'!$C:$C,0)))</f>
        <v>Feedstock Shifting</v>
      </c>
      <c r="K1001" s="237" t="str">
        <f>IF(ISBLANK(INDEX('Policy Characteristics'!E:E,MATCH($C1001,'Policy Characteristics'!$C:$C,0))),"",INDEX('Policy Characteristics'!E:E,MATCH($C1001,'Policy Characteristics'!$C:$C,0)))</f>
        <v>indst feedstock shifting</v>
      </c>
      <c r="L1001" s="238">
        <f>IF(ISBLANK(INDEX('Policy Characteristics'!F:F,MATCH($C1001,'Policy Characteristics'!$C:$C,0))),"",INDEX('Policy Characteristics'!F:F,MATCH($C1001,'Policy Characteristics'!$C:$C,0)))</f>
        <v>0</v>
      </c>
      <c r="M1001" s="238">
        <f>IF(ISBLANK(INDEX('Policy Characteristics'!G:G,MATCH($C1001,'Policy Characteristics'!$C:$C,0))),"",INDEX('Policy Characteristics'!G:G,MATCH($C1001,'Policy Characteristics'!$C:$C,0)))</f>
        <v>1</v>
      </c>
      <c r="N1001" s="238">
        <f>IF(ISBLANK(INDEX('Policy Characteristics'!H:H,MATCH($C1001,'Policy Characteristics'!$C:$C,0))),"",INDEX('Policy Characteristics'!H:H,MATCH($C1001,'Policy Characteristics'!$C:$C,0)))</f>
        <v>0.01</v>
      </c>
      <c r="O1001" s="237" t="str">
        <f>IF(ISBLANK(INDEX('Policy Characteristics'!I:I,MATCH($C1001,'Policy Characteristics'!$C:$C,0))),"",INDEX('Policy Characteristics'!I:I,MATCH($C1001,'Policy Characteristics'!$C:$C,0)))</f>
        <v>% of potential achieved</v>
      </c>
      <c r="P1001" s="237"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7" t="str">
        <f>IF(ISBLANK(INDEX('Policy Characteristics'!K:K,MATCH($C1001,'Policy Characteristics'!$C:$C,0))),"",INDEX('Policy Characteristics'!K:K,MATCH($C1001,'Policy Characteristics'!$C:$C,0)))</f>
        <v/>
      </c>
      <c r="R1001" s="237" t="str">
        <f>IF(ISBLANK(INDEX('Policy Characteristics'!L:L,MATCH($C1001,'Policy Characteristics'!$C:$C,0))),"",INDEX('Policy Characteristics'!L:L,MATCH($C1001,'Policy Characteristics'!$C:$C,0)))</f>
        <v/>
      </c>
      <c r="S1001" s="291" t="s">
        <v>187</v>
      </c>
    </row>
    <row r="1002" spans="1:19" s="291" customFormat="1">
      <c r="A1002" s="237" t="str">
        <f>IF(ISBLANK(INDEX('Policy Characteristics'!A:A,MATCH($C1002,'Policy Characteristics'!$C:$C,0))),"",INDEX('Policy Characteristics'!A:A,MATCH($C1002,'Policy Characteristics'!$C:$C,0)))</f>
        <v>Industry</v>
      </c>
      <c r="B1002" s="386" t="str">
        <f>IF(ISBLANK(INDEX('Policy Characteristics'!B:B,MATCH($C1002,'Policy Characteristics'!$C:$C,0))),"",INDEX('Policy Characteristics'!B:B,MATCH($C1002,'Policy Characteristics'!$C:$C,0)))</f>
        <v>Feedstock Shifting</v>
      </c>
      <c r="C1002" s="237" t="str">
        <f t="shared" si="43"/>
        <v>Fraction of Feedstock Shifted</v>
      </c>
      <c r="D1002" s="290" t="s">
        <v>3056</v>
      </c>
      <c r="E1002" s="335" t="s">
        <v>2399</v>
      </c>
      <c r="F1002" t="s">
        <v>3019</v>
      </c>
      <c r="G1002" s="335" t="s">
        <v>2403</v>
      </c>
      <c r="H1002" s="293">
        <v>2573</v>
      </c>
      <c r="I1002" s="387" t="s">
        <v>44</v>
      </c>
      <c r="J1002" s="388" t="str">
        <f>IF(ISBLANK(INDEX('Policy Characteristics'!D:D,MATCH($C1002,'Policy Characteristics'!$C:$C,0))),"",INDEX('Policy Characteristics'!D:D,MATCH($C1002,'Policy Characteristics'!$C:$C,0)))</f>
        <v>Feedstock Shifting</v>
      </c>
      <c r="K1002" s="237" t="str">
        <f>IF(ISBLANK(INDEX('Policy Characteristics'!E:E,MATCH($C1002,'Policy Characteristics'!$C:$C,0))),"",INDEX('Policy Characteristics'!E:E,MATCH($C1002,'Policy Characteristics'!$C:$C,0)))</f>
        <v>indst feedstock shifting</v>
      </c>
      <c r="L1002" s="238">
        <f>IF(ISBLANK(INDEX('Policy Characteristics'!F:F,MATCH($C1002,'Policy Characteristics'!$C:$C,0))),"",INDEX('Policy Characteristics'!F:F,MATCH($C1002,'Policy Characteristics'!$C:$C,0)))</f>
        <v>0</v>
      </c>
      <c r="M1002" s="238">
        <f>IF(ISBLANK(INDEX('Policy Characteristics'!G:G,MATCH($C1002,'Policy Characteristics'!$C:$C,0))),"",INDEX('Policy Characteristics'!G:G,MATCH($C1002,'Policy Characteristics'!$C:$C,0)))</f>
        <v>1</v>
      </c>
      <c r="N1002" s="238">
        <f>IF(ISBLANK(INDEX('Policy Characteristics'!H:H,MATCH($C1002,'Policy Characteristics'!$C:$C,0))),"",INDEX('Policy Characteristics'!H:H,MATCH($C1002,'Policy Characteristics'!$C:$C,0)))</f>
        <v>0.01</v>
      </c>
      <c r="O1002" s="237" t="str">
        <f>IF(ISBLANK(INDEX('Policy Characteristics'!I:I,MATCH($C1002,'Policy Characteristics'!$C:$C,0))),"",INDEX('Policy Characteristics'!I:I,MATCH($C1002,'Policy Characteristics'!$C:$C,0)))</f>
        <v>% of potential achieved</v>
      </c>
      <c r="P1002" s="237"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7" t="str">
        <f>IF(ISBLANK(INDEX('Policy Characteristics'!K:K,MATCH($C1002,'Policy Characteristics'!$C:$C,0))),"",INDEX('Policy Characteristics'!K:K,MATCH($C1002,'Policy Characteristics'!$C:$C,0)))</f>
        <v/>
      </c>
      <c r="R1002" s="237" t="str">
        <f>IF(ISBLANK(INDEX('Policy Characteristics'!L:L,MATCH($C1002,'Policy Characteristics'!$C:$C,0))),"",INDEX('Policy Characteristics'!L:L,MATCH($C1002,'Policy Characteristics'!$C:$C,0)))</f>
        <v/>
      </c>
      <c r="S1002" s="291" t="s">
        <v>187</v>
      </c>
    </row>
    <row r="1003" spans="1:19" s="291" customFormat="1">
      <c r="A1003" s="237" t="str">
        <f>IF(ISBLANK(INDEX('Policy Characteristics'!A:A,MATCH($C1003,'Policy Characteristics'!$C:$C,0))),"",INDEX('Policy Characteristics'!A:A,MATCH($C1003,'Policy Characteristics'!$C:$C,0)))</f>
        <v>Industry</v>
      </c>
      <c r="B1003" s="386" t="str">
        <f>IF(ISBLANK(INDEX('Policy Characteristics'!B:B,MATCH($C1003,'Policy Characteristics'!$C:$C,0))),"",INDEX('Policy Characteristics'!B:B,MATCH($C1003,'Policy Characteristics'!$C:$C,0)))</f>
        <v>Feedstock Shifting</v>
      </c>
      <c r="C1003" s="237" t="str">
        <f t="shared" si="43"/>
        <v>Fraction of Feedstock Shifted</v>
      </c>
      <c r="D1003" s="290" t="s">
        <v>3056</v>
      </c>
      <c r="E1003" s="335" t="s">
        <v>2400</v>
      </c>
      <c r="F1003" t="s">
        <v>3019</v>
      </c>
      <c r="G1003" s="335" t="s">
        <v>2404</v>
      </c>
      <c r="H1003" s="293">
        <v>2574</v>
      </c>
      <c r="I1003" s="387" t="s">
        <v>44</v>
      </c>
      <c r="J1003" s="388" t="str">
        <f>IF(ISBLANK(INDEX('Policy Characteristics'!D:D,MATCH($C1003,'Policy Characteristics'!$C:$C,0))),"",INDEX('Policy Characteristics'!D:D,MATCH($C1003,'Policy Characteristics'!$C:$C,0)))</f>
        <v>Feedstock Shifting</v>
      </c>
      <c r="K1003" s="237" t="str">
        <f>IF(ISBLANK(INDEX('Policy Characteristics'!E:E,MATCH($C1003,'Policy Characteristics'!$C:$C,0))),"",INDEX('Policy Characteristics'!E:E,MATCH($C1003,'Policy Characteristics'!$C:$C,0)))</f>
        <v>indst feedstock shifting</v>
      </c>
      <c r="L1003" s="238">
        <f>IF(ISBLANK(INDEX('Policy Characteristics'!F:F,MATCH($C1003,'Policy Characteristics'!$C:$C,0))),"",INDEX('Policy Characteristics'!F:F,MATCH($C1003,'Policy Characteristics'!$C:$C,0)))</f>
        <v>0</v>
      </c>
      <c r="M1003" s="238">
        <f>IF(ISBLANK(INDEX('Policy Characteristics'!G:G,MATCH($C1003,'Policy Characteristics'!$C:$C,0))),"",INDEX('Policy Characteristics'!G:G,MATCH($C1003,'Policy Characteristics'!$C:$C,0)))</f>
        <v>1</v>
      </c>
      <c r="N1003" s="238">
        <f>IF(ISBLANK(INDEX('Policy Characteristics'!H:H,MATCH($C1003,'Policy Characteristics'!$C:$C,0))),"",INDEX('Policy Characteristics'!H:H,MATCH($C1003,'Policy Characteristics'!$C:$C,0)))</f>
        <v>0.01</v>
      </c>
      <c r="O1003" s="237" t="str">
        <f>IF(ISBLANK(INDEX('Policy Characteristics'!I:I,MATCH($C1003,'Policy Characteristics'!$C:$C,0))),"",INDEX('Policy Characteristics'!I:I,MATCH($C1003,'Policy Characteristics'!$C:$C,0)))</f>
        <v>% of potential achieved</v>
      </c>
      <c r="P1003" s="237"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7" t="str">
        <f>IF(ISBLANK(INDEX('Policy Characteristics'!K:K,MATCH($C1003,'Policy Characteristics'!$C:$C,0))),"",INDEX('Policy Characteristics'!K:K,MATCH($C1003,'Policy Characteristics'!$C:$C,0)))</f>
        <v/>
      </c>
      <c r="R1003" s="237" t="str">
        <f>IF(ISBLANK(INDEX('Policy Characteristics'!L:L,MATCH($C1003,'Policy Characteristics'!$C:$C,0))),"",INDEX('Policy Characteristics'!L:L,MATCH($C1003,'Policy Characteristics'!$C:$C,0)))</f>
        <v/>
      </c>
      <c r="S1003" s="291" t="s">
        <v>187</v>
      </c>
    </row>
    <row r="1004" spans="1:19" s="291" customFormat="1">
      <c r="A1004" s="237" t="str">
        <f>IF(ISBLANK(INDEX('Policy Characteristics'!A:A,MATCH($C1004,'Policy Characteristics'!$C:$C,0))),"",INDEX('Policy Characteristics'!A:A,MATCH($C1004,'Policy Characteristics'!$C:$C,0)))</f>
        <v>Industry</v>
      </c>
      <c r="B1004" s="386" t="str">
        <f>IF(ISBLANK(INDEX('Policy Characteristics'!B:B,MATCH($C1004,'Policy Characteristics'!$C:$C,0))),"",INDEX('Policy Characteristics'!B:B,MATCH($C1004,'Policy Characteristics'!$C:$C,0)))</f>
        <v>Feedstock Shifting</v>
      </c>
      <c r="C1004" s="237" t="str">
        <f t="shared" si="43"/>
        <v>Fraction of Feedstock Shifted</v>
      </c>
      <c r="D1004" s="290" t="s">
        <v>3056</v>
      </c>
      <c r="E1004" s="335" t="s">
        <v>2401</v>
      </c>
      <c r="F1004" t="s">
        <v>3019</v>
      </c>
      <c r="G1004" s="335" t="s">
        <v>2407</v>
      </c>
      <c r="H1004" s="293">
        <v>2575</v>
      </c>
      <c r="I1004" s="387" t="s">
        <v>44</v>
      </c>
      <c r="J1004" s="388" t="str">
        <f>IF(ISBLANK(INDEX('Policy Characteristics'!D:D,MATCH($C1004,'Policy Characteristics'!$C:$C,0))),"",INDEX('Policy Characteristics'!D:D,MATCH($C1004,'Policy Characteristics'!$C:$C,0)))</f>
        <v>Feedstock Shifting</v>
      </c>
      <c r="K1004" s="237" t="str">
        <f>IF(ISBLANK(INDEX('Policy Characteristics'!E:E,MATCH($C1004,'Policy Characteristics'!$C:$C,0))),"",INDEX('Policy Characteristics'!E:E,MATCH($C1004,'Policy Characteristics'!$C:$C,0)))</f>
        <v>indst feedstock shifting</v>
      </c>
      <c r="L1004" s="238">
        <f>IF(ISBLANK(INDEX('Policy Characteristics'!F:F,MATCH($C1004,'Policy Characteristics'!$C:$C,0))),"",INDEX('Policy Characteristics'!F:F,MATCH($C1004,'Policy Characteristics'!$C:$C,0)))</f>
        <v>0</v>
      </c>
      <c r="M1004" s="238">
        <f>IF(ISBLANK(INDEX('Policy Characteristics'!G:G,MATCH($C1004,'Policy Characteristics'!$C:$C,0))),"",INDEX('Policy Characteristics'!G:G,MATCH($C1004,'Policy Characteristics'!$C:$C,0)))</f>
        <v>1</v>
      </c>
      <c r="N1004" s="238">
        <f>IF(ISBLANK(INDEX('Policy Characteristics'!H:H,MATCH($C1004,'Policy Characteristics'!$C:$C,0))),"",INDEX('Policy Characteristics'!H:H,MATCH($C1004,'Policy Characteristics'!$C:$C,0)))</f>
        <v>0.01</v>
      </c>
      <c r="O1004" s="237" t="str">
        <f>IF(ISBLANK(INDEX('Policy Characteristics'!I:I,MATCH($C1004,'Policy Characteristics'!$C:$C,0))),"",INDEX('Policy Characteristics'!I:I,MATCH($C1004,'Policy Characteristics'!$C:$C,0)))</f>
        <v>% of potential achieved</v>
      </c>
      <c r="P1004" s="237"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7" t="str">
        <f>IF(ISBLANK(INDEX('Policy Characteristics'!K:K,MATCH($C1004,'Policy Characteristics'!$C:$C,0))),"",INDEX('Policy Characteristics'!K:K,MATCH($C1004,'Policy Characteristics'!$C:$C,0)))</f>
        <v/>
      </c>
      <c r="R1004" s="237" t="str">
        <f>IF(ISBLANK(INDEX('Policy Characteristics'!L:L,MATCH($C1004,'Policy Characteristics'!$C:$C,0))),"",INDEX('Policy Characteristics'!L:L,MATCH($C1004,'Policy Characteristics'!$C:$C,0)))</f>
        <v/>
      </c>
      <c r="S1004" s="291" t="s">
        <v>187</v>
      </c>
    </row>
    <row r="1005" spans="1:19" s="291" customFormat="1">
      <c r="A1005" s="237" t="str">
        <f>IF(ISBLANK(INDEX('Policy Characteristics'!A:A,MATCH($C1005,'Policy Characteristics'!$C:$C,0))),"",INDEX('Policy Characteristics'!A:A,MATCH($C1005,'Policy Characteristics'!$C:$C,0)))</f>
        <v>Industry</v>
      </c>
      <c r="B1005" s="386" t="str">
        <f>IF(ISBLANK(INDEX('Policy Characteristics'!B:B,MATCH($C1005,'Policy Characteristics'!$C:$C,0))),"",INDEX('Policy Characteristics'!B:B,MATCH($C1005,'Policy Characteristics'!$C:$C,0)))</f>
        <v>Feedstock Shifting</v>
      </c>
      <c r="C1005" s="237" t="str">
        <f t="shared" si="43"/>
        <v>Fraction of Feedstock Shifted</v>
      </c>
      <c r="D1005" s="290" t="s">
        <v>3056</v>
      </c>
      <c r="E1005" s="335" t="s">
        <v>2699</v>
      </c>
      <c r="F1005" t="s">
        <v>3019</v>
      </c>
      <c r="G1005" s="335" t="s">
        <v>2702</v>
      </c>
      <c r="H1005" s="293">
        <v>2576</v>
      </c>
      <c r="I1005" s="387" t="s">
        <v>44</v>
      </c>
      <c r="J1005" s="388" t="str">
        <f>IF(ISBLANK(INDEX('Policy Characteristics'!D:D,MATCH($C1005,'Policy Characteristics'!$C:$C,0))),"",INDEX('Policy Characteristics'!D:D,MATCH($C1005,'Policy Characteristics'!$C:$C,0)))</f>
        <v>Feedstock Shifting</v>
      </c>
      <c r="K1005" s="237" t="str">
        <f>IF(ISBLANK(INDEX('Policy Characteristics'!E:E,MATCH($C1005,'Policy Characteristics'!$C:$C,0))),"",INDEX('Policy Characteristics'!E:E,MATCH($C1005,'Policy Characteristics'!$C:$C,0)))</f>
        <v>indst feedstock shifting</v>
      </c>
      <c r="L1005" s="238">
        <f>IF(ISBLANK(INDEX('Policy Characteristics'!F:F,MATCH($C1005,'Policy Characteristics'!$C:$C,0))),"",INDEX('Policy Characteristics'!F:F,MATCH($C1005,'Policy Characteristics'!$C:$C,0)))</f>
        <v>0</v>
      </c>
      <c r="M1005" s="238">
        <f>IF(ISBLANK(INDEX('Policy Characteristics'!G:G,MATCH($C1005,'Policy Characteristics'!$C:$C,0))),"",INDEX('Policy Characteristics'!G:G,MATCH($C1005,'Policy Characteristics'!$C:$C,0)))</f>
        <v>1</v>
      </c>
      <c r="N1005" s="238">
        <f>IF(ISBLANK(INDEX('Policy Characteristics'!H:H,MATCH($C1005,'Policy Characteristics'!$C:$C,0))),"",INDEX('Policy Characteristics'!H:H,MATCH($C1005,'Policy Characteristics'!$C:$C,0)))</f>
        <v>0.01</v>
      </c>
      <c r="O1005" s="237" t="str">
        <f>IF(ISBLANK(INDEX('Policy Characteristics'!I:I,MATCH($C1005,'Policy Characteristics'!$C:$C,0))),"",INDEX('Policy Characteristics'!I:I,MATCH($C1005,'Policy Characteristics'!$C:$C,0)))</f>
        <v>% of potential achieved</v>
      </c>
      <c r="P1005" s="237"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7" t="str">
        <f>IF(ISBLANK(INDEX('Policy Characteristics'!K:K,MATCH($C1005,'Policy Characteristics'!$C:$C,0))),"",INDEX('Policy Characteristics'!K:K,MATCH($C1005,'Policy Characteristics'!$C:$C,0)))</f>
        <v/>
      </c>
      <c r="R1005" s="237" t="str">
        <f>IF(ISBLANK(INDEX('Policy Characteristics'!L:L,MATCH($C1005,'Policy Characteristics'!$C:$C,0))),"",INDEX('Policy Characteristics'!L:L,MATCH($C1005,'Policy Characteristics'!$C:$C,0)))</f>
        <v/>
      </c>
      <c r="S1005" s="291" t="s">
        <v>187</v>
      </c>
    </row>
    <row r="1006" spans="1:19" s="291" customFormat="1">
      <c r="A1006" s="237" t="str">
        <f>IF(ISBLANK(INDEX('Policy Characteristics'!A:A,MATCH($C1006,'Policy Characteristics'!$C:$C,0))),"",INDEX('Policy Characteristics'!A:A,MATCH($C1006,'Policy Characteristics'!$C:$C,0)))</f>
        <v>Industry</v>
      </c>
      <c r="B1006" s="386" t="str">
        <f>IF(ISBLANK(INDEX('Policy Characteristics'!B:B,MATCH($C1006,'Policy Characteristics'!$C:$C,0))),"",INDEX('Policy Characteristics'!B:B,MATCH($C1006,'Policy Characteristics'!$C:$C,0)))</f>
        <v>Feedstock Shifting</v>
      </c>
      <c r="C1006" s="237" t="str">
        <f t="shared" si="43"/>
        <v>Fraction of Feedstock Shifted</v>
      </c>
      <c r="D1006" s="290" t="s">
        <v>3056</v>
      </c>
      <c r="E1006" s="335" t="s">
        <v>2700</v>
      </c>
      <c r="F1006" t="s">
        <v>3019</v>
      </c>
      <c r="G1006" s="335" t="s">
        <v>2704</v>
      </c>
      <c r="H1006" s="293">
        <v>2577</v>
      </c>
      <c r="I1006" s="387" t="s">
        <v>44</v>
      </c>
      <c r="J1006" s="388" t="str">
        <f>IF(ISBLANK(INDEX('Policy Characteristics'!D:D,MATCH($C1006,'Policy Characteristics'!$C:$C,0))),"",INDEX('Policy Characteristics'!D:D,MATCH($C1006,'Policy Characteristics'!$C:$C,0)))</f>
        <v>Feedstock Shifting</v>
      </c>
      <c r="K1006" s="237" t="str">
        <f>IF(ISBLANK(INDEX('Policy Characteristics'!E:E,MATCH($C1006,'Policy Characteristics'!$C:$C,0))),"",INDEX('Policy Characteristics'!E:E,MATCH($C1006,'Policy Characteristics'!$C:$C,0)))</f>
        <v>indst feedstock shifting</v>
      </c>
      <c r="L1006" s="238">
        <f>IF(ISBLANK(INDEX('Policy Characteristics'!F:F,MATCH($C1006,'Policy Characteristics'!$C:$C,0))),"",INDEX('Policy Characteristics'!F:F,MATCH($C1006,'Policy Characteristics'!$C:$C,0)))</f>
        <v>0</v>
      </c>
      <c r="M1006" s="238">
        <f>IF(ISBLANK(INDEX('Policy Characteristics'!G:G,MATCH($C1006,'Policy Characteristics'!$C:$C,0))),"",INDEX('Policy Characteristics'!G:G,MATCH($C1006,'Policy Characteristics'!$C:$C,0)))</f>
        <v>1</v>
      </c>
      <c r="N1006" s="238">
        <f>IF(ISBLANK(INDEX('Policy Characteristics'!H:H,MATCH($C1006,'Policy Characteristics'!$C:$C,0))),"",INDEX('Policy Characteristics'!H:H,MATCH($C1006,'Policy Characteristics'!$C:$C,0)))</f>
        <v>0.01</v>
      </c>
      <c r="O1006" s="237" t="str">
        <f>IF(ISBLANK(INDEX('Policy Characteristics'!I:I,MATCH($C1006,'Policy Characteristics'!$C:$C,0))),"",INDEX('Policy Characteristics'!I:I,MATCH($C1006,'Policy Characteristics'!$C:$C,0)))</f>
        <v>% of potential achieved</v>
      </c>
      <c r="P1006" s="237"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7" t="str">
        <f>IF(ISBLANK(INDEX('Policy Characteristics'!K:K,MATCH($C1006,'Policy Characteristics'!$C:$C,0))),"",INDEX('Policy Characteristics'!K:K,MATCH($C1006,'Policy Characteristics'!$C:$C,0)))</f>
        <v/>
      </c>
      <c r="R1006" s="237" t="str">
        <f>IF(ISBLANK(INDEX('Policy Characteristics'!L:L,MATCH($C1006,'Policy Characteristics'!$C:$C,0))),"",INDEX('Policy Characteristics'!L:L,MATCH($C1006,'Policy Characteristics'!$C:$C,0)))</f>
        <v/>
      </c>
      <c r="S1006" s="291" t="s">
        <v>187</v>
      </c>
    </row>
    <row r="1007" spans="1:19" s="291" customFormat="1">
      <c r="A1007" s="237" t="str">
        <f>IF(ISBLANK(INDEX('Policy Characteristics'!A:A,MATCH($C1007,'Policy Characteristics'!$C:$C,0))),"",INDEX('Policy Characteristics'!A:A,MATCH($C1007,'Policy Characteristics'!$C:$C,0)))</f>
        <v>Industry</v>
      </c>
      <c r="B1007" s="386" t="str">
        <f>IF(ISBLANK(INDEX('Policy Characteristics'!B:B,MATCH($C1007,'Policy Characteristics'!$C:$C,0))),"",INDEX('Policy Characteristics'!B:B,MATCH($C1007,'Policy Characteristics'!$C:$C,0)))</f>
        <v>Feedstock Shifting</v>
      </c>
      <c r="C1007" s="237" t="str">
        <f t="shared" si="43"/>
        <v>Fraction of Feedstock Shifted</v>
      </c>
      <c r="D1007" s="290" t="s">
        <v>3056</v>
      </c>
      <c r="E1007" s="335" t="s">
        <v>2701</v>
      </c>
      <c r="F1007" t="s">
        <v>3019</v>
      </c>
      <c r="G1007" s="335" t="s">
        <v>2705</v>
      </c>
      <c r="H1007" s="293">
        <v>2578</v>
      </c>
      <c r="I1007" s="387" t="s">
        <v>44</v>
      </c>
      <c r="J1007" s="388" t="str">
        <f>IF(ISBLANK(INDEX('Policy Characteristics'!D:D,MATCH($C1007,'Policy Characteristics'!$C:$C,0))),"",INDEX('Policy Characteristics'!D:D,MATCH($C1007,'Policy Characteristics'!$C:$C,0)))</f>
        <v>Feedstock Shifting</v>
      </c>
      <c r="K1007" s="237" t="str">
        <f>IF(ISBLANK(INDEX('Policy Characteristics'!E:E,MATCH($C1007,'Policy Characteristics'!$C:$C,0))),"",INDEX('Policy Characteristics'!E:E,MATCH($C1007,'Policy Characteristics'!$C:$C,0)))</f>
        <v>indst feedstock shifting</v>
      </c>
      <c r="L1007" s="238">
        <f>IF(ISBLANK(INDEX('Policy Characteristics'!F:F,MATCH($C1007,'Policy Characteristics'!$C:$C,0))),"",INDEX('Policy Characteristics'!F:F,MATCH($C1007,'Policy Characteristics'!$C:$C,0)))</f>
        <v>0</v>
      </c>
      <c r="M1007" s="238">
        <f>IF(ISBLANK(INDEX('Policy Characteristics'!G:G,MATCH($C1007,'Policy Characteristics'!$C:$C,0))),"",INDEX('Policy Characteristics'!G:G,MATCH($C1007,'Policy Characteristics'!$C:$C,0)))</f>
        <v>1</v>
      </c>
      <c r="N1007" s="238">
        <f>IF(ISBLANK(INDEX('Policy Characteristics'!H:H,MATCH($C1007,'Policy Characteristics'!$C:$C,0))),"",INDEX('Policy Characteristics'!H:H,MATCH($C1007,'Policy Characteristics'!$C:$C,0)))</f>
        <v>0.01</v>
      </c>
      <c r="O1007" s="237" t="str">
        <f>IF(ISBLANK(INDEX('Policy Characteristics'!I:I,MATCH($C1007,'Policy Characteristics'!$C:$C,0))),"",INDEX('Policy Characteristics'!I:I,MATCH($C1007,'Policy Characteristics'!$C:$C,0)))</f>
        <v>% of potential achieved</v>
      </c>
      <c r="P1007" s="237"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7" t="str">
        <f>IF(ISBLANK(INDEX('Policy Characteristics'!K:K,MATCH($C1007,'Policy Characteristics'!$C:$C,0))),"",INDEX('Policy Characteristics'!K:K,MATCH($C1007,'Policy Characteristics'!$C:$C,0)))</f>
        <v/>
      </c>
      <c r="R1007" s="237" t="str">
        <f>IF(ISBLANK(INDEX('Policy Characteristics'!L:L,MATCH($C1007,'Policy Characteristics'!$C:$C,0))),"",INDEX('Policy Characteristics'!L:L,MATCH($C1007,'Policy Characteristics'!$C:$C,0)))</f>
        <v/>
      </c>
      <c r="S1007" s="291" t="s">
        <v>187</v>
      </c>
    </row>
    <row r="1008" spans="1:19" s="291" customFormat="1">
      <c r="A1008" s="237" t="str">
        <f>IF(ISBLANK(INDEX('Policy Characteristics'!A:A,MATCH($C1008,'Policy Characteristics'!$C:$C,0))),"",INDEX('Policy Characteristics'!A:A,MATCH($C1008,'Policy Characteristics'!$C:$C,0)))</f>
        <v>Industry</v>
      </c>
      <c r="B1008" s="386" t="str">
        <f>IF(ISBLANK(INDEX('Policy Characteristics'!B:B,MATCH($C1008,'Policy Characteristics'!$C:$C,0))),"",INDEX('Policy Characteristics'!B:B,MATCH($C1008,'Policy Characteristics'!$C:$C,0)))</f>
        <v>Feedstock Shifting</v>
      </c>
      <c r="C1008" s="237" t="str">
        <f t="shared" si="43"/>
        <v>Fraction of Feedstock Shifted</v>
      </c>
      <c r="D1008" s="290" t="s">
        <v>3056</v>
      </c>
      <c r="E1008" s="335" t="s">
        <v>2698</v>
      </c>
      <c r="F1008" t="s">
        <v>3019</v>
      </c>
      <c r="G1008" s="335" t="s">
        <v>2703</v>
      </c>
      <c r="H1008" s="293">
        <v>2579</v>
      </c>
      <c r="I1008" s="387" t="s">
        <v>44</v>
      </c>
      <c r="J1008" s="388" t="str">
        <f>IF(ISBLANK(INDEX('Policy Characteristics'!D:D,MATCH($C1008,'Policy Characteristics'!$C:$C,0))),"",INDEX('Policy Characteristics'!D:D,MATCH($C1008,'Policy Characteristics'!$C:$C,0)))</f>
        <v>Feedstock Shifting</v>
      </c>
      <c r="K1008" s="237" t="str">
        <f>IF(ISBLANK(INDEX('Policy Characteristics'!E:E,MATCH($C1008,'Policy Characteristics'!$C:$C,0))),"",INDEX('Policy Characteristics'!E:E,MATCH($C1008,'Policy Characteristics'!$C:$C,0)))</f>
        <v>indst feedstock shifting</v>
      </c>
      <c r="L1008" s="238">
        <f>IF(ISBLANK(INDEX('Policy Characteristics'!F:F,MATCH($C1008,'Policy Characteristics'!$C:$C,0))),"",INDEX('Policy Characteristics'!F:F,MATCH($C1008,'Policy Characteristics'!$C:$C,0)))</f>
        <v>0</v>
      </c>
      <c r="M1008" s="238">
        <f>IF(ISBLANK(INDEX('Policy Characteristics'!G:G,MATCH($C1008,'Policy Characteristics'!$C:$C,0))),"",INDEX('Policy Characteristics'!G:G,MATCH($C1008,'Policy Characteristics'!$C:$C,0)))</f>
        <v>1</v>
      </c>
      <c r="N1008" s="238">
        <f>IF(ISBLANK(INDEX('Policy Characteristics'!H:H,MATCH($C1008,'Policy Characteristics'!$C:$C,0))),"",INDEX('Policy Characteristics'!H:H,MATCH($C1008,'Policy Characteristics'!$C:$C,0)))</f>
        <v>0.01</v>
      </c>
      <c r="O1008" s="237" t="str">
        <f>IF(ISBLANK(INDEX('Policy Characteristics'!I:I,MATCH($C1008,'Policy Characteristics'!$C:$C,0))),"",INDEX('Policy Characteristics'!I:I,MATCH($C1008,'Policy Characteristics'!$C:$C,0)))</f>
        <v>% of potential achieved</v>
      </c>
      <c r="P1008" s="237"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7" t="str">
        <f>IF(ISBLANK(INDEX('Policy Characteristics'!K:K,MATCH($C1008,'Policy Characteristics'!$C:$C,0))),"",INDEX('Policy Characteristics'!K:K,MATCH($C1008,'Policy Characteristics'!$C:$C,0)))</f>
        <v/>
      </c>
      <c r="R1008" s="237" t="str">
        <f>IF(ISBLANK(INDEX('Policy Characteristics'!L:L,MATCH($C1008,'Policy Characteristics'!$C:$C,0))),"",INDEX('Policy Characteristics'!L:L,MATCH($C1008,'Policy Characteristics'!$C:$C,0)))</f>
        <v/>
      </c>
      <c r="S1008" s="291" t="s">
        <v>187</v>
      </c>
    </row>
    <row r="1009" spans="1:19" s="291" customFormat="1">
      <c r="A1009" s="237" t="str">
        <f>IF(ISBLANK(INDEX('Policy Characteristics'!A:A,MATCH($C1009,'Policy Characteristics'!$C:$C,0))),"",INDEX('Policy Characteristics'!A:A,MATCH($C1009,'Policy Characteristics'!$C:$C,0)))</f>
        <v>Industry</v>
      </c>
      <c r="B1009" s="386" t="str">
        <f>IF(ISBLANK(INDEX('Policy Characteristics'!B:B,MATCH($C1009,'Policy Characteristics'!$C:$C,0))),"",INDEX('Policy Characteristics'!B:B,MATCH($C1009,'Policy Characteristics'!$C:$C,0)))</f>
        <v>Feedstock Shifting</v>
      </c>
      <c r="C1009" s="237" t="str">
        <f t="shared" si="43"/>
        <v>Fraction of Feedstock Shifted</v>
      </c>
      <c r="D1009" s="290" t="s">
        <v>3057</v>
      </c>
      <c r="E1009" s="335" t="s">
        <v>2396</v>
      </c>
      <c r="F1009" t="s">
        <v>3020</v>
      </c>
      <c r="G1009" s="335" t="s">
        <v>2402</v>
      </c>
      <c r="H1009" s="293">
        <v>2580</v>
      </c>
      <c r="I1009" s="387" t="s">
        <v>44</v>
      </c>
      <c r="J1009" s="388" t="str">
        <f>IF(ISBLANK(INDEX('Policy Characteristics'!D:D,MATCH($C1009,'Policy Characteristics'!$C:$C,0))),"",INDEX('Policy Characteristics'!D:D,MATCH($C1009,'Policy Characteristics'!$C:$C,0)))</f>
        <v>Feedstock Shifting</v>
      </c>
      <c r="K1009" s="237" t="str">
        <f>IF(ISBLANK(INDEX('Policy Characteristics'!E:E,MATCH($C1009,'Policy Characteristics'!$C:$C,0))),"",INDEX('Policy Characteristics'!E:E,MATCH($C1009,'Policy Characteristics'!$C:$C,0)))</f>
        <v>indst feedstock shifting</v>
      </c>
      <c r="L1009" s="238">
        <f>IF(ISBLANK(INDEX('Policy Characteristics'!F:F,MATCH($C1009,'Policy Characteristics'!$C:$C,0))),"",INDEX('Policy Characteristics'!F:F,MATCH($C1009,'Policy Characteristics'!$C:$C,0)))</f>
        <v>0</v>
      </c>
      <c r="M1009" s="238">
        <f>IF(ISBLANK(INDEX('Policy Characteristics'!G:G,MATCH($C1009,'Policy Characteristics'!$C:$C,0))),"",INDEX('Policy Characteristics'!G:G,MATCH($C1009,'Policy Characteristics'!$C:$C,0)))</f>
        <v>1</v>
      </c>
      <c r="N1009" s="238">
        <f>IF(ISBLANK(INDEX('Policy Characteristics'!H:H,MATCH($C1009,'Policy Characteristics'!$C:$C,0))),"",INDEX('Policy Characteristics'!H:H,MATCH($C1009,'Policy Characteristics'!$C:$C,0)))</f>
        <v>0.01</v>
      </c>
      <c r="O1009" s="237" t="str">
        <f>IF(ISBLANK(INDEX('Policy Characteristics'!I:I,MATCH($C1009,'Policy Characteristics'!$C:$C,0))),"",INDEX('Policy Characteristics'!I:I,MATCH($C1009,'Policy Characteristics'!$C:$C,0)))</f>
        <v>% of potential achieved</v>
      </c>
      <c r="P1009" s="237"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7" t="str">
        <f>IF(ISBLANK(INDEX('Policy Characteristics'!K:K,MATCH($C1009,'Policy Characteristics'!$C:$C,0))),"",INDEX('Policy Characteristics'!K:K,MATCH($C1009,'Policy Characteristics'!$C:$C,0)))</f>
        <v/>
      </c>
      <c r="R1009" s="237" t="str">
        <f>IF(ISBLANK(INDEX('Policy Characteristics'!L:L,MATCH($C1009,'Policy Characteristics'!$C:$C,0))),"",INDEX('Policy Characteristics'!L:L,MATCH($C1009,'Policy Characteristics'!$C:$C,0)))</f>
        <v/>
      </c>
      <c r="S1009" s="291" t="s">
        <v>187</v>
      </c>
    </row>
    <row r="1010" spans="1:19" s="291" customFormat="1">
      <c r="A1010" s="237" t="str">
        <f>IF(ISBLANK(INDEX('Policy Characteristics'!A:A,MATCH($C1010,'Policy Characteristics'!$C:$C,0))),"",INDEX('Policy Characteristics'!A:A,MATCH($C1010,'Policy Characteristics'!$C:$C,0)))</f>
        <v>Industry</v>
      </c>
      <c r="B1010" s="386" t="str">
        <f>IF(ISBLANK(INDEX('Policy Characteristics'!B:B,MATCH($C1010,'Policy Characteristics'!$C:$C,0))),"",INDEX('Policy Characteristics'!B:B,MATCH($C1010,'Policy Characteristics'!$C:$C,0)))</f>
        <v>Feedstock Shifting</v>
      </c>
      <c r="C1010" s="237" t="str">
        <f t="shared" si="43"/>
        <v>Fraction of Feedstock Shifted</v>
      </c>
      <c r="D1010" s="290" t="s">
        <v>3057</v>
      </c>
      <c r="E1010" s="335" t="s">
        <v>2397</v>
      </c>
      <c r="F1010" t="s">
        <v>3020</v>
      </c>
      <c r="G1010" s="335" t="s">
        <v>2405</v>
      </c>
      <c r="H1010" s="293">
        <v>2581</v>
      </c>
      <c r="I1010" s="387" t="s">
        <v>44</v>
      </c>
      <c r="J1010" s="388" t="str">
        <f>IF(ISBLANK(INDEX('Policy Characteristics'!D:D,MATCH($C1010,'Policy Characteristics'!$C:$C,0))),"",INDEX('Policy Characteristics'!D:D,MATCH($C1010,'Policy Characteristics'!$C:$C,0)))</f>
        <v>Feedstock Shifting</v>
      </c>
      <c r="K1010" s="237" t="str">
        <f>IF(ISBLANK(INDEX('Policy Characteristics'!E:E,MATCH($C1010,'Policy Characteristics'!$C:$C,0))),"",INDEX('Policy Characteristics'!E:E,MATCH($C1010,'Policy Characteristics'!$C:$C,0)))</f>
        <v>indst feedstock shifting</v>
      </c>
      <c r="L1010" s="238">
        <f>IF(ISBLANK(INDEX('Policy Characteristics'!F:F,MATCH($C1010,'Policy Characteristics'!$C:$C,0))),"",INDEX('Policy Characteristics'!F:F,MATCH($C1010,'Policy Characteristics'!$C:$C,0)))</f>
        <v>0</v>
      </c>
      <c r="M1010" s="238">
        <f>IF(ISBLANK(INDEX('Policy Characteristics'!G:G,MATCH($C1010,'Policy Characteristics'!$C:$C,0))),"",INDEX('Policy Characteristics'!G:G,MATCH($C1010,'Policy Characteristics'!$C:$C,0)))</f>
        <v>1</v>
      </c>
      <c r="N1010" s="238">
        <f>IF(ISBLANK(INDEX('Policy Characteristics'!H:H,MATCH($C1010,'Policy Characteristics'!$C:$C,0))),"",INDEX('Policy Characteristics'!H:H,MATCH($C1010,'Policy Characteristics'!$C:$C,0)))</f>
        <v>0.01</v>
      </c>
      <c r="O1010" s="237" t="str">
        <f>IF(ISBLANK(INDEX('Policy Characteristics'!I:I,MATCH($C1010,'Policy Characteristics'!$C:$C,0))),"",INDEX('Policy Characteristics'!I:I,MATCH($C1010,'Policy Characteristics'!$C:$C,0)))</f>
        <v>% of potential achieved</v>
      </c>
      <c r="P1010" s="237"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7" t="str">
        <f>IF(ISBLANK(INDEX('Policy Characteristics'!K:K,MATCH($C1010,'Policy Characteristics'!$C:$C,0))),"",INDEX('Policy Characteristics'!K:K,MATCH($C1010,'Policy Characteristics'!$C:$C,0)))</f>
        <v/>
      </c>
      <c r="R1010" s="237" t="str">
        <f>IF(ISBLANK(INDEX('Policy Characteristics'!L:L,MATCH($C1010,'Policy Characteristics'!$C:$C,0))),"",INDEX('Policy Characteristics'!L:L,MATCH($C1010,'Policy Characteristics'!$C:$C,0)))</f>
        <v/>
      </c>
      <c r="S1010" s="291" t="s">
        <v>187</v>
      </c>
    </row>
    <row r="1011" spans="1:19" s="291" customFormat="1">
      <c r="A1011" s="237" t="str">
        <f>IF(ISBLANK(INDEX('Policy Characteristics'!A:A,MATCH($C1011,'Policy Characteristics'!$C:$C,0))),"",INDEX('Policy Characteristics'!A:A,MATCH($C1011,'Policy Characteristics'!$C:$C,0)))</f>
        <v>Industry</v>
      </c>
      <c r="B1011" s="386" t="str">
        <f>IF(ISBLANK(INDEX('Policy Characteristics'!B:B,MATCH($C1011,'Policy Characteristics'!$C:$C,0))),"",INDEX('Policy Characteristics'!B:B,MATCH($C1011,'Policy Characteristics'!$C:$C,0)))</f>
        <v>Feedstock Shifting</v>
      </c>
      <c r="C1011" s="237" t="str">
        <f t="shared" si="43"/>
        <v>Fraction of Feedstock Shifted</v>
      </c>
      <c r="D1011" s="290" t="s">
        <v>3057</v>
      </c>
      <c r="E1011" s="335" t="s">
        <v>2398</v>
      </c>
      <c r="F1011" t="s">
        <v>3020</v>
      </c>
      <c r="G1011" s="335" t="s">
        <v>2406</v>
      </c>
      <c r="H1011" s="293">
        <v>2582</v>
      </c>
      <c r="I1011" s="387" t="s">
        <v>44</v>
      </c>
      <c r="J1011" s="388" t="str">
        <f>IF(ISBLANK(INDEX('Policy Characteristics'!D:D,MATCH($C1011,'Policy Characteristics'!$C:$C,0))),"",INDEX('Policy Characteristics'!D:D,MATCH($C1011,'Policy Characteristics'!$C:$C,0)))</f>
        <v>Feedstock Shifting</v>
      </c>
      <c r="K1011" s="237" t="str">
        <f>IF(ISBLANK(INDEX('Policy Characteristics'!E:E,MATCH($C1011,'Policy Characteristics'!$C:$C,0))),"",INDEX('Policy Characteristics'!E:E,MATCH($C1011,'Policy Characteristics'!$C:$C,0)))</f>
        <v>indst feedstock shifting</v>
      </c>
      <c r="L1011" s="238">
        <f>IF(ISBLANK(INDEX('Policy Characteristics'!F:F,MATCH($C1011,'Policy Characteristics'!$C:$C,0))),"",INDEX('Policy Characteristics'!F:F,MATCH($C1011,'Policy Characteristics'!$C:$C,0)))</f>
        <v>0</v>
      </c>
      <c r="M1011" s="238">
        <f>IF(ISBLANK(INDEX('Policy Characteristics'!G:G,MATCH($C1011,'Policy Characteristics'!$C:$C,0))),"",INDEX('Policy Characteristics'!G:G,MATCH($C1011,'Policy Characteristics'!$C:$C,0)))</f>
        <v>1</v>
      </c>
      <c r="N1011" s="238">
        <f>IF(ISBLANK(INDEX('Policy Characteristics'!H:H,MATCH($C1011,'Policy Characteristics'!$C:$C,0))),"",INDEX('Policy Characteristics'!H:H,MATCH($C1011,'Policy Characteristics'!$C:$C,0)))</f>
        <v>0.01</v>
      </c>
      <c r="O1011" s="237" t="str">
        <f>IF(ISBLANK(INDEX('Policy Characteristics'!I:I,MATCH($C1011,'Policy Characteristics'!$C:$C,0))),"",INDEX('Policy Characteristics'!I:I,MATCH($C1011,'Policy Characteristics'!$C:$C,0)))</f>
        <v>% of potential achieved</v>
      </c>
      <c r="P1011" s="237"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7" t="str">
        <f>IF(ISBLANK(INDEX('Policy Characteristics'!K:K,MATCH($C1011,'Policy Characteristics'!$C:$C,0))),"",INDEX('Policy Characteristics'!K:K,MATCH($C1011,'Policy Characteristics'!$C:$C,0)))</f>
        <v/>
      </c>
      <c r="R1011" s="237" t="str">
        <f>IF(ISBLANK(INDEX('Policy Characteristics'!L:L,MATCH($C1011,'Policy Characteristics'!$C:$C,0))),"",INDEX('Policy Characteristics'!L:L,MATCH($C1011,'Policy Characteristics'!$C:$C,0)))</f>
        <v/>
      </c>
      <c r="S1011" s="291" t="s">
        <v>187</v>
      </c>
    </row>
    <row r="1012" spans="1:19" s="291" customFormat="1">
      <c r="A1012" s="237" t="str">
        <f>IF(ISBLANK(INDEX('Policy Characteristics'!A:A,MATCH($C1012,'Policy Characteristics'!$C:$C,0))),"",INDEX('Policy Characteristics'!A:A,MATCH($C1012,'Policy Characteristics'!$C:$C,0)))</f>
        <v>Industry</v>
      </c>
      <c r="B1012" s="386" t="str">
        <f>IF(ISBLANK(INDEX('Policy Characteristics'!B:B,MATCH($C1012,'Policy Characteristics'!$C:$C,0))),"",INDEX('Policy Characteristics'!B:B,MATCH($C1012,'Policy Characteristics'!$C:$C,0)))</f>
        <v>Feedstock Shifting</v>
      </c>
      <c r="C1012" s="237" t="str">
        <f t="shared" si="43"/>
        <v>Fraction of Feedstock Shifted</v>
      </c>
      <c r="D1012" s="290" t="s">
        <v>3057</v>
      </c>
      <c r="E1012" s="335" t="s">
        <v>2399</v>
      </c>
      <c r="F1012" t="s">
        <v>3020</v>
      </c>
      <c r="G1012" s="335" t="s">
        <v>2403</v>
      </c>
      <c r="H1012" s="293">
        <v>2583</v>
      </c>
      <c r="I1012" s="387" t="s">
        <v>44</v>
      </c>
      <c r="J1012" s="388" t="str">
        <f>IF(ISBLANK(INDEX('Policy Characteristics'!D:D,MATCH($C1012,'Policy Characteristics'!$C:$C,0))),"",INDEX('Policy Characteristics'!D:D,MATCH($C1012,'Policy Characteristics'!$C:$C,0)))</f>
        <v>Feedstock Shifting</v>
      </c>
      <c r="K1012" s="237" t="str">
        <f>IF(ISBLANK(INDEX('Policy Characteristics'!E:E,MATCH($C1012,'Policy Characteristics'!$C:$C,0))),"",INDEX('Policy Characteristics'!E:E,MATCH($C1012,'Policy Characteristics'!$C:$C,0)))</f>
        <v>indst feedstock shifting</v>
      </c>
      <c r="L1012" s="238">
        <f>IF(ISBLANK(INDEX('Policy Characteristics'!F:F,MATCH($C1012,'Policy Characteristics'!$C:$C,0))),"",INDEX('Policy Characteristics'!F:F,MATCH($C1012,'Policy Characteristics'!$C:$C,0)))</f>
        <v>0</v>
      </c>
      <c r="M1012" s="238">
        <f>IF(ISBLANK(INDEX('Policy Characteristics'!G:G,MATCH($C1012,'Policy Characteristics'!$C:$C,0))),"",INDEX('Policy Characteristics'!G:G,MATCH($C1012,'Policy Characteristics'!$C:$C,0)))</f>
        <v>1</v>
      </c>
      <c r="N1012" s="238">
        <f>IF(ISBLANK(INDEX('Policy Characteristics'!H:H,MATCH($C1012,'Policy Characteristics'!$C:$C,0))),"",INDEX('Policy Characteristics'!H:H,MATCH($C1012,'Policy Characteristics'!$C:$C,0)))</f>
        <v>0.01</v>
      </c>
      <c r="O1012" s="237" t="str">
        <f>IF(ISBLANK(INDEX('Policy Characteristics'!I:I,MATCH($C1012,'Policy Characteristics'!$C:$C,0))),"",INDEX('Policy Characteristics'!I:I,MATCH($C1012,'Policy Characteristics'!$C:$C,0)))</f>
        <v>% of potential achieved</v>
      </c>
      <c r="P1012" s="237"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7" t="str">
        <f>IF(ISBLANK(INDEX('Policy Characteristics'!K:K,MATCH($C1012,'Policy Characteristics'!$C:$C,0))),"",INDEX('Policy Characteristics'!K:K,MATCH($C1012,'Policy Characteristics'!$C:$C,0)))</f>
        <v/>
      </c>
      <c r="R1012" s="237" t="str">
        <f>IF(ISBLANK(INDEX('Policy Characteristics'!L:L,MATCH($C1012,'Policy Characteristics'!$C:$C,0))),"",INDEX('Policy Characteristics'!L:L,MATCH($C1012,'Policy Characteristics'!$C:$C,0)))</f>
        <v/>
      </c>
      <c r="S1012" s="291" t="s">
        <v>187</v>
      </c>
    </row>
    <row r="1013" spans="1:19" s="291" customFormat="1">
      <c r="A1013" s="237" t="str">
        <f>IF(ISBLANK(INDEX('Policy Characteristics'!A:A,MATCH($C1013,'Policy Characteristics'!$C:$C,0))),"",INDEX('Policy Characteristics'!A:A,MATCH($C1013,'Policy Characteristics'!$C:$C,0)))</f>
        <v>Industry</v>
      </c>
      <c r="B1013" s="386" t="str">
        <f>IF(ISBLANK(INDEX('Policy Characteristics'!B:B,MATCH($C1013,'Policy Characteristics'!$C:$C,0))),"",INDEX('Policy Characteristics'!B:B,MATCH($C1013,'Policy Characteristics'!$C:$C,0)))</f>
        <v>Feedstock Shifting</v>
      </c>
      <c r="C1013" s="237" t="str">
        <f t="shared" si="43"/>
        <v>Fraction of Feedstock Shifted</v>
      </c>
      <c r="D1013" s="290" t="s">
        <v>3057</v>
      </c>
      <c r="E1013" s="335" t="s">
        <v>2400</v>
      </c>
      <c r="F1013" t="s">
        <v>3020</v>
      </c>
      <c r="G1013" s="335" t="s">
        <v>2404</v>
      </c>
      <c r="H1013" s="293">
        <v>2584</v>
      </c>
      <c r="I1013" s="387" t="s">
        <v>44</v>
      </c>
      <c r="J1013" s="388" t="str">
        <f>IF(ISBLANK(INDEX('Policy Characteristics'!D:D,MATCH($C1013,'Policy Characteristics'!$C:$C,0))),"",INDEX('Policy Characteristics'!D:D,MATCH($C1013,'Policy Characteristics'!$C:$C,0)))</f>
        <v>Feedstock Shifting</v>
      </c>
      <c r="K1013" s="237" t="str">
        <f>IF(ISBLANK(INDEX('Policy Characteristics'!E:E,MATCH($C1013,'Policy Characteristics'!$C:$C,0))),"",INDEX('Policy Characteristics'!E:E,MATCH($C1013,'Policy Characteristics'!$C:$C,0)))</f>
        <v>indst feedstock shifting</v>
      </c>
      <c r="L1013" s="238">
        <f>IF(ISBLANK(INDEX('Policy Characteristics'!F:F,MATCH($C1013,'Policy Characteristics'!$C:$C,0))),"",INDEX('Policy Characteristics'!F:F,MATCH($C1013,'Policy Characteristics'!$C:$C,0)))</f>
        <v>0</v>
      </c>
      <c r="M1013" s="238">
        <f>IF(ISBLANK(INDEX('Policy Characteristics'!G:G,MATCH($C1013,'Policy Characteristics'!$C:$C,0))),"",INDEX('Policy Characteristics'!G:G,MATCH($C1013,'Policy Characteristics'!$C:$C,0)))</f>
        <v>1</v>
      </c>
      <c r="N1013" s="238">
        <f>IF(ISBLANK(INDEX('Policy Characteristics'!H:H,MATCH($C1013,'Policy Characteristics'!$C:$C,0))),"",INDEX('Policy Characteristics'!H:H,MATCH($C1013,'Policy Characteristics'!$C:$C,0)))</f>
        <v>0.01</v>
      </c>
      <c r="O1013" s="237" t="str">
        <f>IF(ISBLANK(INDEX('Policy Characteristics'!I:I,MATCH($C1013,'Policy Characteristics'!$C:$C,0))),"",INDEX('Policy Characteristics'!I:I,MATCH($C1013,'Policy Characteristics'!$C:$C,0)))</f>
        <v>% of potential achieved</v>
      </c>
      <c r="P1013" s="237"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7" t="str">
        <f>IF(ISBLANK(INDEX('Policy Characteristics'!K:K,MATCH($C1013,'Policy Characteristics'!$C:$C,0))),"",INDEX('Policy Characteristics'!K:K,MATCH($C1013,'Policy Characteristics'!$C:$C,0)))</f>
        <v/>
      </c>
      <c r="R1013" s="237" t="str">
        <f>IF(ISBLANK(INDEX('Policy Characteristics'!L:L,MATCH($C1013,'Policy Characteristics'!$C:$C,0))),"",INDEX('Policy Characteristics'!L:L,MATCH($C1013,'Policy Characteristics'!$C:$C,0)))</f>
        <v/>
      </c>
      <c r="S1013" s="291" t="s">
        <v>187</v>
      </c>
    </row>
    <row r="1014" spans="1:19" s="291" customFormat="1">
      <c r="A1014" s="237" t="str">
        <f>IF(ISBLANK(INDEX('Policy Characteristics'!A:A,MATCH($C1014,'Policy Characteristics'!$C:$C,0))),"",INDEX('Policy Characteristics'!A:A,MATCH($C1014,'Policy Characteristics'!$C:$C,0)))</f>
        <v>Industry</v>
      </c>
      <c r="B1014" s="386" t="str">
        <f>IF(ISBLANK(INDEX('Policy Characteristics'!B:B,MATCH($C1014,'Policy Characteristics'!$C:$C,0))),"",INDEX('Policy Characteristics'!B:B,MATCH($C1014,'Policy Characteristics'!$C:$C,0)))</f>
        <v>Feedstock Shifting</v>
      </c>
      <c r="C1014" s="237" t="str">
        <f t="shared" si="43"/>
        <v>Fraction of Feedstock Shifted</v>
      </c>
      <c r="D1014" s="290" t="s">
        <v>3057</v>
      </c>
      <c r="E1014" s="335" t="s">
        <v>2401</v>
      </c>
      <c r="F1014" t="s">
        <v>3020</v>
      </c>
      <c r="G1014" s="335" t="s">
        <v>2407</v>
      </c>
      <c r="H1014" s="293">
        <v>2585</v>
      </c>
      <c r="I1014" s="387" t="s">
        <v>44</v>
      </c>
      <c r="J1014" s="388" t="str">
        <f>IF(ISBLANK(INDEX('Policy Characteristics'!D:D,MATCH($C1014,'Policy Characteristics'!$C:$C,0))),"",INDEX('Policy Characteristics'!D:D,MATCH($C1014,'Policy Characteristics'!$C:$C,0)))</f>
        <v>Feedstock Shifting</v>
      </c>
      <c r="K1014" s="237" t="str">
        <f>IF(ISBLANK(INDEX('Policy Characteristics'!E:E,MATCH($C1014,'Policy Characteristics'!$C:$C,0))),"",INDEX('Policy Characteristics'!E:E,MATCH($C1014,'Policy Characteristics'!$C:$C,0)))</f>
        <v>indst feedstock shifting</v>
      </c>
      <c r="L1014" s="238">
        <f>IF(ISBLANK(INDEX('Policy Characteristics'!F:F,MATCH($C1014,'Policy Characteristics'!$C:$C,0))),"",INDEX('Policy Characteristics'!F:F,MATCH($C1014,'Policy Characteristics'!$C:$C,0)))</f>
        <v>0</v>
      </c>
      <c r="M1014" s="238">
        <f>IF(ISBLANK(INDEX('Policy Characteristics'!G:G,MATCH($C1014,'Policy Characteristics'!$C:$C,0))),"",INDEX('Policy Characteristics'!G:G,MATCH($C1014,'Policy Characteristics'!$C:$C,0)))</f>
        <v>1</v>
      </c>
      <c r="N1014" s="238">
        <f>IF(ISBLANK(INDEX('Policy Characteristics'!H:H,MATCH($C1014,'Policy Characteristics'!$C:$C,0))),"",INDEX('Policy Characteristics'!H:H,MATCH($C1014,'Policy Characteristics'!$C:$C,0)))</f>
        <v>0.01</v>
      </c>
      <c r="O1014" s="237" t="str">
        <f>IF(ISBLANK(INDEX('Policy Characteristics'!I:I,MATCH($C1014,'Policy Characteristics'!$C:$C,0))),"",INDEX('Policy Characteristics'!I:I,MATCH($C1014,'Policy Characteristics'!$C:$C,0)))</f>
        <v>% of potential achieved</v>
      </c>
      <c r="P1014" s="237"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7" t="str">
        <f>IF(ISBLANK(INDEX('Policy Characteristics'!K:K,MATCH($C1014,'Policy Characteristics'!$C:$C,0))),"",INDEX('Policy Characteristics'!K:K,MATCH($C1014,'Policy Characteristics'!$C:$C,0)))</f>
        <v/>
      </c>
      <c r="R1014" s="237" t="str">
        <f>IF(ISBLANK(INDEX('Policy Characteristics'!L:L,MATCH($C1014,'Policy Characteristics'!$C:$C,0))),"",INDEX('Policy Characteristics'!L:L,MATCH($C1014,'Policy Characteristics'!$C:$C,0)))</f>
        <v/>
      </c>
      <c r="S1014" s="291" t="s">
        <v>187</v>
      </c>
    </row>
    <row r="1015" spans="1:19" s="291" customFormat="1">
      <c r="A1015" s="237" t="str">
        <f>IF(ISBLANK(INDEX('Policy Characteristics'!A:A,MATCH($C1015,'Policy Characteristics'!$C:$C,0))),"",INDEX('Policy Characteristics'!A:A,MATCH($C1015,'Policy Characteristics'!$C:$C,0)))</f>
        <v>Industry</v>
      </c>
      <c r="B1015" s="386" t="str">
        <f>IF(ISBLANK(INDEX('Policy Characteristics'!B:B,MATCH($C1015,'Policy Characteristics'!$C:$C,0))),"",INDEX('Policy Characteristics'!B:B,MATCH($C1015,'Policy Characteristics'!$C:$C,0)))</f>
        <v>Feedstock Shifting</v>
      </c>
      <c r="C1015" s="237" t="str">
        <f t="shared" si="43"/>
        <v>Fraction of Feedstock Shifted</v>
      </c>
      <c r="D1015" s="290" t="s">
        <v>3057</v>
      </c>
      <c r="E1015" s="335" t="s">
        <v>2699</v>
      </c>
      <c r="F1015" t="s">
        <v>3020</v>
      </c>
      <c r="G1015" s="335" t="s">
        <v>2702</v>
      </c>
      <c r="H1015" s="293">
        <v>2586</v>
      </c>
      <c r="I1015" s="387" t="s">
        <v>44</v>
      </c>
      <c r="J1015" s="388" t="str">
        <f>IF(ISBLANK(INDEX('Policy Characteristics'!D:D,MATCH($C1015,'Policy Characteristics'!$C:$C,0))),"",INDEX('Policy Characteristics'!D:D,MATCH($C1015,'Policy Characteristics'!$C:$C,0)))</f>
        <v>Feedstock Shifting</v>
      </c>
      <c r="K1015" s="237" t="str">
        <f>IF(ISBLANK(INDEX('Policy Characteristics'!E:E,MATCH($C1015,'Policy Characteristics'!$C:$C,0))),"",INDEX('Policy Characteristics'!E:E,MATCH($C1015,'Policy Characteristics'!$C:$C,0)))</f>
        <v>indst feedstock shifting</v>
      </c>
      <c r="L1015" s="238">
        <f>IF(ISBLANK(INDEX('Policy Characteristics'!F:F,MATCH($C1015,'Policy Characteristics'!$C:$C,0))),"",INDEX('Policy Characteristics'!F:F,MATCH($C1015,'Policy Characteristics'!$C:$C,0)))</f>
        <v>0</v>
      </c>
      <c r="M1015" s="238">
        <f>IF(ISBLANK(INDEX('Policy Characteristics'!G:G,MATCH($C1015,'Policy Characteristics'!$C:$C,0))),"",INDEX('Policy Characteristics'!G:G,MATCH($C1015,'Policy Characteristics'!$C:$C,0)))</f>
        <v>1</v>
      </c>
      <c r="N1015" s="238">
        <f>IF(ISBLANK(INDEX('Policy Characteristics'!H:H,MATCH($C1015,'Policy Characteristics'!$C:$C,0))),"",INDEX('Policy Characteristics'!H:H,MATCH($C1015,'Policy Characteristics'!$C:$C,0)))</f>
        <v>0.01</v>
      </c>
      <c r="O1015" s="237" t="str">
        <f>IF(ISBLANK(INDEX('Policy Characteristics'!I:I,MATCH($C1015,'Policy Characteristics'!$C:$C,0))),"",INDEX('Policy Characteristics'!I:I,MATCH($C1015,'Policy Characteristics'!$C:$C,0)))</f>
        <v>% of potential achieved</v>
      </c>
      <c r="P1015" s="237"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7" t="str">
        <f>IF(ISBLANK(INDEX('Policy Characteristics'!K:K,MATCH($C1015,'Policy Characteristics'!$C:$C,0))),"",INDEX('Policy Characteristics'!K:K,MATCH($C1015,'Policy Characteristics'!$C:$C,0)))</f>
        <v/>
      </c>
      <c r="R1015" s="237" t="str">
        <f>IF(ISBLANK(INDEX('Policy Characteristics'!L:L,MATCH($C1015,'Policy Characteristics'!$C:$C,0))),"",INDEX('Policy Characteristics'!L:L,MATCH($C1015,'Policy Characteristics'!$C:$C,0)))</f>
        <v/>
      </c>
      <c r="S1015" s="291" t="s">
        <v>187</v>
      </c>
    </row>
    <row r="1016" spans="1:19" s="291" customFormat="1">
      <c r="A1016" s="237" t="str">
        <f>IF(ISBLANK(INDEX('Policy Characteristics'!A:A,MATCH($C1016,'Policy Characteristics'!$C:$C,0))),"",INDEX('Policy Characteristics'!A:A,MATCH($C1016,'Policy Characteristics'!$C:$C,0)))</f>
        <v>Industry</v>
      </c>
      <c r="B1016" s="386" t="str">
        <f>IF(ISBLANK(INDEX('Policy Characteristics'!B:B,MATCH($C1016,'Policy Characteristics'!$C:$C,0))),"",INDEX('Policy Characteristics'!B:B,MATCH($C1016,'Policy Characteristics'!$C:$C,0)))</f>
        <v>Feedstock Shifting</v>
      </c>
      <c r="C1016" s="237" t="str">
        <f t="shared" si="43"/>
        <v>Fraction of Feedstock Shifted</v>
      </c>
      <c r="D1016" s="290" t="s">
        <v>3057</v>
      </c>
      <c r="E1016" s="335" t="s">
        <v>2700</v>
      </c>
      <c r="F1016" t="s">
        <v>3020</v>
      </c>
      <c r="G1016" s="335" t="s">
        <v>2704</v>
      </c>
      <c r="H1016" s="293">
        <v>2587</v>
      </c>
      <c r="I1016" s="387" t="s">
        <v>44</v>
      </c>
      <c r="J1016" s="388" t="str">
        <f>IF(ISBLANK(INDEX('Policy Characteristics'!D:D,MATCH($C1016,'Policy Characteristics'!$C:$C,0))),"",INDEX('Policy Characteristics'!D:D,MATCH($C1016,'Policy Characteristics'!$C:$C,0)))</f>
        <v>Feedstock Shifting</v>
      </c>
      <c r="K1016" s="237" t="str">
        <f>IF(ISBLANK(INDEX('Policy Characteristics'!E:E,MATCH($C1016,'Policy Characteristics'!$C:$C,0))),"",INDEX('Policy Characteristics'!E:E,MATCH($C1016,'Policy Characteristics'!$C:$C,0)))</f>
        <v>indst feedstock shifting</v>
      </c>
      <c r="L1016" s="238">
        <f>IF(ISBLANK(INDEX('Policy Characteristics'!F:F,MATCH($C1016,'Policy Characteristics'!$C:$C,0))),"",INDEX('Policy Characteristics'!F:F,MATCH($C1016,'Policy Characteristics'!$C:$C,0)))</f>
        <v>0</v>
      </c>
      <c r="M1016" s="238">
        <f>IF(ISBLANK(INDEX('Policy Characteristics'!G:G,MATCH($C1016,'Policy Characteristics'!$C:$C,0))),"",INDEX('Policy Characteristics'!G:G,MATCH($C1016,'Policy Characteristics'!$C:$C,0)))</f>
        <v>1</v>
      </c>
      <c r="N1016" s="238">
        <f>IF(ISBLANK(INDEX('Policy Characteristics'!H:H,MATCH($C1016,'Policy Characteristics'!$C:$C,0))),"",INDEX('Policy Characteristics'!H:H,MATCH($C1016,'Policy Characteristics'!$C:$C,0)))</f>
        <v>0.01</v>
      </c>
      <c r="O1016" s="237" t="str">
        <f>IF(ISBLANK(INDEX('Policy Characteristics'!I:I,MATCH($C1016,'Policy Characteristics'!$C:$C,0))),"",INDEX('Policy Characteristics'!I:I,MATCH($C1016,'Policy Characteristics'!$C:$C,0)))</f>
        <v>% of potential achieved</v>
      </c>
      <c r="P1016" s="237"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7" t="str">
        <f>IF(ISBLANK(INDEX('Policy Characteristics'!K:K,MATCH($C1016,'Policy Characteristics'!$C:$C,0))),"",INDEX('Policy Characteristics'!K:K,MATCH($C1016,'Policy Characteristics'!$C:$C,0)))</f>
        <v/>
      </c>
      <c r="R1016" s="237" t="str">
        <f>IF(ISBLANK(INDEX('Policy Characteristics'!L:L,MATCH($C1016,'Policy Characteristics'!$C:$C,0))),"",INDEX('Policy Characteristics'!L:L,MATCH($C1016,'Policy Characteristics'!$C:$C,0)))</f>
        <v/>
      </c>
      <c r="S1016" s="291" t="s">
        <v>187</v>
      </c>
    </row>
    <row r="1017" spans="1:19" s="291" customFormat="1">
      <c r="A1017" s="237" t="str">
        <f>IF(ISBLANK(INDEX('Policy Characteristics'!A:A,MATCH($C1017,'Policy Characteristics'!$C:$C,0))),"",INDEX('Policy Characteristics'!A:A,MATCH($C1017,'Policy Characteristics'!$C:$C,0)))</f>
        <v>Industry</v>
      </c>
      <c r="B1017" s="386" t="str">
        <f>IF(ISBLANK(INDEX('Policy Characteristics'!B:B,MATCH($C1017,'Policy Characteristics'!$C:$C,0))),"",INDEX('Policy Characteristics'!B:B,MATCH($C1017,'Policy Characteristics'!$C:$C,0)))</f>
        <v>Feedstock Shifting</v>
      </c>
      <c r="C1017" s="237" t="str">
        <f t="shared" si="43"/>
        <v>Fraction of Feedstock Shifted</v>
      </c>
      <c r="D1017" s="290" t="s">
        <v>3057</v>
      </c>
      <c r="E1017" s="335" t="s">
        <v>2701</v>
      </c>
      <c r="F1017" t="s">
        <v>3020</v>
      </c>
      <c r="G1017" s="335" t="s">
        <v>2705</v>
      </c>
      <c r="H1017" s="293">
        <v>2588</v>
      </c>
      <c r="I1017" s="387" t="s">
        <v>44</v>
      </c>
      <c r="J1017" s="388" t="str">
        <f>IF(ISBLANK(INDEX('Policy Characteristics'!D:D,MATCH($C1017,'Policy Characteristics'!$C:$C,0))),"",INDEX('Policy Characteristics'!D:D,MATCH($C1017,'Policy Characteristics'!$C:$C,0)))</f>
        <v>Feedstock Shifting</v>
      </c>
      <c r="K1017" s="237" t="str">
        <f>IF(ISBLANK(INDEX('Policy Characteristics'!E:E,MATCH($C1017,'Policy Characteristics'!$C:$C,0))),"",INDEX('Policy Characteristics'!E:E,MATCH($C1017,'Policy Characteristics'!$C:$C,0)))</f>
        <v>indst feedstock shifting</v>
      </c>
      <c r="L1017" s="238">
        <f>IF(ISBLANK(INDEX('Policy Characteristics'!F:F,MATCH($C1017,'Policy Characteristics'!$C:$C,0))),"",INDEX('Policy Characteristics'!F:F,MATCH($C1017,'Policy Characteristics'!$C:$C,0)))</f>
        <v>0</v>
      </c>
      <c r="M1017" s="238">
        <f>IF(ISBLANK(INDEX('Policy Characteristics'!G:G,MATCH($C1017,'Policy Characteristics'!$C:$C,0))),"",INDEX('Policy Characteristics'!G:G,MATCH($C1017,'Policy Characteristics'!$C:$C,0)))</f>
        <v>1</v>
      </c>
      <c r="N1017" s="238">
        <f>IF(ISBLANK(INDEX('Policy Characteristics'!H:H,MATCH($C1017,'Policy Characteristics'!$C:$C,0))),"",INDEX('Policy Characteristics'!H:H,MATCH($C1017,'Policy Characteristics'!$C:$C,0)))</f>
        <v>0.01</v>
      </c>
      <c r="O1017" s="237" t="str">
        <f>IF(ISBLANK(INDEX('Policy Characteristics'!I:I,MATCH($C1017,'Policy Characteristics'!$C:$C,0))),"",INDEX('Policy Characteristics'!I:I,MATCH($C1017,'Policy Characteristics'!$C:$C,0)))</f>
        <v>% of potential achieved</v>
      </c>
      <c r="P1017" s="237"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7" t="str">
        <f>IF(ISBLANK(INDEX('Policy Characteristics'!K:K,MATCH($C1017,'Policy Characteristics'!$C:$C,0))),"",INDEX('Policy Characteristics'!K:K,MATCH($C1017,'Policy Characteristics'!$C:$C,0)))</f>
        <v/>
      </c>
      <c r="R1017" s="237" t="str">
        <f>IF(ISBLANK(INDEX('Policy Characteristics'!L:L,MATCH($C1017,'Policy Characteristics'!$C:$C,0))),"",INDEX('Policy Characteristics'!L:L,MATCH($C1017,'Policy Characteristics'!$C:$C,0)))</f>
        <v/>
      </c>
      <c r="S1017" s="291" t="s">
        <v>187</v>
      </c>
    </row>
    <row r="1018" spans="1:19" s="291" customFormat="1">
      <c r="A1018" s="237" t="str">
        <f>IF(ISBLANK(INDEX('Policy Characteristics'!A:A,MATCH($C1018,'Policy Characteristics'!$C:$C,0))),"",INDEX('Policy Characteristics'!A:A,MATCH($C1018,'Policy Characteristics'!$C:$C,0)))</f>
        <v>Industry</v>
      </c>
      <c r="B1018" s="386" t="str">
        <f>IF(ISBLANK(INDEX('Policy Characteristics'!B:B,MATCH($C1018,'Policy Characteristics'!$C:$C,0))),"",INDEX('Policy Characteristics'!B:B,MATCH($C1018,'Policy Characteristics'!$C:$C,0)))</f>
        <v>Feedstock Shifting</v>
      </c>
      <c r="C1018" s="237" t="str">
        <f t="shared" si="43"/>
        <v>Fraction of Feedstock Shifted</v>
      </c>
      <c r="D1018" s="290" t="s">
        <v>3057</v>
      </c>
      <c r="E1018" s="335" t="s">
        <v>2698</v>
      </c>
      <c r="F1018" t="s">
        <v>3020</v>
      </c>
      <c r="G1018" s="335" t="s">
        <v>2703</v>
      </c>
      <c r="H1018" s="293">
        <v>2589</v>
      </c>
      <c r="I1018" s="387" t="s">
        <v>44</v>
      </c>
      <c r="J1018" s="388" t="str">
        <f>IF(ISBLANK(INDEX('Policy Characteristics'!D:D,MATCH($C1018,'Policy Characteristics'!$C:$C,0))),"",INDEX('Policy Characteristics'!D:D,MATCH($C1018,'Policy Characteristics'!$C:$C,0)))</f>
        <v>Feedstock Shifting</v>
      </c>
      <c r="K1018" s="237" t="str">
        <f>IF(ISBLANK(INDEX('Policy Characteristics'!E:E,MATCH($C1018,'Policy Characteristics'!$C:$C,0))),"",INDEX('Policy Characteristics'!E:E,MATCH($C1018,'Policy Characteristics'!$C:$C,0)))</f>
        <v>indst feedstock shifting</v>
      </c>
      <c r="L1018" s="238">
        <f>IF(ISBLANK(INDEX('Policy Characteristics'!F:F,MATCH($C1018,'Policy Characteristics'!$C:$C,0))),"",INDEX('Policy Characteristics'!F:F,MATCH($C1018,'Policy Characteristics'!$C:$C,0)))</f>
        <v>0</v>
      </c>
      <c r="M1018" s="238">
        <f>IF(ISBLANK(INDEX('Policy Characteristics'!G:G,MATCH($C1018,'Policy Characteristics'!$C:$C,0))),"",INDEX('Policy Characteristics'!G:G,MATCH($C1018,'Policy Characteristics'!$C:$C,0)))</f>
        <v>1</v>
      </c>
      <c r="N1018" s="238">
        <f>IF(ISBLANK(INDEX('Policy Characteristics'!H:H,MATCH($C1018,'Policy Characteristics'!$C:$C,0))),"",INDEX('Policy Characteristics'!H:H,MATCH($C1018,'Policy Characteristics'!$C:$C,0)))</f>
        <v>0.01</v>
      </c>
      <c r="O1018" s="237" t="str">
        <f>IF(ISBLANK(INDEX('Policy Characteristics'!I:I,MATCH($C1018,'Policy Characteristics'!$C:$C,0))),"",INDEX('Policy Characteristics'!I:I,MATCH($C1018,'Policy Characteristics'!$C:$C,0)))</f>
        <v>% of potential achieved</v>
      </c>
      <c r="P1018" s="237"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7" t="str">
        <f>IF(ISBLANK(INDEX('Policy Characteristics'!K:K,MATCH($C1018,'Policy Characteristics'!$C:$C,0))),"",INDEX('Policy Characteristics'!K:K,MATCH($C1018,'Policy Characteristics'!$C:$C,0)))</f>
        <v/>
      </c>
      <c r="R1018" s="237" t="str">
        <f>IF(ISBLANK(INDEX('Policy Characteristics'!L:L,MATCH($C1018,'Policy Characteristics'!$C:$C,0))),"",INDEX('Policy Characteristics'!L:L,MATCH($C1018,'Policy Characteristics'!$C:$C,0)))</f>
        <v/>
      </c>
      <c r="S1018" s="291" t="s">
        <v>187</v>
      </c>
    </row>
    <row r="1019" spans="1:19" s="291" customFormat="1">
      <c r="A1019" s="237" t="str">
        <f>IF(ISBLANK(INDEX('Policy Characteristics'!A:A,MATCH($C1019,'Policy Characteristics'!$C:$C,0))),"",INDEX('Policy Characteristics'!A:A,MATCH($C1019,'Policy Characteristics'!$C:$C,0)))</f>
        <v>Industry</v>
      </c>
      <c r="B1019" s="386" t="str">
        <f>IF(ISBLANK(INDEX('Policy Characteristics'!B:B,MATCH($C1019,'Policy Characteristics'!$C:$C,0))),"",INDEX('Policy Characteristics'!B:B,MATCH($C1019,'Policy Characteristics'!$C:$C,0)))</f>
        <v>Feedstock Shifting</v>
      </c>
      <c r="C1019" s="237" t="str">
        <f t="shared" ref="C1019:C1082" si="44">C$889</f>
        <v>Fraction of Feedstock Shifted</v>
      </c>
      <c r="D1019" s="290" t="s">
        <v>3058</v>
      </c>
      <c r="E1019" s="335" t="s">
        <v>2396</v>
      </c>
      <c r="F1019" t="s">
        <v>2573</v>
      </c>
      <c r="G1019" s="335" t="s">
        <v>2402</v>
      </c>
      <c r="H1019" s="293">
        <v>2590</v>
      </c>
      <c r="I1019" s="387" t="s">
        <v>44</v>
      </c>
      <c r="J1019" s="388" t="str">
        <f>IF(ISBLANK(INDEX('Policy Characteristics'!D:D,MATCH($C1019,'Policy Characteristics'!$C:$C,0))),"",INDEX('Policy Characteristics'!D:D,MATCH($C1019,'Policy Characteristics'!$C:$C,0)))</f>
        <v>Feedstock Shifting</v>
      </c>
      <c r="K1019" s="237" t="str">
        <f>IF(ISBLANK(INDEX('Policy Characteristics'!E:E,MATCH($C1019,'Policy Characteristics'!$C:$C,0))),"",INDEX('Policy Characteristics'!E:E,MATCH($C1019,'Policy Characteristics'!$C:$C,0)))</f>
        <v>indst feedstock shifting</v>
      </c>
      <c r="L1019" s="238">
        <f>IF(ISBLANK(INDEX('Policy Characteristics'!F:F,MATCH($C1019,'Policy Characteristics'!$C:$C,0))),"",INDEX('Policy Characteristics'!F:F,MATCH($C1019,'Policy Characteristics'!$C:$C,0)))</f>
        <v>0</v>
      </c>
      <c r="M1019" s="238">
        <f>IF(ISBLANK(INDEX('Policy Characteristics'!G:G,MATCH($C1019,'Policy Characteristics'!$C:$C,0))),"",INDEX('Policy Characteristics'!G:G,MATCH($C1019,'Policy Characteristics'!$C:$C,0)))</f>
        <v>1</v>
      </c>
      <c r="N1019" s="238">
        <f>IF(ISBLANK(INDEX('Policy Characteristics'!H:H,MATCH($C1019,'Policy Characteristics'!$C:$C,0))),"",INDEX('Policy Characteristics'!H:H,MATCH($C1019,'Policy Characteristics'!$C:$C,0)))</f>
        <v>0.01</v>
      </c>
      <c r="O1019" s="237" t="str">
        <f>IF(ISBLANK(INDEX('Policy Characteristics'!I:I,MATCH($C1019,'Policy Characteristics'!$C:$C,0))),"",INDEX('Policy Characteristics'!I:I,MATCH($C1019,'Policy Characteristics'!$C:$C,0)))</f>
        <v>% of potential achieved</v>
      </c>
      <c r="P1019" s="237"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7" t="str">
        <f>IF(ISBLANK(INDEX('Policy Characteristics'!K:K,MATCH($C1019,'Policy Characteristics'!$C:$C,0))),"",INDEX('Policy Characteristics'!K:K,MATCH($C1019,'Policy Characteristics'!$C:$C,0)))</f>
        <v/>
      </c>
      <c r="R1019" s="237" t="str">
        <f>IF(ISBLANK(INDEX('Policy Characteristics'!L:L,MATCH($C1019,'Policy Characteristics'!$C:$C,0))),"",INDEX('Policy Characteristics'!L:L,MATCH($C1019,'Policy Characteristics'!$C:$C,0)))</f>
        <v/>
      </c>
      <c r="S1019" s="291" t="s">
        <v>187</v>
      </c>
    </row>
    <row r="1020" spans="1:19" s="291" customFormat="1">
      <c r="A1020" s="237" t="str">
        <f>IF(ISBLANK(INDEX('Policy Characteristics'!A:A,MATCH($C1020,'Policy Characteristics'!$C:$C,0))),"",INDEX('Policy Characteristics'!A:A,MATCH($C1020,'Policy Characteristics'!$C:$C,0)))</f>
        <v>Industry</v>
      </c>
      <c r="B1020" s="386" t="str">
        <f>IF(ISBLANK(INDEX('Policy Characteristics'!B:B,MATCH($C1020,'Policy Characteristics'!$C:$C,0))),"",INDEX('Policy Characteristics'!B:B,MATCH($C1020,'Policy Characteristics'!$C:$C,0)))</f>
        <v>Feedstock Shifting</v>
      </c>
      <c r="C1020" s="237" t="str">
        <f t="shared" si="44"/>
        <v>Fraction of Feedstock Shifted</v>
      </c>
      <c r="D1020" s="290" t="s">
        <v>3058</v>
      </c>
      <c r="E1020" s="335" t="s">
        <v>2397</v>
      </c>
      <c r="F1020" t="s">
        <v>2573</v>
      </c>
      <c r="G1020" s="335" t="s">
        <v>2405</v>
      </c>
      <c r="H1020" s="293">
        <v>2591</v>
      </c>
      <c r="I1020" s="387" t="s">
        <v>43</v>
      </c>
      <c r="J1020" s="388" t="str">
        <f>IF(ISBLANK(INDEX('Policy Characteristics'!D:D,MATCH($C1020,'Policy Characteristics'!$C:$C,0))),"",INDEX('Policy Characteristics'!D:D,MATCH($C1020,'Policy Characteristics'!$C:$C,0)))</f>
        <v>Feedstock Shifting</v>
      </c>
      <c r="K1020" s="237" t="str">
        <f>IF(ISBLANK(INDEX('Policy Characteristics'!E:E,MATCH($C1020,'Policy Characteristics'!$C:$C,0))),"",INDEX('Policy Characteristics'!E:E,MATCH($C1020,'Policy Characteristics'!$C:$C,0)))</f>
        <v>indst feedstock shifting</v>
      </c>
      <c r="L1020" s="238">
        <f>IF(ISBLANK(INDEX('Policy Characteristics'!F:F,MATCH($C1020,'Policy Characteristics'!$C:$C,0))),"",INDEX('Policy Characteristics'!F:F,MATCH($C1020,'Policy Characteristics'!$C:$C,0)))</f>
        <v>0</v>
      </c>
      <c r="M1020" s="238">
        <f>IF(ISBLANK(INDEX('Policy Characteristics'!G:G,MATCH($C1020,'Policy Characteristics'!$C:$C,0))),"",INDEX('Policy Characteristics'!G:G,MATCH($C1020,'Policy Characteristics'!$C:$C,0)))</f>
        <v>1</v>
      </c>
      <c r="N1020" s="238">
        <f>IF(ISBLANK(INDEX('Policy Characteristics'!H:H,MATCH($C1020,'Policy Characteristics'!$C:$C,0))),"",INDEX('Policy Characteristics'!H:H,MATCH($C1020,'Policy Characteristics'!$C:$C,0)))</f>
        <v>0.01</v>
      </c>
      <c r="O1020" s="237" t="str">
        <f>IF(ISBLANK(INDEX('Policy Characteristics'!I:I,MATCH($C1020,'Policy Characteristics'!$C:$C,0))),"",INDEX('Policy Characteristics'!I:I,MATCH($C1020,'Policy Characteristics'!$C:$C,0)))</f>
        <v>% of potential achieved</v>
      </c>
      <c r="P1020" s="237"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7" t="str">
        <f>IF(ISBLANK(INDEX('Policy Characteristics'!K:K,MATCH($C1020,'Policy Characteristics'!$C:$C,0))),"",INDEX('Policy Characteristics'!K:K,MATCH($C1020,'Policy Characteristics'!$C:$C,0)))</f>
        <v/>
      </c>
      <c r="R1020" s="237" t="str">
        <f>IF(ISBLANK(INDEX('Policy Characteristics'!L:L,MATCH($C1020,'Policy Characteristics'!$C:$C,0))),"",INDEX('Policy Characteristics'!L:L,MATCH($C1020,'Policy Characteristics'!$C:$C,0)))</f>
        <v/>
      </c>
      <c r="S1020" s="291" t="s">
        <v>187</v>
      </c>
    </row>
    <row r="1021" spans="1:19" s="291" customFormat="1">
      <c r="A1021" s="237" t="str">
        <f>IF(ISBLANK(INDEX('Policy Characteristics'!A:A,MATCH($C1021,'Policy Characteristics'!$C:$C,0))),"",INDEX('Policy Characteristics'!A:A,MATCH($C1021,'Policy Characteristics'!$C:$C,0)))</f>
        <v>Industry</v>
      </c>
      <c r="B1021" s="386" t="str">
        <f>IF(ISBLANK(INDEX('Policy Characteristics'!B:B,MATCH($C1021,'Policy Characteristics'!$C:$C,0))),"",INDEX('Policy Characteristics'!B:B,MATCH($C1021,'Policy Characteristics'!$C:$C,0)))</f>
        <v>Feedstock Shifting</v>
      </c>
      <c r="C1021" s="237" t="str">
        <f t="shared" si="44"/>
        <v>Fraction of Feedstock Shifted</v>
      </c>
      <c r="D1021" s="290" t="s">
        <v>3058</v>
      </c>
      <c r="E1021" s="335" t="s">
        <v>2398</v>
      </c>
      <c r="F1021" t="s">
        <v>2573</v>
      </c>
      <c r="G1021" s="335" t="s">
        <v>2406</v>
      </c>
      <c r="H1021" s="293">
        <v>2592</v>
      </c>
      <c r="I1021" s="387" t="s">
        <v>43</v>
      </c>
      <c r="J1021" s="388" t="str">
        <f>IF(ISBLANK(INDEX('Policy Characteristics'!D:D,MATCH($C1021,'Policy Characteristics'!$C:$C,0))),"",INDEX('Policy Characteristics'!D:D,MATCH($C1021,'Policy Characteristics'!$C:$C,0)))</f>
        <v>Feedstock Shifting</v>
      </c>
      <c r="K1021" s="237" t="str">
        <f>IF(ISBLANK(INDEX('Policy Characteristics'!E:E,MATCH($C1021,'Policy Characteristics'!$C:$C,0))),"",INDEX('Policy Characteristics'!E:E,MATCH($C1021,'Policy Characteristics'!$C:$C,0)))</f>
        <v>indst feedstock shifting</v>
      </c>
      <c r="L1021" s="238">
        <f>IF(ISBLANK(INDEX('Policy Characteristics'!F:F,MATCH($C1021,'Policy Characteristics'!$C:$C,0))),"",INDEX('Policy Characteristics'!F:F,MATCH($C1021,'Policy Characteristics'!$C:$C,0)))</f>
        <v>0</v>
      </c>
      <c r="M1021" s="238">
        <f>IF(ISBLANK(INDEX('Policy Characteristics'!G:G,MATCH($C1021,'Policy Characteristics'!$C:$C,0))),"",INDEX('Policy Characteristics'!G:G,MATCH($C1021,'Policy Characteristics'!$C:$C,0)))</f>
        <v>1</v>
      </c>
      <c r="N1021" s="238">
        <f>IF(ISBLANK(INDEX('Policy Characteristics'!H:H,MATCH($C1021,'Policy Characteristics'!$C:$C,0))),"",INDEX('Policy Characteristics'!H:H,MATCH($C1021,'Policy Characteristics'!$C:$C,0)))</f>
        <v>0.01</v>
      </c>
      <c r="O1021" s="237" t="str">
        <f>IF(ISBLANK(INDEX('Policy Characteristics'!I:I,MATCH($C1021,'Policy Characteristics'!$C:$C,0))),"",INDEX('Policy Characteristics'!I:I,MATCH($C1021,'Policy Characteristics'!$C:$C,0)))</f>
        <v>% of potential achieved</v>
      </c>
      <c r="P1021" s="237"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7" t="str">
        <f>IF(ISBLANK(INDEX('Policy Characteristics'!K:K,MATCH($C1021,'Policy Characteristics'!$C:$C,0))),"",INDEX('Policy Characteristics'!K:K,MATCH($C1021,'Policy Characteristics'!$C:$C,0)))</f>
        <v/>
      </c>
      <c r="R1021" s="237" t="str">
        <f>IF(ISBLANK(INDEX('Policy Characteristics'!L:L,MATCH($C1021,'Policy Characteristics'!$C:$C,0))),"",INDEX('Policy Characteristics'!L:L,MATCH($C1021,'Policy Characteristics'!$C:$C,0)))</f>
        <v/>
      </c>
      <c r="S1021" s="291" t="s">
        <v>187</v>
      </c>
    </row>
    <row r="1022" spans="1:19" s="291" customFormat="1">
      <c r="A1022" s="237" t="str">
        <f>IF(ISBLANK(INDEX('Policy Characteristics'!A:A,MATCH($C1022,'Policy Characteristics'!$C:$C,0))),"",INDEX('Policy Characteristics'!A:A,MATCH($C1022,'Policy Characteristics'!$C:$C,0)))</f>
        <v>Industry</v>
      </c>
      <c r="B1022" s="386" t="str">
        <f>IF(ISBLANK(INDEX('Policy Characteristics'!B:B,MATCH($C1022,'Policy Characteristics'!$C:$C,0))),"",INDEX('Policy Characteristics'!B:B,MATCH($C1022,'Policy Characteristics'!$C:$C,0)))</f>
        <v>Feedstock Shifting</v>
      </c>
      <c r="C1022" s="237" t="str">
        <f t="shared" si="44"/>
        <v>Fraction of Feedstock Shifted</v>
      </c>
      <c r="D1022" s="290" t="s">
        <v>3058</v>
      </c>
      <c r="E1022" s="335" t="s">
        <v>2399</v>
      </c>
      <c r="F1022" t="s">
        <v>2573</v>
      </c>
      <c r="G1022" s="335" t="s">
        <v>2403</v>
      </c>
      <c r="H1022" s="293">
        <v>2593</v>
      </c>
      <c r="I1022" s="387" t="s">
        <v>44</v>
      </c>
      <c r="J1022" s="388" t="str">
        <f>IF(ISBLANK(INDEX('Policy Characteristics'!D:D,MATCH($C1022,'Policy Characteristics'!$C:$C,0))),"",INDEX('Policy Characteristics'!D:D,MATCH($C1022,'Policy Characteristics'!$C:$C,0)))</f>
        <v>Feedstock Shifting</v>
      </c>
      <c r="K1022" s="237" t="str">
        <f>IF(ISBLANK(INDEX('Policy Characteristics'!E:E,MATCH($C1022,'Policy Characteristics'!$C:$C,0))),"",INDEX('Policy Characteristics'!E:E,MATCH($C1022,'Policy Characteristics'!$C:$C,0)))</f>
        <v>indst feedstock shifting</v>
      </c>
      <c r="L1022" s="238">
        <f>IF(ISBLANK(INDEX('Policy Characteristics'!F:F,MATCH($C1022,'Policy Characteristics'!$C:$C,0))),"",INDEX('Policy Characteristics'!F:F,MATCH($C1022,'Policy Characteristics'!$C:$C,0)))</f>
        <v>0</v>
      </c>
      <c r="M1022" s="238">
        <f>IF(ISBLANK(INDEX('Policy Characteristics'!G:G,MATCH($C1022,'Policy Characteristics'!$C:$C,0))),"",INDEX('Policy Characteristics'!G:G,MATCH($C1022,'Policy Characteristics'!$C:$C,0)))</f>
        <v>1</v>
      </c>
      <c r="N1022" s="238">
        <f>IF(ISBLANK(INDEX('Policy Characteristics'!H:H,MATCH($C1022,'Policy Characteristics'!$C:$C,0))),"",INDEX('Policy Characteristics'!H:H,MATCH($C1022,'Policy Characteristics'!$C:$C,0)))</f>
        <v>0.01</v>
      </c>
      <c r="O1022" s="237" t="str">
        <f>IF(ISBLANK(INDEX('Policy Characteristics'!I:I,MATCH($C1022,'Policy Characteristics'!$C:$C,0))),"",INDEX('Policy Characteristics'!I:I,MATCH($C1022,'Policy Characteristics'!$C:$C,0)))</f>
        <v>% of potential achieved</v>
      </c>
      <c r="P1022" s="237"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7" t="str">
        <f>IF(ISBLANK(INDEX('Policy Characteristics'!K:K,MATCH($C1022,'Policy Characteristics'!$C:$C,0))),"",INDEX('Policy Characteristics'!K:K,MATCH($C1022,'Policy Characteristics'!$C:$C,0)))</f>
        <v/>
      </c>
      <c r="R1022" s="237" t="str">
        <f>IF(ISBLANK(INDEX('Policy Characteristics'!L:L,MATCH($C1022,'Policy Characteristics'!$C:$C,0))),"",INDEX('Policy Characteristics'!L:L,MATCH($C1022,'Policy Characteristics'!$C:$C,0)))</f>
        <v/>
      </c>
      <c r="S1022" s="291" t="s">
        <v>187</v>
      </c>
    </row>
    <row r="1023" spans="1:19" s="291" customFormat="1">
      <c r="A1023" s="237" t="str">
        <f>IF(ISBLANK(INDEX('Policy Characteristics'!A:A,MATCH($C1023,'Policy Characteristics'!$C:$C,0))),"",INDEX('Policy Characteristics'!A:A,MATCH($C1023,'Policy Characteristics'!$C:$C,0)))</f>
        <v>Industry</v>
      </c>
      <c r="B1023" s="386" t="str">
        <f>IF(ISBLANK(INDEX('Policy Characteristics'!B:B,MATCH($C1023,'Policy Characteristics'!$C:$C,0))),"",INDEX('Policy Characteristics'!B:B,MATCH($C1023,'Policy Characteristics'!$C:$C,0)))</f>
        <v>Feedstock Shifting</v>
      </c>
      <c r="C1023" s="237" t="str">
        <f t="shared" si="44"/>
        <v>Fraction of Feedstock Shifted</v>
      </c>
      <c r="D1023" s="290" t="s">
        <v>3058</v>
      </c>
      <c r="E1023" s="335" t="s">
        <v>2400</v>
      </c>
      <c r="F1023" t="s">
        <v>2573</v>
      </c>
      <c r="G1023" s="335" t="s">
        <v>2404</v>
      </c>
      <c r="H1023" s="293">
        <v>2594</v>
      </c>
      <c r="I1023" s="387" t="s">
        <v>44</v>
      </c>
      <c r="J1023" s="388" t="str">
        <f>IF(ISBLANK(INDEX('Policy Characteristics'!D:D,MATCH($C1023,'Policy Characteristics'!$C:$C,0))),"",INDEX('Policy Characteristics'!D:D,MATCH($C1023,'Policy Characteristics'!$C:$C,0)))</f>
        <v>Feedstock Shifting</v>
      </c>
      <c r="K1023" s="237" t="str">
        <f>IF(ISBLANK(INDEX('Policy Characteristics'!E:E,MATCH($C1023,'Policy Characteristics'!$C:$C,0))),"",INDEX('Policy Characteristics'!E:E,MATCH($C1023,'Policy Characteristics'!$C:$C,0)))</f>
        <v>indst feedstock shifting</v>
      </c>
      <c r="L1023" s="238">
        <f>IF(ISBLANK(INDEX('Policy Characteristics'!F:F,MATCH($C1023,'Policy Characteristics'!$C:$C,0))),"",INDEX('Policy Characteristics'!F:F,MATCH($C1023,'Policy Characteristics'!$C:$C,0)))</f>
        <v>0</v>
      </c>
      <c r="M1023" s="238">
        <f>IF(ISBLANK(INDEX('Policy Characteristics'!G:G,MATCH($C1023,'Policy Characteristics'!$C:$C,0))),"",INDEX('Policy Characteristics'!G:G,MATCH($C1023,'Policy Characteristics'!$C:$C,0)))</f>
        <v>1</v>
      </c>
      <c r="N1023" s="238">
        <f>IF(ISBLANK(INDEX('Policy Characteristics'!H:H,MATCH($C1023,'Policy Characteristics'!$C:$C,0))),"",INDEX('Policy Characteristics'!H:H,MATCH($C1023,'Policy Characteristics'!$C:$C,0)))</f>
        <v>0.01</v>
      </c>
      <c r="O1023" s="237" t="str">
        <f>IF(ISBLANK(INDEX('Policy Characteristics'!I:I,MATCH($C1023,'Policy Characteristics'!$C:$C,0))),"",INDEX('Policy Characteristics'!I:I,MATCH($C1023,'Policy Characteristics'!$C:$C,0)))</f>
        <v>% of potential achieved</v>
      </c>
      <c r="P1023" s="237"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7" t="str">
        <f>IF(ISBLANK(INDEX('Policy Characteristics'!K:K,MATCH($C1023,'Policy Characteristics'!$C:$C,0))),"",INDEX('Policy Characteristics'!K:K,MATCH($C1023,'Policy Characteristics'!$C:$C,0)))</f>
        <v/>
      </c>
      <c r="R1023" s="237" t="str">
        <f>IF(ISBLANK(INDEX('Policy Characteristics'!L:L,MATCH($C1023,'Policy Characteristics'!$C:$C,0))),"",INDEX('Policy Characteristics'!L:L,MATCH($C1023,'Policy Characteristics'!$C:$C,0)))</f>
        <v/>
      </c>
      <c r="S1023" s="291" t="s">
        <v>187</v>
      </c>
    </row>
    <row r="1024" spans="1:19" s="291" customFormat="1">
      <c r="A1024" s="237" t="str">
        <f>IF(ISBLANK(INDEX('Policy Characteristics'!A:A,MATCH($C1024,'Policy Characteristics'!$C:$C,0))),"",INDEX('Policy Characteristics'!A:A,MATCH($C1024,'Policy Characteristics'!$C:$C,0)))</f>
        <v>Industry</v>
      </c>
      <c r="B1024" s="386" t="str">
        <f>IF(ISBLANK(INDEX('Policy Characteristics'!B:B,MATCH($C1024,'Policy Characteristics'!$C:$C,0))),"",INDEX('Policy Characteristics'!B:B,MATCH($C1024,'Policy Characteristics'!$C:$C,0)))</f>
        <v>Feedstock Shifting</v>
      </c>
      <c r="C1024" s="237" t="str">
        <f t="shared" si="44"/>
        <v>Fraction of Feedstock Shifted</v>
      </c>
      <c r="D1024" s="290" t="s">
        <v>3058</v>
      </c>
      <c r="E1024" s="335" t="s">
        <v>2401</v>
      </c>
      <c r="F1024" t="s">
        <v>2573</v>
      </c>
      <c r="G1024" s="335" t="s">
        <v>2407</v>
      </c>
      <c r="H1024" s="293">
        <v>2595</v>
      </c>
      <c r="I1024" s="387" t="s">
        <v>44</v>
      </c>
      <c r="J1024" s="388" t="str">
        <f>IF(ISBLANK(INDEX('Policy Characteristics'!D:D,MATCH($C1024,'Policy Characteristics'!$C:$C,0))),"",INDEX('Policy Characteristics'!D:D,MATCH($C1024,'Policy Characteristics'!$C:$C,0)))</f>
        <v>Feedstock Shifting</v>
      </c>
      <c r="K1024" s="237" t="str">
        <f>IF(ISBLANK(INDEX('Policy Characteristics'!E:E,MATCH($C1024,'Policy Characteristics'!$C:$C,0))),"",INDEX('Policy Characteristics'!E:E,MATCH($C1024,'Policy Characteristics'!$C:$C,0)))</f>
        <v>indst feedstock shifting</v>
      </c>
      <c r="L1024" s="238">
        <f>IF(ISBLANK(INDEX('Policy Characteristics'!F:F,MATCH($C1024,'Policy Characteristics'!$C:$C,0))),"",INDEX('Policy Characteristics'!F:F,MATCH($C1024,'Policy Characteristics'!$C:$C,0)))</f>
        <v>0</v>
      </c>
      <c r="M1024" s="238">
        <f>IF(ISBLANK(INDEX('Policy Characteristics'!G:G,MATCH($C1024,'Policy Characteristics'!$C:$C,0))),"",INDEX('Policy Characteristics'!G:G,MATCH($C1024,'Policy Characteristics'!$C:$C,0)))</f>
        <v>1</v>
      </c>
      <c r="N1024" s="238">
        <f>IF(ISBLANK(INDEX('Policy Characteristics'!H:H,MATCH($C1024,'Policy Characteristics'!$C:$C,0))),"",INDEX('Policy Characteristics'!H:H,MATCH($C1024,'Policy Characteristics'!$C:$C,0)))</f>
        <v>0.01</v>
      </c>
      <c r="O1024" s="237" t="str">
        <f>IF(ISBLANK(INDEX('Policy Characteristics'!I:I,MATCH($C1024,'Policy Characteristics'!$C:$C,0))),"",INDEX('Policy Characteristics'!I:I,MATCH($C1024,'Policy Characteristics'!$C:$C,0)))</f>
        <v>% of potential achieved</v>
      </c>
      <c r="P1024" s="237"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7" t="str">
        <f>IF(ISBLANK(INDEX('Policy Characteristics'!K:K,MATCH($C1024,'Policy Characteristics'!$C:$C,0))),"",INDEX('Policy Characteristics'!K:K,MATCH($C1024,'Policy Characteristics'!$C:$C,0)))</f>
        <v/>
      </c>
      <c r="R1024" s="237" t="str">
        <f>IF(ISBLANK(INDEX('Policy Characteristics'!L:L,MATCH($C1024,'Policy Characteristics'!$C:$C,0))),"",INDEX('Policy Characteristics'!L:L,MATCH($C1024,'Policy Characteristics'!$C:$C,0)))</f>
        <v/>
      </c>
      <c r="S1024" s="291" t="s">
        <v>187</v>
      </c>
    </row>
    <row r="1025" spans="1:19" s="291" customFormat="1">
      <c r="A1025" s="237" t="str">
        <f>IF(ISBLANK(INDEX('Policy Characteristics'!A:A,MATCH($C1025,'Policy Characteristics'!$C:$C,0))),"",INDEX('Policy Characteristics'!A:A,MATCH($C1025,'Policy Characteristics'!$C:$C,0)))</f>
        <v>Industry</v>
      </c>
      <c r="B1025" s="386" t="str">
        <f>IF(ISBLANK(INDEX('Policy Characteristics'!B:B,MATCH($C1025,'Policy Characteristics'!$C:$C,0))),"",INDEX('Policy Characteristics'!B:B,MATCH($C1025,'Policy Characteristics'!$C:$C,0)))</f>
        <v>Feedstock Shifting</v>
      </c>
      <c r="C1025" s="237" t="str">
        <f t="shared" si="44"/>
        <v>Fraction of Feedstock Shifted</v>
      </c>
      <c r="D1025" s="290" t="s">
        <v>3058</v>
      </c>
      <c r="E1025" s="335" t="s">
        <v>2699</v>
      </c>
      <c r="F1025" t="s">
        <v>2573</v>
      </c>
      <c r="G1025" s="335" t="s">
        <v>2702</v>
      </c>
      <c r="H1025" s="293">
        <v>2596</v>
      </c>
      <c r="I1025" s="387" t="s">
        <v>44</v>
      </c>
      <c r="J1025" s="388" t="str">
        <f>IF(ISBLANK(INDEX('Policy Characteristics'!D:D,MATCH($C1025,'Policy Characteristics'!$C:$C,0))),"",INDEX('Policy Characteristics'!D:D,MATCH($C1025,'Policy Characteristics'!$C:$C,0)))</f>
        <v>Feedstock Shifting</v>
      </c>
      <c r="K1025" s="237" t="str">
        <f>IF(ISBLANK(INDEX('Policy Characteristics'!E:E,MATCH($C1025,'Policy Characteristics'!$C:$C,0))),"",INDEX('Policy Characteristics'!E:E,MATCH($C1025,'Policy Characteristics'!$C:$C,0)))</f>
        <v>indst feedstock shifting</v>
      </c>
      <c r="L1025" s="238">
        <f>IF(ISBLANK(INDEX('Policy Characteristics'!F:F,MATCH($C1025,'Policy Characteristics'!$C:$C,0))),"",INDEX('Policy Characteristics'!F:F,MATCH($C1025,'Policy Characteristics'!$C:$C,0)))</f>
        <v>0</v>
      </c>
      <c r="M1025" s="238">
        <f>IF(ISBLANK(INDEX('Policy Characteristics'!G:G,MATCH($C1025,'Policy Characteristics'!$C:$C,0))),"",INDEX('Policy Characteristics'!G:G,MATCH($C1025,'Policy Characteristics'!$C:$C,0)))</f>
        <v>1</v>
      </c>
      <c r="N1025" s="238">
        <f>IF(ISBLANK(INDEX('Policy Characteristics'!H:H,MATCH($C1025,'Policy Characteristics'!$C:$C,0))),"",INDEX('Policy Characteristics'!H:H,MATCH($C1025,'Policy Characteristics'!$C:$C,0)))</f>
        <v>0.01</v>
      </c>
      <c r="O1025" s="237" t="str">
        <f>IF(ISBLANK(INDEX('Policy Characteristics'!I:I,MATCH($C1025,'Policy Characteristics'!$C:$C,0))),"",INDEX('Policy Characteristics'!I:I,MATCH($C1025,'Policy Characteristics'!$C:$C,0)))</f>
        <v>% of potential achieved</v>
      </c>
      <c r="P1025" s="237"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7" t="str">
        <f>IF(ISBLANK(INDEX('Policy Characteristics'!K:K,MATCH($C1025,'Policy Characteristics'!$C:$C,0))),"",INDEX('Policy Characteristics'!K:K,MATCH($C1025,'Policy Characteristics'!$C:$C,0)))</f>
        <v/>
      </c>
      <c r="R1025" s="237" t="str">
        <f>IF(ISBLANK(INDEX('Policy Characteristics'!L:L,MATCH($C1025,'Policy Characteristics'!$C:$C,0))),"",INDEX('Policy Characteristics'!L:L,MATCH($C1025,'Policy Characteristics'!$C:$C,0)))</f>
        <v/>
      </c>
      <c r="S1025" s="291" t="s">
        <v>187</v>
      </c>
    </row>
    <row r="1026" spans="1:19" s="291" customFormat="1">
      <c r="A1026" s="237" t="str">
        <f>IF(ISBLANK(INDEX('Policy Characteristics'!A:A,MATCH($C1026,'Policy Characteristics'!$C:$C,0))),"",INDEX('Policy Characteristics'!A:A,MATCH($C1026,'Policy Characteristics'!$C:$C,0)))</f>
        <v>Industry</v>
      </c>
      <c r="B1026" s="386" t="str">
        <f>IF(ISBLANK(INDEX('Policy Characteristics'!B:B,MATCH($C1026,'Policy Characteristics'!$C:$C,0))),"",INDEX('Policy Characteristics'!B:B,MATCH($C1026,'Policy Characteristics'!$C:$C,0)))</f>
        <v>Feedstock Shifting</v>
      </c>
      <c r="C1026" s="237" t="str">
        <f t="shared" si="44"/>
        <v>Fraction of Feedstock Shifted</v>
      </c>
      <c r="D1026" s="290" t="s">
        <v>3058</v>
      </c>
      <c r="E1026" s="335" t="s">
        <v>2700</v>
      </c>
      <c r="F1026" t="s">
        <v>2573</v>
      </c>
      <c r="G1026" s="335" t="s">
        <v>2704</v>
      </c>
      <c r="H1026" s="293">
        <v>2597</v>
      </c>
      <c r="I1026" s="387" t="s">
        <v>44</v>
      </c>
      <c r="J1026" s="388" t="str">
        <f>IF(ISBLANK(INDEX('Policy Characteristics'!D:D,MATCH($C1026,'Policy Characteristics'!$C:$C,0))),"",INDEX('Policy Characteristics'!D:D,MATCH($C1026,'Policy Characteristics'!$C:$C,0)))</f>
        <v>Feedstock Shifting</v>
      </c>
      <c r="K1026" s="237" t="str">
        <f>IF(ISBLANK(INDEX('Policy Characteristics'!E:E,MATCH($C1026,'Policy Characteristics'!$C:$C,0))),"",INDEX('Policy Characteristics'!E:E,MATCH($C1026,'Policy Characteristics'!$C:$C,0)))</f>
        <v>indst feedstock shifting</v>
      </c>
      <c r="L1026" s="238">
        <f>IF(ISBLANK(INDEX('Policy Characteristics'!F:F,MATCH($C1026,'Policy Characteristics'!$C:$C,0))),"",INDEX('Policy Characteristics'!F:F,MATCH($C1026,'Policy Characteristics'!$C:$C,0)))</f>
        <v>0</v>
      </c>
      <c r="M1026" s="238">
        <f>IF(ISBLANK(INDEX('Policy Characteristics'!G:G,MATCH($C1026,'Policy Characteristics'!$C:$C,0))),"",INDEX('Policy Characteristics'!G:G,MATCH($C1026,'Policy Characteristics'!$C:$C,0)))</f>
        <v>1</v>
      </c>
      <c r="N1026" s="238">
        <f>IF(ISBLANK(INDEX('Policy Characteristics'!H:H,MATCH($C1026,'Policy Characteristics'!$C:$C,0))),"",INDEX('Policy Characteristics'!H:H,MATCH($C1026,'Policy Characteristics'!$C:$C,0)))</f>
        <v>0.01</v>
      </c>
      <c r="O1026" s="237" t="str">
        <f>IF(ISBLANK(INDEX('Policy Characteristics'!I:I,MATCH($C1026,'Policy Characteristics'!$C:$C,0))),"",INDEX('Policy Characteristics'!I:I,MATCH($C1026,'Policy Characteristics'!$C:$C,0)))</f>
        <v>% of potential achieved</v>
      </c>
      <c r="P1026" s="237"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7" t="str">
        <f>IF(ISBLANK(INDEX('Policy Characteristics'!K:K,MATCH($C1026,'Policy Characteristics'!$C:$C,0))),"",INDEX('Policy Characteristics'!K:K,MATCH($C1026,'Policy Characteristics'!$C:$C,0)))</f>
        <v/>
      </c>
      <c r="R1026" s="237" t="str">
        <f>IF(ISBLANK(INDEX('Policy Characteristics'!L:L,MATCH($C1026,'Policy Characteristics'!$C:$C,0))),"",INDEX('Policy Characteristics'!L:L,MATCH($C1026,'Policy Characteristics'!$C:$C,0)))</f>
        <v/>
      </c>
      <c r="S1026" s="291" t="s">
        <v>187</v>
      </c>
    </row>
    <row r="1027" spans="1:19" s="291" customFormat="1">
      <c r="A1027" s="237" t="str">
        <f>IF(ISBLANK(INDEX('Policy Characteristics'!A:A,MATCH($C1027,'Policy Characteristics'!$C:$C,0))),"",INDEX('Policy Characteristics'!A:A,MATCH($C1027,'Policy Characteristics'!$C:$C,0)))</f>
        <v>Industry</v>
      </c>
      <c r="B1027" s="386" t="str">
        <f>IF(ISBLANK(INDEX('Policy Characteristics'!B:B,MATCH($C1027,'Policy Characteristics'!$C:$C,0))),"",INDEX('Policy Characteristics'!B:B,MATCH($C1027,'Policy Characteristics'!$C:$C,0)))</f>
        <v>Feedstock Shifting</v>
      </c>
      <c r="C1027" s="237" t="str">
        <f t="shared" si="44"/>
        <v>Fraction of Feedstock Shifted</v>
      </c>
      <c r="D1027" s="290" t="s">
        <v>3058</v>
      </c>
      <c r="E1027" s="335" t="s">
        <v>2701</v>
      </c>
      <c r="F1027" t="s">
        <v>2573</v>
      </c>
      <c r="G1027" s="335" t="s">
        <v>2705</v>
      </c>
      <c r="H1027" s="293">
        <v>2598</v>
      </c>
      <c r="I1027" s="387" t="s">
        <v>44</v>
      </c>
      <c r="J1027" s="388" t="str">
        <f>IF(ISBLANK(INDEX('Policy Characteristics'!D:D,MATCH($C1027,'Policy Characteristics'!$C:$C,0))),"",INDEX('Policy Characteristics'!D:D,MATCH($C1027,'Policy Characteristics'!$C:$C,0)))</f>
        <v>Feedstock Shifting</v>
      </c>
      <c r="K1027" s="237" t="str">
        <f>IF(ISBLANK(INDEX('Policy Characteristics'!E:E,MATCH($C1027,'Policy Characteristics'!$C:$C,0))),"",INDEX('Policy Characteristics'!E:E,MATCH($C1027,'Policy Characteristics'!$C:$C,0)))</f>
        <v>indst feedstock shifting</v>
      </c>
      <c r="L1027" s="238">
        <f>IF(ISBLANK(INDEX('Policy Characteristics'!F:F,MATCH($C1027,'Policy Characteristics'!$C:$C,0))),"",INDEX('Policy Characteristics'!F:F,MATCH($C1027,'Policy Characteristics'!$C:$C,0)))</f>
        <v>0</v>
      </c>
      <c r="M1027" s="238">
        <f>IF(ISBLANK(INDEX('Policy Characteristics'!G:G,MATCH($C1027,'Policy Characteristics'!$C:$C,0))),"",INDEX('Policy Characteristics'!G:G,MATCH($C1027,'Policy Characteristics'!$C:$C,0)))</f>
        <v>1</v>
      </c>
      <c r="N1027" s="238">
        <f>IF(ISBLANK(INDEX('Policy Characteristics'!H:H,MATCH($C1027,'Policy Characteristics'!$C:$C,0))),"",INDEX('Policy Characteristics'!H:H,MATCH($C1027,'Policy Characteristics'!$C:$C,0)))</f>
        <v>0.01</v>
      </c>
      <c r="O1027" s="237" t="str">
        <f>IF(ISBLANK(INDEX('Policy Characteristics'!I:I,MATCH($C1027,'Policy Characteristics'!$C:$C,0))),"",INDEX('Policy Characteristics'!I:I,MATCH($C1027,'Policy Characteristics'!$C:$C,0)))</f>
        <v>% of potential achieved</v>
      </c>
      <c r="P1027" s="237"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7" t="str">
        <f>IF(ISBLANK(INDEX('Policy Characteristics'!K:K,MATCH($C1027,'Policy Characteristics'!$C:$C,0))),"",INDEX('Policy Characteristics'!K:K,MATCH($C1027,'Policy Characteristics'!$C:$C,0)))</f>
        <v/>
      </c>
      <c r="R1027" s="237" t="str">
        <f>IF(ISBLANK(INDEX('Policy Characteristics'!L:L,MATCH($C1027,'Policy Characteristics'!$C:$C,0))),"",INDEX('Policy Characteristics'!L:L,MATCH($C1027,'Policy Characteristics'!$C:$C,0)))</f>
        <v/>
      </c>
      <c r="S1027" s="291" t="s">
        <v>187</v>
      </c>
    </row>
    <row r="1028" spans="1:19" s="291" customFormat="1">
      <c r="A1028" s="237" t="str">
        <f>IF(ISBLANK(INDEX('Policy Characteristics'!A:A,MATCH($C1028,'Policy Characteristics'!$C:$C,0))),"",INDEX('Policy Characteristics'!A:A,MATCH($C1028,'Policy Characteristics'!$C:$C,0)))</f>
        <v>Industry</v>
      </c>
      <c r="B1028" s="386" t="str">
        <f>IF(ISBLANK(INDEX('Policy Characteristics'!B:B,MATCH($C1028,'Policy Characteristics'!$C:$C,0))),"",INDEX('Policy Characteristics'!B:B,MATCH($C1028,'Policy Characteristics'!$C:$C,0)))</f>
        <v>Feedstock Shifting</v>
      </c>
      <c r="C1028" s="237" t="str">
        <f t="shared" si="44"/>
        <v>Fraction of Feedstock Shifted</v>
      </c>
      <c r="D1028" s="290" t="s">
        <v>3058</v>
      </c>
      <c r="E1028" s="335" t="s">
        <v>2698</v>
      </c>
      <c r="F1028" t="s">
        <v>2573</v>
      </c>
      <c r="G1028" s="335" t="s">
        <v>2703</v>
      </c>
      <c r="H1028" s="293">
        <v>2599</v>
      </c>
      <c r="I1028" s="387" t="s">
        <v>44</v>
      </c>
      <c r="J1028" s="388" t="str">
        <f>IF(ISBLANK(INDEX('Policy Characteristics'!D:D,MATCH($C1028,'Policy Characteristics'!$C:$C,0))),"",INDEX('Policy Characteristics'!D:D,MATCH($C1028,'Policy Characteristics'!$C:$C,0)))</f>
        <v>Feedstock Shifting</v>
      </c>
      <c r="K1028" s="237" t="str">
        <f>IF(ISBLANK(INDEX('Policy Characteristics'!E:E,MATCH($C1028,'Policy Characteristics'!$C:$C,0))),"",INDEX('Policy Characteristics'!E:E,MATCH($C1028,'Policy Characteristics'!$C:$C,0)))</f>
        <v>indst feedstock shifting</v>
      </c>
      <c r="L1028" s="238">
        <f>IF(ISBLANK(INDEX('Policy Characteristics'!F:F,MATCH($C1028,'Policy Characteristics'!$C:$C,0))),"",INDEX('Policy Characteristics'!F:F,MATCH($C1028,'Policy Characteristics'!$C:$C,0)))</f>
        <v>0</v>
      </c>
      <c r="M1028" s="238">
        <f>IF(ISBLANK(INDEX('Policy Characteristics'!G:G,MATCH($C1028,'Policy Characteristics'!$C:$C,0))),"",INDEX('Policy Characteristics'!G:G,MATCH($C1028,'Policy Characteristics'!$C:$C,0)))</f>
        <v>1</v>
      </c>
      <c r="N1028" s="238">
        <f>IF(ISBLANK(INDEX('Policy Characteristics'!H:H,MATCH($C1028,'Policy Characteristics'!$C:$C,0))),"",INDEX('Policy Characteristics'!H:H,MATCH($C1028,'Policy Characteristics'!$C:$C,0)))</f>
        <v>0.01</v>
      </c>
      <c r="O1028" s="237" t="str">
        <f>IF(ISBLANK(INDEX('Policy Characteristics'!I:I,MATCH($C1028,'Policy Characteristics'!$C:$C,0))),"",INDEX('Policy Characteristics'!I:I,MATCH($C1028,'Policy Characteristics'!$C:$C,0)))</f>
        <v>% of potential achieved</v>
      </c>
      <c r="P1028" s="237"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7" t="str">
        <f>IF(ISBLANK(INDEX('Policy Characteristics'!K:K,MATCH($C1028,'Policy Characteristics'!$C:$C,0))),"",INDEX('Policy Characteristics'!K:K,MATCH($C1028,'Policy Characteristics'!$C:$C,0)))</f>
        <v/>
      </c>
      <c r="R1028" s="237" t="str">
        <f>IF(ISBLANK(INDEX('Policy Characteristics'!L:L,MATCH($C1028,'Policy Characteristics'!$C:$C,0))),"",INDEX('Policy Characteristics'!L:L,MATCH($C1028,'Policy Characteristics'!$C:$C,0)))</f>
        <v/>
      </c>
      <c r="S1028" s="291" t="s">
        <v>187</v>
      </c>
    </row>
    <row r="1029" spans="1:19" s="291" customFormat="1">
      <c r="A1029" s="237" t="str">
        <f>IF(ISBLANK(INDEX('Policy Characteristics'!A:A,MATCH($C1029,'Policy Characteristics'!$C:$C,0))),"",INDEX('Policy Characteristics'!A:A,MATCH($C1029,'Policy Characteristics'!$C:$C,0)))</f>
        <v>Industry</v>
      </c>
      <c r="B1029" s="386" t="str">
        <f>IF(ISBLANK(INDEX('Policy Characteristics'!B:B,MATCH($C1029,'Policy Characteristics'!$C:$C,0))),"",INDEX('Policy Characteristics'!B:B,MATCH($C1029,'Policy Characteristics'!$C:$C,0)))</f>
        <v>Feedstock Shifting</v>
      </c>
      <c r="C1029" s="237" t="str">
        <f t="shared" si="44"/>
        <v>Fraction of Feedstock Shifted</v>
      </c>
      <c r="D1029" s="290" t="s">
        <v>3059</v>
      </c>
      <c r="E1029" s="335" t="s">
        <v>2396</v>
      </c>
      <c r="F1029" t="s">
        <v>3021</v>
      </c>
      <c r="G1029" s="335" t="s">
        <v>2402</v>
      </c>
      <c r="H1029" s="293">
        <v>2600</v>
      </c>
      <c r="I1029" s="387" t="s">
        <v>44</v>
      </c>
      <c r="J1029" s="388" t="str">
        <f>IF(ISBLANK(INDEX('Policy Characteristics'!D:D,MATCH($C1029,'Policy Characteristics'!$C:$C,0))),"",INDEX('Policy Characteristics'!D:D,MATCH($C1029,'Policy Characteristics'!$C:$C,0)))</f>
        <v>Feedstock Shifting</v>
      </c>
      <c r="K1029" s="237" t="str">
        <f>IF(ISBLANK(INDEX('Policy Characteristics'!E:E,MATCH($C1029,'Policy Characteristics'!$C:$C,0))),"",INDEX('Policy Characteristics'!E:E,MATCH($C1029,'Policy Characteristics'!$C:$C,0)))</f>
        <v>indst feedstock shifting</v>
      </c>
      <c r="L1029" s="238">
        <f>IF(ISBLANK(INDEX('Policy Characteristics'!F:F,MATCH($C1029,'Policy Characteristics'!$C:$C,0))),"",INDEX('Policy Characteristics'!F:F,MATCH($C1029,'Policy Characteristics'!$C:$C,0)))</f>
        <v>0</v>
      </c>
      <c r="M1029" s="238">
        <f>IF(ISBLANK(INDEX('Policy Characteristics'!G:G,MATCH($C1029,'Policy Characteristics'!$C:$C,0))),"",INDEX('Policy Characteristics'!G:G,MATCH($C1029,'Policy Characteristics'!$C:$C,0)))</f>
        <v>1</v>
      </c>
      <c r="N1029" s="238">
        <f>IF(ISBLANK(INDEX('Policy Characteristics'!H:H,MATCH($C1029,'Policy Characteristics'!$C:$C,0))),"",INDEX('Policy Characteristics'!H:H,MATCH($C1029,'Policy Characteristics'!$C:$C,0)))</f>
        <v>0.01</v>
      </c>
      <c r="O1029" s="237" t="str">
        <f>IF(ISBLANK(INDEX('Policy Characteristics'!I:I,MATCH($C1029,'Policy Characteristics'!$C:$C,0))),"",INDEX('Policy Characteristics'!I:I,MATCH($C1029,'Policy Characteristics'!$C:$C,0)))</f>
        <v>% of potential achieved</v>
      </c>
      <c r="P1029" s="237"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7" t="str">
        <f>IF(ISBLANK(INDEX('Policy Characteristics'!K:K,MATCH($C1029,'Policy Characteristics'!$C:$C,0))),"",INDEX('Policy Characteristics'!K:K,MATCH($C1029,'Policy Characteristics'!$C:$C,0)))</f>
        <v/>
      </c>
      <c r="R1029" s="237" t="str">
        <f>IF(ISBLANK(INDEX('Policy Characteristics'!L:L,MATCH($C1029,'Policy Characteristics'!$C:$C,0))),"",INDEX('Policy Characteristics'!L:L,MATCH($C1029,'Policy Characteristics'!$C:$C,0)))</f>
        <v/>
      </c>
      <c r="S1029" s="291" t="s">
        <v>187</v>
      </c>
    </row>
    <row r="1030" spans="1:19" s="291" customFormat="1">
      <c r="A1030" s="237" t="str">
        <f>IF(ISBLANK(INDEX('Policy Characteristics'!A:A,MATCH($C1030,'Policy Characteristics'!$C:$C,0))),"",INDEX('Policy Characteristics'!A:A,MATCH($C1030,'Policy Characteristics'!$C:$C,0)))</f>
        <v>Industry</v>
      </c>
      <c r="B1030" s="386" t="str">
        <f>IF(ISBLANK(INDEX('Policy Characteristics'!B:B,MATCH($C1030,'Policy Characteristics'!$C:$C,0))),"",INDEX('Policy Characteristics'!B:B,MATCH($C1030,'Policy Characteristics'!$C:$C,0)))</f>
        <v>Feedstock Shifting</v>
      </c>
      <c r="C1030" s="237" t="str">
        <f t="shared" si="44"/>
        <v>Fraction of Feedstock Shifted</v>
      </c>
      <c r="D1030" s="290" t="s">
        <v>3059</v>
      </c>
      <c r="E1030" s="335" t="s">
        <v>2397</v>
      </c>
      <c r="F1030" t="s">
        <v>3021</v>
      </c>
      <c r="G1030" s="335" t="s">
        <v>2405</v>
      </c>
      <c r="H1030" s="293">
        <v>2601</v>
      </c>
      <c r="I1030" s="387" t="s">
        <v>44</v>
      </c>
      <c r="J1030" s="388" t="str">
        <f>IF(ISBLANK(INDEX('Policy Characteristics'!D:D,MATCH($C1030,'Policy Characteristics'!$C:$C,0))),"",INDEX('Policy Characteristics'!D:D,MATCH($C1030,'Policy Characteristics'!$C:$C,0)))</f>
        <v>Feedstock Shifting</v>
      </c>
      <c r="K1030" s="237" t="str">
        <f>IF(ISBLANK(INDEX('Policy Characteristics'!E:E,MATCH($C1030,'Policy Characteristics'!$C:$C,0))),"",INDEX('Policy Characteristics'!E:E,MATCH($C1030,'Policy Characteristics'!$C:$C,0)))</f>
        <v>indst feedstock shifting</v>
      </c>
      <c r="L1030" s="238">
        <f>IF(ISBLANK(INDEX('Policy Characteristics'!F:F,MATCH($C1030,'Policy Characteristics'!$C:$C,0))),"",INDEX('Policy Characteristics'!F:F,MATCH($C1030,'Policy Characteristics'!$C:$C,0)))</f>
        <v>0</v>
      </c>
      <c r="M1030" s="238">
        <f>IF(ISBLANK(INDEX('Policy Characteristics'!G:G,MATCH($C1030,'Policy Characteristics'!$C:$C,0))),"",INDEX('Policy Characteristics'!G:G,MATCH($C1030,'Policy Characteristics'!$C:$C,0)))</f>
        <v>1</v>
      </c>
      <c r="N1030" s="238">
        <f>IF(ISBLANK(INDEX('Policy Characteristics'!H:H,MATCH($C1030,'Policy Characteristics'!$C:$C,0))),"",INDEX('Policy Characteristics'!H:H,MATCH($C1030,'Policy Characteristics'!$C:$C,0)))</f>
        <v>0.01</v>
      </c>
      <c r="O1030" s="237" t="str">
        <f>IF(ISBLANK(INDEX('Policy Characteristics'!I:I,MATCH($C1030,'Policy Characteristics'!$C:$C,0))),"",INDEX('Policy Characteristics'!I:I,MATCH($C1030,'Policy Characteristics'!$C:$C,0)))</f>
        <v>% of potential achieved</v>
      </c>
      <c r="P1030" s="237"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7" t="str">
        <f>IF(ISBLANK(INDEX('Policy Characteristics'!K:K,MATCH($C1030,'Policy Characteristics'!$C:$C,0))),"",INDEX('Policy Characteristics'!K:K,MATCH($C1030,'Policy Characteristics'!$C:$C,0)))</f>
        <v/>
      </c>
      <c r="R1030" s="237" t="str">
        <f>IF(ISBLANK(INDEX('Policy Characteristics'!L:L,MATCH($C1030,'Policy Characteristics'!$C:$C,0))),"",INDEX('Policy Characteristics'!L:L,MATCH($C1030,'Policy Characteristics'!$C:$C,0)))</f>
        <v/>
      </c>
      <c r="S1030" s="291" t="s">
        <v>187</v>
      </c>
    </row>
    <row r="1031" spans="1:19" s="291" customFormat="1">
      <c r="A1031" s="237" t="str">
        <f>IF(ISBLANK(INDEX('Policy Characteristics'!A:A,MATCH($C1031,'Policy Characteristics'!$C:$C,0))),"",INDEX('Policy Characteristics'!A:A,MATCH($C1031,'Policy Characteristics'!$C:$C,0)))</f>
        <v>Industry</v>
      </c>
      <c r="B1031" s="386" t="str">
        <f>IF(ISBLANK(INDEX('Policy Characteristics'!B:B,MATCH($C1031,'Policy Characteristics'!$C:$C,0))),"",INDEX('Policy Characteristics'!B:B,MATCH($C1031,'Policy Characteristics'!$C:$C,0)))</f>
        <v>Feedstock Shifting</v>
      </c>
      <c r="C1031" s="237" t="str">
        <f t="shared" si="44"/>
        <v>Fraction of Feedstock Shifted</v>
      </c>
      <c r="D1031" s="290" t="s">
        <v>3059</v>
      </c>
      <c r="E1031" s="335" t="s">
        <v>2398</v>
      </c>
      <c r="F1031" t="s">
        <v>3021</v>
      </c>
      <c r="G1031" s="335" t="s">
        <v>2406</v>
      </c>
      <c r="H1031" s="293">
        <v>2602</v>
      </c>
      <c r="I1031" s="387" t="s">
        <v>44</v>
      </c>
      <c r="J1031" s="388" t="str">
        <f>IF(ISBLANK(INDEX('Policy Characteristics'!D:D,MATCH($C1031,'Policy Characteristics'!$C:$C,0))),"",INDEX('Policy Characteristics'!D:D,MATCH($C1031,'Policy Characteristics'!$C:$C,0)))</f>
        <v>Feedstock Shifting</v>
      </c>
      <c r="K1031" s="237" t="str">
        <f>IF(ISBLANK(INDEX('Policy Characteristics'!E:E,MATCH($C1031,'Policy Characteristics'!$C:$C,0))),"",INDEX('Policy Characteristics'!E:E,MATCH($C1031,'Policy Characteristics'!$C:$C,0)))</f>
        <v>indst feedstock shifting</v>
      </c>
      <c r="L1031" s="238">
        <f>IF(ISBLANK(INDEX('Policy Characteristics'!F:F,MATCH($C1031,'Policy Characteristics'!$C:$C,0))),"",INDEX('Policy Characteristics'!F:F,MATCH($C1031,'Policy Characteristics'!$C:$C,0)))</f>
        <v>0</v>
      </c>
      <c r="M1031" s="238">
        <f>IF(ISBLANK(INDEX('Policy Characteristics'!G:G,MATCH($C1031,'Policy Characteristics'!$C:$C,0))),"",INDEX('Policy Characteristics'!G:G,MATCH($C1031,'Policy Characteristics'!$C:$C,0)))</f>
        <v>1</v>
      </c>
      <c r="N1031" s="238">
        <f>IF(ISBLANK(INDEX('Policy Characteristics'!H:H,MATCH($C1031,'Policy Characteristics'!$C:$C,0))),"",INDEX('Policy Characteristics'!H:H,MATCH($C1031,'Policy Characteristics'!$C:$C,0)))</f>
        <v>0.01</v>
      </c>
      <c r="O1031" s="237" t="str">
        <f>IF(ISBLANK(INDEX('Policy Characteristics'!I:I,MATCH($C1031,'Policy Characteristics'!$C:$C,0))),"",INDEX('Policy Characteristics'!I:I,MATCH($C1031,'Policy Characteristics'!$C:$C,0)))</f>
        <v>% of potential achieved</v>
      </c>
      <c r="P1031" s="237"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7" t="str">
        <f>IF(ISBLANK(INDEX('Policy Characteristics'!K:K,MATCH($C1031,'Policy Characteristics'!$C:$C,0))),"",INDEX('Policy Characteristics'!K:K,MATCH($C1031,'Policy Characteristics'!$C:$C,0)))</f>
        <v/>
      </c>
      <c r="R1031" s="237" t="str">
        <f>IF(ISBLANK(INDEX('Policy Characteristics'!L:L,MATCH($C1031,'Policy Characteristics'!$C:$C,0))),"",INDEX('Policy Characteristics'!L:L,MATCH($C1031,'Policy Characteristics'!$C:$C,0)))</f>
        <v/>
      </c>
      <c r="S1031" s="291" t="s">
        <v>187</v>
      </c>
    </row>
    <row r="1032" spans="1:19" s="291" customFormat="1">
      <c r="A1032" s="237" t="str">
        <f>IF(ISBLANK(INDEX('Policy Characteristics'!A:A,MATCH($C1032,'Policy Characteristics'!$C:$C,0))),"",INDEX('Policy Characteristics'!A:A,MATCH($C1032,'Policy Characteristics'!$C:$C,0)))</f>
        <v>Industry</v>
      </c>
      <c r="B1032" s="386" t="str">
        <f>IF(ISBLANK(INDEX('Policy Characteristics'!B:B,MATCH($C1032,'Policy Characteristics'!$C:$C,0))),"",INDEX('Policy Characteristics'!B:B,MATCH($C1032,'Policy Characteristics'!$C:$C,0)))</f>
        <v>Feedstock Shifting</v>
      </c>
      <c r="C1032" s="237" t="str">
        <f t="shared" si="44"/>
        <v>Fraction of Feedstock Shifted</v>
      </c>
      <c r="D1032" s="290" t="s">
        <v>3059</v>
      </c>
      <c r="E1032" s="335" t="s">
        <v>2399</v>
      </c>
      <c r="F1032" t="s">
        <v>3021</v>
      </c>
      <c r="G1032" s="335" t="s">
        <v>2403</v>
      </c>
      <c r="H1032" s="293">
        <v>2603</v>
      </c>
      <c r="I1032" s="387" t="s">
        <v>44</v>
      </c>
      <c r="J1032" s="388" t="str">
        <f>IF(ISBLANK(INDEX('Policy Characteristics'!D:D,MATCH($C1032,'Policy Characteristics'!$C:$C,0))),"",INDEX('Policy Characteristics'!D:D,MATCH($C1032,'Policy Characteristics'!$C:$C,0)))</f>
        <v>Feedstock Shifting</v>
      </c>
      <c r="K1032" s="237" t="str">
        <f>IF(ISBLANK(INDEX('Policy Characteristics'!E:E,MATCH($C1032,'Policy Characteristics'!$C:$C,0))),"",INDEX('Policy Characteristics'!E:E,MATCH($C1032,'Policy Characteristics'!$C:$C,0)))</f>
        <v>indst feedstock shifting</v>
      </c>
      <c r="L1032" s="238">
        <f>IF(ISBLANK(INDEX('Policy Characteristics'!F:F,MATCH($C1032,'Policy Characteristics'!$C:$C,0))),"",INDEX('Policy Characteristics'!F:F,MATCH($C1032,'Policy Characteristics'!$C:$C,0)))</f>
        <v>0</v>
      </c>
      <c r="M1032" s="238">
        <f>IF(ISBLANK(INDEX('Policy Characteristics'!G:G,MATCH($C1032,'Policy Characteristics'!$C:$C,0))),"",INDEX('Policy Characteristics'!G:G,MATCH($C1032,'Policy Characteristics'!$C:$C,0)))</f>
        <v>1</v>
      </c>
      <c r="N1032" s="238">
        <f>IF(ISBLANK(INDEX('Policy Characteristics'!H:H,MATCH($C1032,'Policy Characteristics'!$C:$C,0))),"",INDEX('Policy Characteristics'!H:H,MATCH($C1032,'Policy Characteristics'!$C:$C,0)))</f>
        <v>0.01</v>
      </c>
      <c r="O1032" s="237" t="str">
        <f>IF(ISBLANK(INDEX('Policy Characteristics'!I:I,MATCH($C1032,'Policy Characteristics'!$C:$C,0))),"",INDEX('Policy Characteristics'!I:I,MATCH($C1032,'Policy Characteristics'!$C:$C,0)))</f>
        <v>% of potential achieved</v>
      </c>
      <c r="P1032" s="237"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7" t="str">
        <f>IF(ISBLANK(INDEX('Policy Characteristics'!K:K,MATCH($C1032,'Policy Characteristics'!$C:$C,0))),"",INDEX('Policy Characteristics'!K:K,MATCH($C1032,'Policy Characteristics'!$C:$C,0)))</f>
        <v/>
      </c>
      <c r="R1032" s="237" t="str">
        <f>IF(ISBLANK(INDEX('Policy Characteristics'!L:L,MATCH($C1032,'Policy Characteristics'!$C:$C,0))),"",INDEX('Policy Characteristics'!L:L,MATCH($C1032,'Policy Characteristics'!$C:$C,0)))</f>
        <v/>
      </c>
      <c r="S1032" s="291" t="s">
        <v>187</v>
      </c>
    </row>
    <row r="1033" spans="1:19" s="291" customFormat="1">
      <c r="A1033" s="237" t="str">
        <f>IF(ISBLANK(INDEX('Policy Characteristics'!A:A,MATCH($C1033,'Policy Characteristics'!$C:$C,0))),"",INDEX('Policy Characteristics'!A:A,MATCH($C1033,'Policy Characteristics'!$C:$C,0)))</f>
        <v>Industry</v>
      </c>
      <c r="B1033" s="386" t="str">
        <f>IF(ISBLANK(INDEX('Policy Characteristics'!B:B,MATCH($C1033,'Policy Characteristics'!$C:$C,0))),"",INDEX('Policy Characteristics'!B:B,MATCH($C1033,'Policy Characteristics'!$C:$C,0)))</f>
        <v>Feedstock Shifting</v>
      </c>
      <c r="C1033" s="237" t="str">
        <f t="shared" si="44"/>
        <v>Fraction of Feedstock Shifted</v>
      </c>
      <c r="D1033" s="290" t="s">
        <v>3059</v>
      </c>
      <c r="E1033" s="335" t="s">
        <v>2400</v>
      </c>
      <c r="F1033" t="s">
        <v>3021</v>
      </c>
      <c r="G1033" s="335" t="s">
        <v>2404</v>
      </c>
      <c r="H1033" s="293">
        <v>2604</v>
      </c>
      <c r="I1033" s="387" t="s">
        <v>44</v>
      </c>
      <c r="J1033" s="388" t="str">
        <f>IF(ISBLANK(INDEX('Policy Characteristics'!D:D,MATCH($C1033,'Policy Characteristics'!$C:$C,0))),"",INDEX('Policy Characteristics'!D:D,MATCH($C1033,'Policy Characteristics'!$C:$C,0)))</f>
        <v>Feedstock Shifting</v>
      </c>
      <c r="K1033" s="237" t="str">
        <f>IF(ISBLANK(INDEX('Policy Characteristics'!E:E,MATCH($C1033,'Policy Characteristics'!$C:$C,0))),"",INDEX('Policy Characteristics'!E:E,MATCH($C1033,'Policy Characteristics'!$C:$C,0)))</f>
        <v>indst feedstock shifting</v>
      </c>
      <c r="L1033" s="238">
        <f>IF(ISBLANK(INDEX('Policy Characteristics'!F:F,MATCH($C1033,'Policy Characteristics'!$C:$C,0))),"",INDEX('Policy Characteristics'!F:F,MATCH($C1033,'Policy Characteristics'!$C:$C,0)))</f>
        <v>0</v>
      </c>
      <c r="M1033" s="238">
        <f>IF(ISBLANK(INDEX('Policy Characteristics'!G:G,MATCH($C1033,'Policy Characteristics'!$C:$C,0))),"",INDEX('Policy Characteristics'!G:G,MATCH($C1033,'Policy Characteristics'!$C:$C,0)))</f>
        <v>1</v>
      </c>
      <c r="N1033" s="238">
        <f>IF(ISBLANK(INDEX('Policy Characteristics'!H:H,MATCH($C1033,'Policy Characteristics'!$C:$C,0))),"",INDEX('Policy Characteristics'!H:H,MATCH($C1033,'Policy Characteristics'!$C:$C,0)))</f>
        <v>0.01</v>
      </c>
      <c r="O1033" s="237" t="str">
        <f>IF(ISBLANK(INDEX('Policy Characteristics'!I:I,MATCH($C1033,'Policy Characteristics'!$C:$C,0))),"",INDEX('Policy Characteristics'!I:I,MATCH($C1033,'Policy Characteristics'!$C:$C,0)))</f>
        <v>% of potential achieved</v>
      </c>
      <c r="P1033" s="237"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7" t="str">
        <f>IF(ISBLANK(INDEX('Policy Characteristics'!K:K,MATCH($C1033,'Policy Characteristics'!$C:$C,0))),"",INDEX('Policy Characteristics'!K:K,MATCH($C1033,'Policy Characteristics'!$C:$C,0)))</f>
        <v/>
      </c>
      <c r="R1033" s="237" t="str">
        <f>IF(ISBLANK(INDEX('Policy Characteristics'!L:L,MATCH($C1033,'Policy Characteristics'!$C:$C,0))),"",INDEX('Policy Characteristics'!L:L,MATCH($C1033,'Policy Characteristics'!$C:$C,0)))</f>
        <v/>
      </c>
      <c r="S1033" s="291" t="s">
        <v>187</v>
      </c>
    </row>
    <row r="1034" spans="1:19" s="291" customFormat="1">
      <c r="A1034" s="237" t="str">
        <f>IF(ISBLANK(INDEX('Policy Characteristics'!A:A,MATCH($C1034,'Policy Characteristics'!$C:$C,0))),"",INDEX('Policy Characteristics'!A:A,MATCH($C1034,'Policy Characteristics'!$C:$C,0)))</f>
        <v>Industry</v>
      </c>
      <c r="B1034" s="386" t="str">
        <f>IF(ISBLANK(INDEX('Policy Characteristics'!B:B,MATCH($C1034,'Policy Characteristics'!$C:$C,0))),"",INDEX('Policy Characteristics'!B:B,MATCH($C1034,'Policy Characteristics'!$C:$C,0)))</f>
        <v>Feedstock Shifting</v>
      </c>
      <c r="C1034" s="237" t="str">
        <f t="shared" si="44"/>
        <v>Fraction of Feedstock Shifted</v>
      </c>
      <c r="D1034" s="290" t="s">
        <v>3059</v>
      </c>
      <c r="E1034" s="335" t="s">
        <v>2401</v>
      </c>
      <c r="F1034" t="s">
        <v>3021</v>
      </c>
      <c r="G1034" s="335" t="s">
        <v>2407</v>
      </c>
      <c r="H1034" s="293">
        <v>2605</v>
      </c>
      <c r="I1034" s="387" t="s">
        <v>44</v>
      </c>
      <c r="J1034" s="388" t="str">
        <f>IF(ISBLANK(INDEX('Policy Characteristics'!D:D,MATCH($C1034,'Policy Characteristics'!$C:$C,0))),"",INDEX('Policy Characteristics'!D:D,MATCH($C1034,'Policy Characteristics'!$C:$C,0)))</f>
        <v>Feedstock Shifting</v>
      </c>
      <c r="K1034" s="237" t="str">
        <f>IF(ISBLANK(INDEX('Policy Characteristics'!E:E,MATCH($C1034,'Policy Characteristics'!$C:$C,0))),"",INDEX('Policy Characteristics'!E:E,MATCH($C1034,'Policy Characteristics'!$C:$C,0)))</f>
        <v>indst feedstock shifting</v>
      </c>
      <c r="L1034" s="238">
        <f>IF(ISBLANK(INDEX('Policy Characteristics'!F:F,MATCH($C1034,'Policy Characteristics'!$C:$C,0))),"",INDEX('Policy Characteristics'!F:F,MATCH($C1034,'Policy Characteristics'!$C:$C,0)))</f>
        <v>0</v>
      </c>
      <c r="M1034" s="238">
        <f>IF(ISBLANK(INDEX('Policy Characteristics'!G:G,MATCH($C1034,'Policy Characteristics'!$C:$C,0))),"",INDEX('Policy Characteristics'!G:G,MATCH($C1034,'Policy Characteristics'!$C:$C,0)))</f>
        <v>1</v>
      </c>
      <c r="N1034" s="238">
        <f>IF(ISBLANK(INDEX('Policy Characteristics'!H:H,MATCH($C1034,'Policy Characteristics'!$C:$C,0))),"",INDEX('Policy Characteristics'!H:H,MATCH($C1034,'Policy Characteristics'!$C:$C,0)))</f>
        <v>0.01</v>
      </c>
      <c r="O1034" s="237" t="str">
        <f>IF(ISBLANK(INDEX('Policy Characteristics'!I:I,MATCH($C1034,'Policy Characteristics'!$C:$C,0))),"",INDEX('Policy Characteristics'!I:I,MATCH($C1034,'Policy Characteristics'!$C:$C,0)))</f>
        <v>% of potential achieved</v>
      </c>
      <c r="P1034" s="237"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7" t="str">
        <f>IF(ISBLANK(INDEX('Policy Characteristics'!K:K,MATCH($C1034,'Policy Characteristics'!$C:$C,0))),"",INDEX('Policy Characteristics'!K:K,MATCH($C1034,'Policy Characteristics'!$C:$C,0)))</f>
        <v/>
      </c>
      <c r="R1034" s="237" t="str">
        <f>IF(ISBLANK(INDEX('Policy Characteristics'!L:L,MATCH($C1034,'Policy Characteristics'!$C:$C,0))),"",INDEX('Policy Characteristics'!L:L,MATCH($C1034,'Policy Characteristics'!$C:$C,0)))</f>
        <v/>
      </c>
      <c r="S1034" s="291" t="s">
        <v>187</v>
      </c>
    </row>
    <row r="1035" spans="1:19" s="291" customFormat="1">
      <c r="A1035" s="237" t="str">
        <f>IF(ISBLANK(INDEX('Policy Characteristics'!A:A,MATCH($C1035,'Policy Characteristics'!$C:$C,0))),"",INDEX('Policy Characteristics'!A:A,MATCH($C1035,'Policy Characteristics'!$C:$C,0)))</f>
        <v>Industry</v>
      </c>
      <c r="B1035" s="386" t="str">
        <f>IF(ISBLANK(INDEX('Policy Characteristics'!B:B,MATCH($C1035,'Policy Characteristics'!$C:$C,0))),"",INDEX('Policy Characteristics'!B:B,MATCH($C1035,'Policy Characteristics'!$C:$C,0)))</f>
        <v>Feedstock Shifting</v>
      </c>
      <c r="C1035" s="237" t="str">
        <f t="shared" si="44"/>
        <v>Fraction of Feedstock Shifted</v>
      </c>
      <c r="D1035" s="290" t="s">
        <v>3059</v>
      </c>
      <c r="E1035" s="335" t="s">
        <v>2699</v>
      </c>
      <c r="F1035" t="s">
        <v>3021</v>
      </c>
      <c r="G1035" s="335" t="s">
        <v>2702</v>
      </c>
      <c r="H1035" s="293">
        <v>2606</v>
      </c>
      <c r="I1035" s="387" t="s">
        <v>44</v>
      </c>
      <c r="J1035" s="388" t="str">
        <f>IF(ISBLANK(INDEX('Policy Characteristics'!D:D,MATCH($C1035,'Policy Characteristics'!$C:$C,0))),"",INDEX('Policy Characteristics'!D:D,MATCH($C1035,'Policy Characteristics'!$C:$C,0)))</f>
        <v>Feedstock Shifting</v>
      </c>
      <c r="K1035" s="237" t="str">
        <f>IF(ISBLANK(INDEX('Policy Characteristics'!E:E,MATCH($C1035,'Policy Characteristics'!$C:$C,0))),"",INDEX('Policy Characteristics'!E:E,MATCH($C1035,'Policy Characteristics'!$C:$C,0)))</f>
        <v>indst feedstock shifting</v>
      </c>
      <c r="L1035" s="238">
        <f>IF(ISBLANK(INDEX('Policy Characteristics'!F:F,MATCH($C1035,'Policy Characteristics'!$C:$C,0))),"",INDEX('Policy Characteristics'!F:F,MATCH($C1035,'Policy Characteristics'!$C:$C,0)))</f>
        <v>0</v>
      </c>
      <c r="M1035" s="238">
        <f>IF(ISBLANK(INDEX('Policy Characteristics'!G:G,MATCH($C1035,'Policy Characteristics'!$C:$C,0))),"",INDEX('Policy Characteristics'!G:G,MATCH($C1035,'Policy Characteristics'!$C:$C,0)))</f>
        <v>1</v>
      </c>
      <c r="N1035" s="238">
        <f>IF(ISBLANK(INDEX('Policy Characteristics'!H:H,MATCH($C1035,'Policy Characteristics'!$C:$C,0))),"",INDEX('Policy Characteristics'!H:H,MATCH($C1035,'Policy Characteristics'!$C:$C,0)))</f>
        <v>0.01</v>
      </c>
      <c r="O1035" s="237" t="str">
        <f>IF(ISBLANK(INDEX('Policy Characteristics'!I:I,MATCH($C1035,'Policy Characteristics'!$C:$C,0))),"",INDEX('Policy Characteristics'!I:I,MATCH($C1035,'Policy Characteristics'!$C:$C,0)))</f>
        <v>% of potential achieved</v>
      </c>
      <c r="P1035" s="237"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7" t="str">
        <f>IF(ISBLANK(INDEX('Policy Characteristics'!K:K,MATCH($C1035,'Policy Characteristics'!$C:$C,0))),"",INDEX('Policy Characteristics'!K:K,MATCH($C1035,'Policy Characteristics'!$C:$C,0)))</f>
        <v/>
      </c>
      <c r="R1035" s="237" t="str">
        <f>IF(ISBLANK(INDEX('Policy Characteristics'!L:L,MATCH($C1035,'Policy Characteristics'!$C:$C,0))),"",INDEX('Policy Characteristics'!L:L,MATCH($C1035,'Policy Characteristics'!$C:$C,0)))</f>
        <v/>
      </c>
      <c r="S1035" s="291" t="s">
        <v>187</v>
      </c>
    </row>
    <row r="1036" spans="1:19" s="291" customFormat="1">
      <c r="A1036" s="237" t="str">
        <f>IF(ISBLANK(INDEX('Policy Characteristics'!A:A,MATCH($C1036,'Policy Characteristics'!$C:$C,0))),"",INDEX('Policy Characteristics'!A:A,MATCH($C1036,'Policy Characteristics'!$C:$C,0)))</f>
        <v>Industry</v>
      </c>
      <c r="B1036" s="386" t="str">
        <f>IF(ISBLANK(INDEX('Policy Characteristics'!B:B,MATCH($C1036,'Policy Characteristics'!$C:$C,0))),"",INDEX('Policy Characteristics'!B:B,MATCH($C1036,'Policy Characteristics'!$C:$C,0)))</f>
        <v>Feedstock Shifting</v>
      </c>
      <c r="C1036" s="237" t="str">
        <f t="shared" si="44"/>
        <v>Fraction of Feedstock Shifted</v>
      </c>
      <c r="D1036" s="290" t="s">
        <v>3059</v>
      </c>
      <c r="E1036" s="335" t="s">
        <v>2700</v>
      </c>
      <c r="F1036" t="s">
        <v>3021</v>
      </c>
      <c r="G1036" s="335" t="s">
        <v>2704</v>
      </c>
      <c r="H1036" s="293">
        <v>2607</v>
      </c>
      <c r="I1036" s="387" t="s">
        <v>44</v>
      </c>
      <c r="J1036" s="388" t="str">
        <f>IF(ISBLANK(INDEX('Policy Characteristics'!D:D,MATCH($C1036,'Policy Characteristics'!$C:$C,0))),"",INDEX('Policy Characteristics'!D:D,MATCH($C1036,'Policy Characteristics'!$C:$C,0)))</f>
        <v>Feedstock Shifting</v>
      </c>
      <c r="K1036" s="237" t="str">
        <f>IF(ISBLANK(INDEX('Policy Characteristics'!E:E,MATCH($C1036,'Policy Characteristics'!$C:$C,0))),"",INDEX('Policy Characteristics'!E:E,MATCH($C1036,'Policy Characteristics'!$C:$C,0)))</f>
        <v>indst feedstock shifting</v>
      </c>
      <c r="L1036" s="238">
        <f>IF(ISBLANK(INDEX('Policy Characteristics'!F:F,MATCH($C1036,'Policy Characteristics'!$C:$C,0))),"",INDEX('Policy Characteristics'!F:F,MATCH($C1036,'Policy Characteristics'!$C:$C,0)))</f>
        <v>0</v>
      </c>
      <c r="M1036" s="238">
        <f>IF(ISBLANK(INDEX('Policy Characteristics'!G:G,MATCH($C1036,'Policy Characteristics'!$C:$C,0))),"",INDEX('Policy Characteristics'!G:G,MATCH($C1036,'Policy Characteristics'!$C:$C,0)))</f>
        <v>1</v>
      </c>
      <c r="N1036" s="238">
        <f>IF(ISBLANK(INDEX('Policy Characteristics'!H:H,MATCH($C1036,'Policy Characteristics'!$C:$C,0))),"",INDEX('Policy Characteristics'!H:H,MATCH($C1036,'Policy Characteristics'!$C:$C,0)))</f>
        <v>0.01</v>
      </c>
      <c r="O1036" s="237" t="str">
        <f>IF(ISBLANK(INDEX('Policy Characteristics'!I:I,MATCH($C1036,'Policy Characteristics'!$C:$C,0))),"",INDEX('Policy Characteristics'!I:I,MATCH($C1036,'Policy Characteristics'!$C:$C,0)))</f>
        <v>% of potential achieved</v>
      </c>
      <c r="P1036" s="237"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7" t="str">
        <f>IF(ISBLANK(INDEX('Policy Characteristics'!K:K,MATCH($C1036,'Policy Characteristics'!$C:$C,0))),"",INDEX('Policy Characteristics'!K:K,MATCH($C1036,'Policy Characteristics'!$C:$C,0)))</f>
        <v/>
      </c>
      <c r="R1036" s="237" t="str">
        <f>IF(ISBLANK(INDEX('Policy Characteristics'!L:L,MATCH($C1036,'Policy Characteristics'!$C:$C,0))),"",INDEX('Policy Characteristics'!L:L,MATCH($C1036,'Policy Characteristics'!$C:$C,0)))</f>
        <v/>
      </c>
      <c r="S1036" s="291" t="s">
        <v>187</v>
      </c>
    </row>
    <row r="1037" spans="1:19" s="291" customFormat="1">
      <c r="A1037" s="237" t="str">
        <f>IF(ISBLANK(INDEX('Policy Characteristics'!A:A,MATCH($C1037,'Policy Characteristics'!$C:$C,0))),"",INDEX('Policy Characteristics'!A:A,MATCH($C1037,'Policy Characteristics'!$C:$C,0)))</f>
        <v>Industry</v>
      </c>
      <c r="B1037" s="386" t="str">
        <f>IF(ISBLANK(INDEX('Policy Characteristics'!B:B,MATCH($C1037,'Policy Characteristics'!$C:$C,0))),"",INDEX('Policy Characteristics'!B:B,MATCH($C1037,'Policy Characteristics'!$C:$C,0)))</f>
        <v>Feedstock Shifting</v>
      </c>
      <c r="C1037" s="237" t="str">
        <f t="shared" si="44"/>
        <v>Fraction of Feedstock Shifted</v>
      </c>
      <c r="D1037" s="290" t="s">
        <v>3059</v>
      </c>
      <c r="E1037" s="335" t="s">
        <v>2701</v>
      </c>
      <c r="F1037" t="s">
        <v>3021</v>
      </c>
      <c r="G1037" s="335" t="s">
        <v>2705</v>
      </c>
      <c r="H1037" s="293">
        <v>2608</v>
      </c>
      <c r="I1037" s="387" t="s">
        <v>44</v>
      </c>
      <c r="J1037" s="388" t="str">
        <f>IF(ISBLANK(INDEX('Policy Characteristics'!D:D,MATCH($C1037,'Policy Characteristics'!$C:$C,0))),"",INDEX('Policy Characteristics'!D:D,MATCH($C1037,'Policy Characteristics'!$C:$C,0)))</f>
        <v>Feedstock Shifting</v>
      </c>
      <c r="K1037" s="237" t="str">
        <f>IF(ISBLANK(INDEX('Policy Characteristics'!E:E,MATCH($C1037,'Policy Characteristics'!$C:$C,0))),"",INDEX('Policy Characteristics'!E:E,MATCH($C1037,'Policy Characteristics'!$C:$C,0)))</f>
        <v>indst feedstock shifting</v>
      </c>
      <c r="L1037" s="238">
        <f>IF(ISBLANK(INDEX('Policy Characteristics'!F:F,MATCH($C1037,'Policy Characteristics'!$C:$C,0))),"",INDEX('Policy Characteristics'!F:F,MATCH($C1037,'Policy Characteristics'!$C:$C,0)))</f>
        <v>0</v>
      </c>
      <c r="M1037" s="238">
        <f>IF(ISBLANK(INDEX('Policy Characteristics'!G:G,MATCH($C1037,'Policy Characteristics'!$C:$C,0))),"",INDEX('Policy Characteristics'!G:G,MATCH($C1037,'Policy Characteristics'!$C:$C,0)))</f>
        <v>1</v>
      </c>
      <c r="N1037" s="238">
        <f>IF(ISBLANK(INDEX('Policy Characteristics'!H:H,MATCH($C1037,'Policy Characteristics'!$C:$C,0))),"",INDEX('Policy Characteristics'!H:H,MATCH($C1037,'Policy Characteristics'!$C:$C,0)))</f>
        <v>0.01</v>
      </c>
      <c r="O1037" s="237" t="str">
        <f>IF(ISBLANK(INDEX('Policy Characteristics'!I:I,MATCH($C1037,'Policy Characteristics'!$C:$C,0))),"",INDEX('Policy Characteristics'!I:I,MATCH($C1037,'Policy Characteristics'!$C:$C,0)))</f>
        <v>% of potential achieved</v>
      </c>
      <c r="P1037" s="237"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7" t="str">
        <f>IF(ISBLANK(INDEX('Policy Characteristics'!K:K,MATCH($C1037,'Policy Characteristics'!$C:$C,0))),"",INDEX('Policy Characteristics'!K:K,MATCH($C1037,'Policy Characteristics'!$C:$C,0)))</f>
        <v/>
      </c>
      <c r="R1037" s="237" t="str">
        <f>IF(ISBLANK(INDEX('Policy Characteristics'!L:L,MATCH($C1037,'Policy Characteristics'!$C:$C,0))),"",INDEX('Policy Characteristics'!L:L,MATCH($C1037,'Policy Characteristics'!$C:$C,0)))</f>
        <v/>
      </c>
      <c r="S1037" s="291" t="s">
        <v>187</v>
      </c>
    </row>
    <row r="1038" spans="1:19" s="291" customFormat="1">
      <c r="A1038" s="237" t="str">
        <f>IF(ISBLANK(INDEX('Policy Characteristics'!A:A,MATCH($C1038,'Policy Characteristics'!$C:$C,0))),"",INDEX('Policy Characteristics'!A:A,MATCH($C1038,'Policy Characteristics'!$C:$C,0)))</f>
        <v>Industry</v>
      </c>
      <c r="B1038" s="386" t="str">
        <f>IF(ISBLANK(INDEX('Policy Characteristics'!B:B,MATCH($C1038,'Policy Characteristics'!$C:$C,0))),"",INDEX('Policy Characteristics'!B:B,MATCH($C1038,'Policy Characteristics'!$C:$C,0)))</f>
        <v>Feedstock Shifting</v>
      </c>
      <c r="C1038" s="237" t="str">
        <f t="shared" si="44"/>
        <v>Fraction of Feedstock Shifted</v>
      </c>
      <c r="D1038" s="290" t="s">
        <v>3059</v>
      </c>
      <c r="E1038" s="335" t="s">
        <v>2698</v>
      </c>
      <c r="F1038" t="s">
        <v>3021</v>
      </c>
      <c r="G1038" s="335" t="s">
        <v>2703</v>
      </c>
      <c r="H1038" s="293">
        <v>2609</v>
      </c>
      <c r="I1038" s="387" t="s">
        <v>44</v>
      </c>
      <c r="J1038" s="388" t="str">
        <f>IF(ISBLANK(INDEX('Policy Characteristics'!D:D,MATCH($C1038,'Policy Characteristics'!$C:$C,0))),"",INDEX('Policy Characteristics'!D:D,MATCH($C1038,'Policy Characteristics'!$C:$C,0)))</f>
        <v>Feedstock Shifting</v>
      </c>
      <c r="K1038" s="237" t="str">
        <f>IF(ISBLANK(INDEX('Policy Characteristics'!E:E,MATCH($C1038,'Policy Characteristics'!$C:$C,0))),"",INDEX('Policy Characteristics'!E:E,MATCH($C1038,'Policy Characteristics'!$C:$C,0)))</f>
        <v>indst feedstock shifting</v>
      </c>
      <c r="L1038" s="238">
        <f>IF(ISBLANK(INDEX('Policy Characteristics'!F:F,MATCH($C1038,'Policy Characteristics'!$C:$C,0))),"",INDEX('Policy Characteristics'!F:F,MATCH($C1038,'Policy Characteristics'!$C:$C,0)))</f>
        <v>0</v>
      </c>
      <c r="M1038" s="238">
        <f>IF(ISBLANK(INDEX('Policy Characteristics'!G:G,MATCH($C1038,'Policy Characteristics'!$C:$C,0))),"",INDEX('Policy Characteristics'!G:G,MATCH($C1038,'Policy Characteristics'!$C:$C,0)))</f>
        <v>1</v>
      </c>
      <c r="N1038" s="238">
        <f>IF(ISBLANK(INDEX('Policy Characteristics'!H:H,MATCH($C1038,'Policy Characteristics'!$C:$C,0))),"",INDEX('Policy Characteristics'!H:H,MATCH($C1038,'Policy Characteristics'!$C:$C,0)))</f>
        <v>0.01</v>
      </c>
      <c r="O1038" s="237" t="str">
        <f>IF(ISBLANK(INDEX('Policy Characteristics'!I:I,MATCH($C1038,'Policy Characteristics'!$C:$C,0))),"",INDEX('Policy Characteristics'!I:I,MATCH($C1038,'Policy Characteristics'!$C:$C,0)))</f>
        <v>% of potential achieved</v>
      </c>
      <c r="P1038" s="237"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7" t="str">
        <f>IF(ISBLANK(INDEX('Policy Characteristics'!K:K,MATCH($C1038,'Policy Characteristics'!$C:$C,0))),"",INDEX('Policy Characteristics'!K:K,MATCH($C1038,'Policy Characteristics'!$C:$C,0)))</f>
        <v/>
      </c>
      <c r="R1038" s="237" t="str">
        <f>IF(ISBLANK(INDEX('Policy Characteristics'!L:L,MATCH($C1038,'Policy Characteristics'!$C:$C,0))),"",INDEX('Policy Characteristics'!L:L,MATCH($C1038,'Policy Characteristics'!$C:$C,0)))</f>
        <v/>
      </c>
      <c r="S1038" s="291" t="s">
        <v>187</v>
      </c>
    </row>
    <row r="1039" spans="1:19" s="291" customFormat="1">
      <c r="A1039" s="237" t="str">
        <f>IF(ISBLANK(INDEX('Policy Characteristics'!A:A,MATCH($C1039,'Policy Characteristics'!$C:$C,0))),"",INDEX('Policy Characteristics'!A:A,MATCH($C1039,'Policy Characteristics'!$C:$C,0)))</f>
        <v>Industry</v>
      </c>
      <c r="B1039" s="386" t="str">
        <f>IF(ISBLANK(INDEX('Policy Characteristics'!B:B,MATCH($C1039,'Policy Characteristics'!$C:$C,0))),"",INDEX('Policy Characteristics'!B:B,MATCH($C1039,'Policy Characteristics'!$C:$C,0)))</f>
        <v>Feedstock Shifting</v>
      </c>
      <c r="C1039" s="237" t="str">
        <f t="shared" si="44"/>
        <v>Fraction of Feedstock Shifted</v>
      </c>
      <c r="D1039" s="290" t="s">
        <v>3060</v>
      </c>
      <c r="E1039" s="335" t="s">
        <v>2396</v>
      </c>
      <c r="F1039" t="s">
        <v>3022</v>
      </c>
      <c r="G1039" s="335" t="s">
        <v>2402</v>
      </c>
      <c r="H1039" s="293">
        <v>2610</v>
      </c>
      <c r="I1039" s="387" t="s">
        <v>44</v>
      </c>
      <c r="J1039" s="388" t="str">
        <f>IF(ISBLANK(INDEX('Policy Characteristics'!D:D,MATCH($C1039,'Policy Characteristics'!$C:$C,0))),"",INDEX('Policy Characteristics'!D:D,MATCH($C1039,'Policy Characteristics'!$C:$C,0)))</f>
        <v>Feedstock Shifting</v>
      </c>
      <c r="K1039" s="237" t="str">
        <f>IF(ISBLANK(INDEX('Policy Characteristics'!E:E,MATCH($C1039,'Policy Characteristics'!$C:$C,0))),"",INDEX('Policy Characteristics'!E:E,MATCH($C1039,'Policy Characteristics'!$C:$C,0)))</f>
        <v>indst feedstock shifting</v>
      </c>
      <c r="L1039" s="238">
        <f>IF(ISBLANK(INDEX('Policy Characteristics'!F:F,MATCH($C1039,'Policy Characteristics'!$C:$C,0))),"",INDEX('Policy Characteristics'!F:F,MATCH($C1039,'Policy Characteristics'!$C:$C,0)))</f>
        <v>0</v>
      </c>
      <c r="M1039" s="238">
        <f>IF(ISBLANK(INDEX('Policy Characteristics'!G:G,MATCH($C1039,'Policy Characteristics'!$C:$C,0))),"",INDEX('Policy Characteristics'!G:G,MATCH($C1039,'Policy Characteristics'!$C:$C,0)))</f>
        <v>1</v>
      </c>
      <c r="N1039" s="238">
        <f>IF(ISBLANK(INDEX('Policy Characteristics'!H:H,MATCH($C1039,'Policy Characteristics'!$C:$C,0))),"",INDEX('Policy Characteristics'!H:H,MATCH($C1039,'Policy Characteristics'!$C:$C,0)))</f>
        <v>0.01</v>
      </c>
      <c r="O1039" s="237" t="str">
        <f>IF(ISBLANK(INDEX('Policy Characteristics'!I:I,MATCH($C1039,'Policy Characteristics'!$C:$C,0))),"",INDEX('Policy Characteristics'!I:I,MATCH($C1039,'Policy Characteristics'!$C:$C,0)))</f>
        <v>% of potential achieved</v>
      </c>
      <c r="P1039" s="237"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7" t="str">
        <f>IF(ISBLANK(INDEX('Policy Characteristics'!K:K,MATCH($C1039,'Policy Characteristics'!$C:$C,0))),"",INDEX('Policy Characteristics'!K:K,MATCH($C1039,'Policy Characteristics'!$C:$C,0)))</f>
        <v/>
      </c>
      <c r="R1039" s="237" t="str">
        <f>IF(ISBLANK(INDEX('Policy Characteristics'!L:L,MATCH($C1039,'Policy Characteristics'!$C:$C,0))),"",INDEX('Policy Characteristics'!L:L,MATCH($C1039,'Policy Characteristics'!$C:$C,0)))</f>
        <v/>
      </c>
      <c r="S1039" s="291" t="s">
        <v>187</v>
      </c>
    </row>
    <row r="1040" spans="1:19" s="291" customFormat="1">
      <c r="A1040" s="237" t="str">
        <f>IF(ISBLANK(INDEX('Policy Characteristics'!A:A,MATCH($C1040,'Policy Characteristics'!$C:$C,0))),"",INDEX('Policy Characteristics'!A:A,MATCH($C1040,'Policy Characteristics'!$C:$C,0)))</f>
        <v>Industry</v>
      </c>
      <c r="B1040" s="386" t="str">
        <f>IF(ISBLANK(INDEX('Policy Characteristics'!B:B,MATCH($C1040,'Policy Characteristics'!$C:$C,0))),"",INDEX('Policy Characteristics'!B:B,MATCH($C1040,'Policy Characteristics'!$C:$C,0)))</f>
        <v>Feedstock Shifting</v>
      </c>
      <c r="C1040" s="237" t="str">
        <f t="shared" si="44"/>
        <v>Fraction of Feedstock Shifted</v>
      </c>
      <c r="D1040" s="290" t="s">
        <v>3060</v>
      </c>
      <c r="E1040" s="335" t="s">
        <v>2397</v>
      </c>
      <c r="F1040" t="s">
        <v>3022</v>
      </c>
      <c r="G1040" s="335" t="s">
        <v>2405</v>
      </c>
      <c r="H1040" s="293">
        <v>2611</v>
      </c>
      <c r="I1040" s="387" t="s">
        <v>44</v>
      </c>
      <c r="J1040" s="388" t="str">
        <f>IF(ISBLANK(INDEX('Policy Characteristics'!D:D,MATCH($C1040,'Policy Characteristics'!$C:$C,0))),"",INDEX('Policy Characteristics'!D:D,MATCH($C1040,'Policy Characteristics'!$C:$C,0)))</f>
        <v>Feedstock Shifting</v>
      </c>
      <c r="K1040" s="237" t="str">
        <f>IF(ISBLANK(INDEX('Policy Characteristics'!E:E,MATCH($C1040,'Policy Characteristics'!$C:$C,0))),"",INDEX('Policy Characteristics'!E:E,MATCH($C1040,'Policy Characteristics'!$C:$C,0)))</f>
        <v>indst feedstock shifting</v>
      </c>
      <c r="L1040" s="238">
        <f>IF(ISBLANK(INDEX('Policy Characteristics'!F:F,MATCH($C1040,'Policy Characteristics'!$C:$C,0))),"",INDEX('Policy Characteristics'!F:F,MATCH($C1040,'Policy Characteristics'!$C:$C,0)))</f>
        <v>0</v>
      </c>
      <c r="M1040" s="238">
        <f>IF(ISBLANK(INDEX('Policy Characteristics'!G:G,MATCH($C1040,'Policy Characteristics'!$C:$C,0))),"",INDEX('Policy Characteristics'!G:G,MATCH($C1040,'Policy Characteristics'!$C:$C,0)))</f>
        <v>1</v>
      </c>
      <c r="N1040" s="238">
        <f>IF(ISBLANK(INDEX('Policy Characteristics'!H:H,MATCH($C1040,'Policy Characteristics'!$C:$C,0))),"",INDEX('Policy Characteristics'!H:H,MATCH($C1040,'Policy Characteristics'!$C:$C,0)))</f>
        <v>0.01</v>
      </c>
      <c r="O1040" s="237" t="str">
        <f>IF(ISBLANK(INDEX('Policy Characteristics'!I:I,MATCH($C1040,'Policy Characteristics'!$C:$C,0))),"",INDEX('Policy Characteristics'!I:I,MATCH($C1040,'Policy Characteristics'!$C:$C,0)))</f>
        <v>% of potential achieved</v>
      </c>
      <c r="P1040" s="237"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7" t="str">
        <f>IF(ISBLANK(INDEX('Policy Characteristics'!K:K,MATCH($C1040,'Policy Characteristics'!$C:$C,0))),"",INDEX('Policy Characteristics'!K:K,MATCH($C1040,'Policy Characteristics'!$C:$C,0)))</f>
        <v/>
      </c>
      <c r="R1040" s="237" t="str">
        <f>IF(ISBLANK(INDEX('Policy Characteristics'!L:L,MATCH($C1040,'Policy Characteristics'!$C:$C,0))),"",INDEX('Policy Characteristics'!L:L,MATCH($C1040,'Policy Characteristics'!$C:$C,0)))</f>
        <v/>
      </c>
      <c r="S1040" s="291" t="s">
        <v>187</v>
      </c>
    </row>
    <row r="1041" spans="1:19" s="291" customFormat="1">
      <c r="A1041" s="237" t="str">
        <f>IF(ISBLANK(INDEX('Policy Characteristics'!A:A,MATCH($C1041,'Policy Characteristics'!$C:$C,0))),"",INDEX('Policy Characteristics'!A:A,MATCH($C1041,'Policy Characteristics'!$C:$C,0)))</f>
        <v>Industry</v>
      </c>
      <c r="B1041" s="386" t="str">
        <f>IF(ISBLANK(INDEX('Policy Characteristics'!B:B,MATCH($C1041,'Policy Characteristics'!$C:$C,0))),"",INDEX('Policy Characteristics'!B:B,MATCH($C1041,'Policy Characteristics'!$C:$C,0)))</f>
        <v>Feedstock Shifting</v>
      </c>
      <c r="C1041" s="237" t="str">
        <f t="shared" si="44"/>
        <v>Fraction of Feedstock Shifted</v>
      </c>
      <c r="D1041" s="290" t="s">
        <v>3060</v>
      </c>
      <c r="E1041" s="335" t="s">
        <v>2398</v>
      </c>
      <c r="F1041" t="s">
        <v>3022</v>
      </c>
      <c r="G1041" s="335" t="s">
        <v>2406</v>
      </c>
      <c r="H1041" s="293">
        <v>2612</v>
      </c>
      <c r="I1041" s="387" t="s">
        <v>44</v>
      </c>
      <c r="J1041" s="388" t="str">
        <f>IF(ISBLANK(INDEX('Policy Characteristics'!D:D,MATCH($C1041,'Policy Characteristics'!$C:$C,0))),"",INDEX('Policy Characteristics'!D:D,MATCH($C1041,'Policy Characteristics'!$C:$C,0)))</f>
        <v>Feedstock Shifting</v>
      </c>
      <c r="K1041" s="237" t="str">
        <f>IF(ISBLANK(INDEX('Policy Characteristics'!E:E,MATCH($C1041,'Policy Characteristics'!$C:$C,0))),"",INDEX('Policy Characteristics'!E:E,MATCH($C1041,'Policy Characteristics'!$C:$C,0)))</f>
        <v>indst feedstock shifting</v>
      </c>
      <c r="L1041" s="238">
        <f>IF(ISBLANK(INDEX('Policy Characteristics'!F:F,MATCH($C1041,'Policy Characteristics'!$C:$C,0))),"",INDEX('Policy Characteristics'!F:F,MATCH($C1041,'Policy Characteristics'!$C:$C,0)))</f>
        <v>0</v>
      </c>
      <c r="M1041" s="238">
        <f>IF(ISBLANK(INDEX('Policy Characteristics'!G:G,MATCH($C1041,'Policy Characteristics'!$C:$C,0))),"",INDEX('Policy Characteristics'!G:G,MATCH($C1041,'Policy Characteristics'!$C:$C,0)))</f>
        <v>1</v>
      </c>
      <c r="N1041" s="238">
        <f>IF(ISBLANK(INDEX('Policy Characteristics'!H:H,MATCH($C1041,'Policy Characteristics'!$C:$C,0))),"",INDEX('Policy Characteristics'!H:H,MATCH($C1041,'Policy Characteristics'!$C:$C,0)))</f>
        <v>0.01</v>
      </c>
      <c r="O1041" s="237" t="str">
        <f>IF(ISBLANK(INDEX('Policy Characteristics'!I:I,MATCH($C1041,'Policy Characteristics'!$C:$C,0))),"",INDEX('Policy Characteristics'!I:I,MATCH($C1041,'Policy Characteristics'!$C:$C,0)))</f>
        <v>% of potential achieved</v>
      </c>
      <c r="P1041" s="237"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7" t="str">
        <f>IF(ISBLANK(INDEX('Policy Characteristics'!K:K,MATCH($C1041,'Policy Characteristics'!$C:$C,0))),"",INDEX('Policy Characteristics'!K:K,MATCH($C1041,'Policy Characteristics'!$C:$C,0)))</f>
        <v/>
      </c>
      <c r="R1041" s="237" t="str">
        <f>IF(ISBLANK(INDEX('Policy Characteristics'!L:L,MATCH($C1041,'Policy Characteristics'!$C:$C,0))),"",INDEX('Policy Characteristics'!L:L,MATCH($C1041,'Policy Characteristics'!$C:$C,0)))</f>
        <v/>
      </c>
      <c r="S1041" s="291" t="s">
        <v>187</v>
      </c>
    </row>
    <row r="1042" spans="1:19" s="291" customFormat="1">
      <c r="A1042" s="237" t="str">
        <f>IF(ISBLANK(INDEX('Policy Characteristics'!A:A,MATCH($C1042,'Policy Characteristics'!$C:$C,0))),"",INDEX('Policy Characteristics'!A:A,MATCH($C1042,'Policy Characteristics'!$C:$C,0)))</f>
        <v>Industry</v>
      </c>
      <c r="B1042" s="386" t="str">
        <f>IF(ISBLANK(INDEX('Policy Characteristics'!B:B,MATCH($C1042,'Policy Characteristics'!$C:$C,0))),"",INDEX('Policy Characteristics'!B:B,MATCH($C1042,'Policy Characteristics'!$C:$C,0)))</f>
        <v>Feedstock Shifting</v>
      </c>
      <c r="C1042" s="237" t="str">
        <f t="shared" si="44"/>
        <v>Fraction of Feedstock Shifted</v>
      </c>
      <c r="D1042" s="290" t="s">
        <v>3060</v>
      </c>
      <c r="E1042" s="335" t="s">
        <v>2399</v>
      </c>
      <c r="F1042" t="s">
        <v>3022</v>
      </c>
      <c r="G1042" s="335" t="s">
        <v>2403</v>
      </c>
      <c r="H1042" s="293">
        <v>2613</v>
      </c>
      <c r="I1042" s="387" t="s">
        <v>44</v>
      </c>
      <c r="J1042" s="388" t="str">
        <f>IF(ISBLANK(INDEX('Policy Characteristics'!D:D,MATCH($C1042,'Policy Characteristics'!$C:$C,0))),"",INDEX('Policy Characteristics'!D:D,MATCH($C1042,'Policy Characteristics'!$C:$C,0)))</f>
        <v>Feedstock Shifting</v>
      </c>
      <c r="K1042" s="237" t="str">
        <f>IF(ISBLANK(INDEX('Policy Characteristics'!E:E,MATCH($C1042,'Policy Characteristics'!$C:$C,0))),"",INDEX('Policy Characteristics'!E:E,MATCH($C1042,'Policy Characteristics'!$C:$C,0)))</f>
        <v>indst feedstock shifting</v>
      </c>
      <c r="L1042" s="238">
        <f>IF(ISBLANK(INDEX('Policy Characteristics'!F:F,MATCH($C1042,'Policy Characteristics'!$C:$C,0))),"",INDEX('Policy Characteristics'!F:F,MATCH($C1042,'Policy Characteristics'!$C:$C,0)))</f>
        <v>0</v>
      </c>
      <c r="M1042" s="238">
        <f>IF(ISBLANK(INDEX('Policy Characteristics'!G:G,MATCH($C1042,'Policy Characteristics'!$C:$C,0))),"",INDEX('Policy Characteristics'!G:G,MATCH($C1042,'Policy Characteristics'!$C:$C,0)))</f>
        <v>1</v>
      </c>
      <c r="N1042" s="238">
        <f>IF(ISBLANK(INDEX('Policy Characteristics'!H:H,MATCH($C1042,'Policy Characteristics'!$C:$C,0))),"",INDEX('Policy Characteristics'!H:H,MATCH($C1042,'Policy Characteristics'!$C:$C,0)))</f>
        <v>0.01</v>
      </c>
      <c r="O1042" s="237" t="str">
        <f>IF(ISBLANK(INDEX('Policy Characteristics'!I:I,MATCH($C1042,'Policy Characteristics'!$C:$C,0))),"",INDEX('Policy Characteristics'!I:I,MATCH($C1042,'Policy Characteristics'!$C:$C,0)))</f>
        <v>% of potential achieved</v>
      </c>
      <c r="P1042" s="237"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7" t="str">
        <f>IF(ISBLANK(INDEX('Policy Characteristics'!K:K,MATCH($C1042,'Policy Characteristics'!$C:$C,0))),"",INDEX('Policy Characteristics'!K:K,MATCH($C1042,'Policy Characteristics'!$C:$C,0)))</f>
        <v/>
      </c>
      <c r="R1042" s="237" t="str">
        <f>IF(ISBLANK(INDEX('Policy Characteristics'!L:L,MATCH($C1042,'Policy Characteristics'!$C:$C,0))),"",INDEX('Policy Characteristics'!L:L,MATCH($C1042,'Policy Characteristics'!$C:$C,0)))</f>
        <v/>
      </c>
      <c r="S1042" s="291" t="s">
        <v>187</v>
      </c>
    </row>
    <row r="1043" spans="1:19" s="291" customFormat="1">
      <c r="A1043" s="237" t="str">
        <f>IF(ISBLANK(INDEX('Policy Characteristics'!A:A,MATCH($C1043,'Policy Characteristics'!$C:$C,0))),"",INDEX('Policy Characteristics'!A:A,MATCH($C1043,'Policy Characteristics'!$C:$C,0)))</f>
        <v>Industry</v>
      </c>
      <c r="B1043" s="386" t="str">
        <f>IF(ISBLANK(INDEX('Policy Characteristics'!B:B,MATCH($C1043,'Policy Characteristics'!$C:$C,0))),"",INDEX('Policy Characteristics'!B:B,MATCH($C1043,'Policy Characteristics'!$C:$C,0)))</f>
        <v>Feedstock Shifting</v>
      </c>
      <c r="C1043" s="237" t="str">
        <f t="shared" si="44"/>
        <v>Fraction of Feedstock Shifted</v>
      </c>
      <c r="D1043" s="290" t="s">
        <v>3060</v>
      </c>
      <c r="E1043" s="335" t="s">
        <v>2400</v>
      </c>
      <c r="F1043" t="s">
        <v>3022</v>
      </c>
      <c r="G1043" s="335" t="s">
        <v>2404</v>
      </c>
      <c r="H1043" s="293">
        <v>2614</v>
      </c>
      <c r="I1043" s="387" t="s">
        <v>44</v>
      </c>
      <c r="J1043" s="388" t="str">
        <f>IF(ISBLANK(INDEX('Policy Characteristics'!D:D,MATCH($C1043,'Policy Characteristics'!$C:$C,0))),"",INDEX('Policy Characteristics'!D:D,MATCH($C1043,'Policy Characteristics'!$C:$C,0)))</f>
        <v>Feedstock Shifting</v>
      </c>
      <c r="K1043" s="237" t="str">
        <f>IF(ISBLANK(INDEX('Policy Characteristics'!E:E,MATCH($C1043,'Policy Characteristics'!$C:$C,0))),"",INDEX('Policy Characteristics'!E:E,MATCH($C1043,'Policy Characteristics'!$C:$C,0)))</f>
        <v>indst feedstock shifting</v>
      </c>
      <c r="L1043" s="238">
        <f>IF(ISBLANK(INDEX('Policy Characteristics'!F:F,MATCH($C1043,'Policy Characteristics'!$C:$C,0))),"",INDEX('Policy Characteristics'!F:F,MATCH($C1043,'Policy Characteristics'!$C:$C,0)))</f>
        <v>0</v>
      </c>
      <c r="M1043" s="238">
        <f>IF(ISBLANK(INDEX('Policy Characteristics'!G:G,MATCH($C1043,'Policy Characteristics'!$C:$C,0))),"",INDEX('Policy Characteristics'!G:G,MATCH($C1043,'Policy Characteristics'!$C:$C,0)))</f>
        <v>1</v>
      </c>
      <c r="N1043" s="238">
        <f>IF(ISBLANK(INDEX('Policy Characteristics'!H:H,MATCH($C1043,'Policy Characteristics'!$C:$C,0))),"",INDEX('Policy Characteristics'!H:H,MATCH($C1043,'Policy Characteristics'!$C:$C,0)))</f>
        <v>0.01</v>
      </c>
      <c r="O1043" s="237" t="str">
        <f>IF(ISBLANK(INDEX('Policy Characteristics'!I:I,MATCH($C1043,'Policy Characteristics'!$C:$C,0))),"",INDEX('Policy Characteristics'!I:I,MATCH($C1043,'Policy Characteristics'!$C:$C,0)))</f>
        <v>% of potential achieved</v>
      </c>
      <c r="P1043" s="237"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7" t="str">
        <f>IF(ISBLANK(INDEX('Policy Characteristics'!K:K,MATCH($C1043,'Policy Characteristics'!$C:$C,0))),"",INDEX('Policy Characteristics'!K:K,MATCH($C1043,'Policy Characteristics'!$C:$C,0)))</f>
        <v/>
      </c>
      <c r="R1043" s="237" t="str">
        <f>IF(ISBLANK(INDEX('Policy Characteristics'!L:L,MATCH($C1043,'Policy Characteristics'!$C:$C,0))),"",INDEX('Policy Characteristics'!L:L,MATCH($C1043,'Policy Characteristics'!$C:$C,0)))</f>
        <v/>
      </c>
      <c r="S1043" s="291" t="s">
        <v>187</v>
      </c>
    </row>
    <row r="1044" spans="1:19" s="291" customFormat="1">
      <c r="A1044" s="237" t="str">
        <f>IF(ISBLANK(INDEX('Policy Characteristics'!A:A,MATCH($C1044,'Policy Characteristics'!$C:$C,0))),"",INDEX('Policy Characteristics'!A:A,MATCH($C1044,'Policy Characteristics'!$C:$C,0)))</f>
        <v>Industry</v>
      </c>
      <c r="B1044" s="386" t="str">
        <f>IF(ISBLANK(INDEX('Policy Characteristics'!B:B,MATCH($C1044,'Policy Characteristics'!$C:$C,0))),"",INDEX('Policy Characteristics'!B:B,MATCH($C1044,'Policy Characteristics'!$C:$C,0)))</f>
        <v>Feedstock Shifting</v>
      </c>
      <c r="C1044" s="237" t="str">
        <f t="shared" si="44"/>
        <v>Fraction of Feedstock Shifted</v>
      </c>
      <c r="D1044" s="290" t="s">
        <v>3060</v>
      </c>
      <c r="E1044" s="335" t="s">
        <v>2401</v>
      </c>
      <c r="F1044" t="s">
        <v>3022</v>
      </c>
      <c r="G1044" s="335" t="s">
        <v>2407</v>
      </c>
      <c r="H1044" s="293">
        <v>2615</v>
      </c>
      <c r="I1044" s="387" t="s">
        <v>44</v>
      </c>
      <c r="J1044" s="388" t="str">
        <f>IF(ISBLANK(INDEX('Policy Characteristics'!D:D,MATCH($C1044,'Policy Characteristics'!$C:$C,0))),"",INDEX('Policy Characteristics'!D:D,MATCH($C1044,'Policy Characteristics'!$C:$C,0)))</f>
        <v>Feedstock Shifting</v>
      </c>
      <c r="K1044" s="237" t="str">
        <f>IF(ISBLANK(INDEX('Policy Characteristics'!E:E,MATCH($C1044,'Policy Characteristics'!$C:$C,0))),"",INDEX('Policy Characteristics'!E:E,MATCH($C1044,'Policy Characteristics'!$C:$C,0)))</f>
        <v>indst feedstock shifting</v>
      </c>
      <c r="L1044" s="238">
        <f>IF(ISBLANK(INDEX('Policy Characteristics'!F:F,MATCH($C1044,'Policy Characteristics'!$C:$C,0))),"",INDEX('Policy Characteristics'!F:F,MATCH($C1044,'Policy Characteristics'!$C:$C,0)))</f>
        <v>0</v>
      </c>
      <c r="M1044" s="238">
        <f>IF(ISBLANK(INDEX('Policy Characteristics'!G:G,MATCH($C1044,'Policy Characteristics'!$C:$C,0))),"",INDEX('Policy Characteristics'!G:G,MATCH($C1044,'Policy Characteristics'!$C:$C,0)))</f>
        <v>1</v>
      </c>
      <c r="N1044" s="238">
        <f>IF(ISBLANK(INDEX('Policy Characteristics'!H:H,MATCH($C1044,'Policy Characteristics'!$C:$C,0))),"",INDEX('Policy Characteristics'!H:H,MATCH($C1044,'Policy Characteristics'!$C:$C,0)))</f>
        <v>0.01</v>
      </c>
      <c r="O1044" s="237" t="str">
        <f>IF(ISBLANK(INDEX('Policy Characteristics'!I:I,MATCH($C1044,'Policy Characteristics'!$C:$C,0))),"",INDEX('Policy Characteristics'!I:I,MATCH($C1044,'Policy Characteristics'!$C:$C,0)))</f>
        <v>% of potential achieved</v>
      </c>
      <c r="P1044" s="237"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7" t="str">
        <f>IF(ISBLANK(INDEX('Policy Characteristics'!K:K,MATCH($C1044,'Policy Characteristics'!$C:$C,0))),"",INDEX('Policy Characteristics'!K:K,MATCH($C1044,'Policy Characteristics'!$C:$C,0)))</f>
        <v/>
      </c>
      <c r="R1044" s="237" t="str">
        <f>IF(ISBLANK(INDEX('Policy Characteristics'!L:L,MATCH($C1044,'Policy Characteristics'!$C:$C,0))),"",INDEX('Policy Characteristics'!L:L,MATCH($C1044,'Policy Characteristics'!$C:$C,0)))</f>
        <v/>
      </c>
      <c r="S1044" s="291" t="s">
        <v>187</v>
      </c>
    </row>
    <row r="1045" spans="1:19" s="291" customFormat="1">
      <c r="A1045" s="237" t="str">
        <f>IF(ISBLANK(INDEX('Policy Characteristics'!A:A,MATCH($C1045,'Policy Characteristics'!$C:$C,0))),"",INDEX('Policy Characteristics'!A:A,MATCH($C1045,'Policy Characteristics'!$C:$C,0)))</f>
        <v>Industry</v>
      </c>
      <c r="B1045" s="386" t="str">
        <f>IF(ISBLANK(INDEX('Policy Characteristics'!B:B,MATCH($C1045,'Policy Characteristics'!$C:$C,0))),"",INDEX('Policy Characteristics'!B:B,MATCH($C1045,'Policy Characteristics'!$C:$C,0)))</f>
        <v>Feedstock Shifting</v>
      </c>
      <c r="C1045" s="237" t="str">
        <f t="shared" si="44"/>
        <v>Fraction of Feedstock Shifted</v>
      </c>
      <c r="D1045" s="290" t="s">
        <v>3060</v>
      </c>
      <c r="E1045" s="335" t="s">
        <v>2699</v>
      </c>
      <c r="F1045" t="s">
        <v>3022</v>
      </c>
      <c r="G1045" s="335" t="s">
        <v>2702</v>
      </c>
      <c r="H1045" s="293">
        <v>2616</v>
      </c>
      <c r="I1045" s="387" t="s">
        <v>44</v>
      </c>
      <c r="J1045" s="388" t="str">
        <f>IF(ISBLANK(INDEX('Policy Characteristics'!D:D,MATCH($C1045,'Policy Characteristics'!$C:$C,0))),"",INDEX('Policy Characteristics'!D:D,MATCH($C1045,'Policy Characteristics'!$C:$C,0)))</f>
        <v>Feedstock Shifting</v>
      </c>
      <c r="K1045" s="237" t="str">
        <f>IF(ISBLANK(INDEX('Policy Characteristics'!E:E,MATCH($C1045,'Policy Characteristics'!$C:$C,0))),"",INDEX('Policy Characteristics'!E:E,MATCH($C1045,'Policy Characteristics'!$C:$C,0)))</f>
        <v>indst feedstock shifting</v>
      </c>
      <c r="L1045" s="238">
        <f>IF(ISBLANK(INDEX('Policy Characteristics'!F:F,MATCH($C1045,'Policy Characteristics'!$C:$C,0))),"",INDEX('Policy Characteristics'!F:F,MATCH($C1045,'Policy Characteristics'!$C:$C,0)))</f>
        <v>0</v>
      </c>
      <c r="M1045" s="238">
        <f>IF(ISBLANK(INDEX('Policy Characteristics'!G:G,MATCH($C1045,'Policy Characteristics'!$C:$C,0))),"",INDEX('Policy Characteristics'!G:G,MATCH($C1045,'Policy Characteristics'!$C:$C,0)))</f>
        <v>1</v>
      </c>
      <c r="N1045" s="238">
        <f>IF(ISBLANK(INDEX('Policy Characteristics'!H:H,MATCH($C1045,'Policy Characteristics'!$C:$C,0))),"",INDEX('Policy Characteristics'!H:H,MATCH($C1045,'Policy Characteristics'!$C:$C,0)))</f>
        <v>0.01</v>
      </c>
      <c r="O1045" s="237" t="str">
        <f>IF(ISBLANK(INDEX('Policy Characteristics'!I:I,MATCH($C1045,'Policy Characteristics'!$C:$C,0))),"",INDEX('Policy Characteristics'!I:I,MATCH($C1045,'Policy Characteristics'!$C:$C,0)))</f>
        <v>% of potential achieved</v>
      </c>
      <c r="P1045" s="237"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7" t="str">
        <f>IF(ISBLANK(INDEX('Policy Characteristics'!K:K,MATCH($C1045,'Policy Characteristics'!$C:$C,0))),"",INDEX('Policy Characteristics'!K:K,MATCH($C1045,'Policy Characteristics'!$C:$C,0)))</f>
        <v/>
      </c>
      <c r="R1045" s="237" t="str">
        <f>IF(ISBLANK(INDEX('Policy Characteristics'!L:L,MATCH($C1045,'Policy Characteristics'!$C:$C,0))),"",INDEX('Policy Characteristics'!L:L,MATCH($C1045,'Policy Characteristics'!$C:$C,0)))</f>
        <v/>
      </c>
      <c r="S1045" s="291" t="s">
        <v>187</v>
      </c>
    </row>
    <row r="1046" spans="1:19" s="291" customFormat="1">
      <c r="A1046" s="237" t="str">
        <f>IF(ISBLANK(INDEX('Policy Characteristics'!A:A,MATCH($C1046,'Policy Characteristics'!$C:$C,0))),"",INDEX('Policy Characteristics'!A:A,MATCH($C1046,'Policy Characteristics'!$C:$C,0)))</f>
        <v>Industry</v>
      </c>
      <c r="B1046" s="386" t="str">
        <f>IF(ISBLANK(INDEX('Policy Characteristics'!B:B,MATCH($C1046,'Policy Characteristics'!$C:$C,0))),"",INDEX('Policy Characteristics'!B:B,MATCH($C1046,'Policy Characteristics'!$C:$C,0)))</f>
        <v>Feedstock Shifting</v>
      </c>
      <c r="C1046" s="237" t="str">
        <f t="shared" si="44"/>
        <v>Fraction of Feedstock Shifted</v>
      </c>
      <c r="D1046" s="290" t="s">
        <v>3060</v>
      </c>
      <c r="E1046" s="335" t="s">
        <v>2700</v>
      </c>
      <c r="F1046" t="s">
        <v>3022</v>
      </c>
      <c r="G1046" s="335" t="s">
        <v>2704</v>
      </c>
      <c r="H1046" s="293">
        <v>2617</v>
      </c>
      <c r="I1046" s="387" t="s">
        <v>44</v>
      </c>
      <c r="J1046" s="388" t="str">
        <f>IF(ISBLANK(INDEX('Policy Characteristics'!D:D,MATCH($C1046,'Policy Characteristics'!$C:$C,0))),"",INDEX('Policy Characteristics'!D:D,MATCH($C1046,'Policy Characteristics'!$C:$C,0)))</f>
        <v>Feedstock Shifting</v>
      </c>
      <c r="K1046" s="237" t="str">
        <f>IF(ISBLANK(INDEX('Policy Characteristics'!E:E,MATCH($C1046,'Policy Characteristics'!$C:$C,0))),"",INDEX('Policy Characteristics'!E:E,MATCH($C1046,'Policy Characteristics'!$C:$C,0)))</f>
        <v>indst feedstock shifting</v>
      </c>
      <c r="L1046" s="238">
        <f>IF(ISBLANK(INDEX('Policy Characteristics'!F:F,MATCH($C1046,'Policy Characteristics'!$C:$C,0))),"",INDEX('Policy Characteristics'!F:F,MATCH($C1046,'Policy Characteristics'!$C:$C,0)))</f>
        <v>0</v>
      </c>
      <c r="M1046" s="238">
        <f>IF(ISBLANK(INDEX('Policy Characteristics'!G:G,MATCH($C1046,'Policy Characteristics'!$C:$C,0))),"",INDEX('Policy Characteristics'!G:G,MATCH($C1046,'Policy Characteristics'!$C:$C,0)))</f>
        <v>1</v>
      </c>
      <c r="N1046" s="238">
        <f>IF(ISBLANK(INDEX('Policy Characteristics'!H:H,MATCH($C1046,'Policy Characteristics'!$C:$C,0))),"",INDEX('Policy Characteristics'!H:H,MATCH($C1046,'Policy Characteristics'!$C:$C,0)))</f>
        <v>0.01</v>
      </c>
      <c r="O1046" s="237" t="str">
        <f>IF(ISBLANK(INDEX('Policy Characteristics'!I:I,MATCH($C1046,'Policy Characteristics'!$C:$C,0))),"",INDEX('Policy Characteristics'!I:I,MATCH($C1046,'Policy Characteristics'!$C:$C,0)))</f>
        <v>% of potential achieved</v>
      </c>
      <c r="P1046" s="237"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7" t="str">
        <f>IF(ISBLANK(INDEX('Policy Characteristics'!K:K,MATCH($C1046,'Policy Characteristics'!$C:$C,0))),"",INDEX('Policy Characteristics'!K:K,MATCH($C1046,'Policy Characteristics'!$C:$C,0)))</f>
        <v/>
      </c>
      <c r="R1046" s="237" t="str">
        <f>IF(ISBLANK(INDEX('Policy Characteristics'!L:L,MATCH($C1046,'Policy Characteristics'!$C:$C,0))),"",INDEX('Policy Characteristics'!L:L,MATCH($C1046,'Policy Characteristics'!$C:$C,0)))</f>
        <v/>
      </c>
      <c r="S1046" s="291" t="s">
        <v>187</v>
      </c>
    </row>
    <row r="1047" spans="1:19" s="291" customFormat="1">
      <c r="A1047" s="237" t="str">
        <f>IF(ISBLANK(INDEX('Policy Characteristics'!A:A,MATCH($C1047,'Policy Characteristics'!$C:$C,0))),"",INDEX('Policy Characteristics'!A:A,MATCH($C1047,'Policy Characteristics'!$C:$C,0)))</f>
        <v>Industry</v>
      </c>
      <c r="B1047" s="386" t="str">
        <f>IF(ISBLANK(INDEX('Policy Characteristics'!B:B,MATCH($C1047,'Policy Characteristics'!$C:$C,0))),"",INDEX('Policy Characteristics'!B:B,MATCH($C1047,'Policy Characteristics'!$C:$C,0)))</f>
        <v>Feedstock Shifting</v>
      </c>
      <c r="C1047" s="237" t="str">
        <f t="shared" si="44"/>
        <v>Fraction of Feedstock Shifted</v>
      </c>
      <c r="D1047" s="290" t="s">
        <v>3060</v>
      </c>
      <c r="E1047" s="335" t="s">
        <v>2701</v>
      </c>
      <c r="F1047" t="s">
        <v>3022</v>
      </c>
      <c r="G1047" s="335" t="s">
        <v>2705</v>
      </c>
      <c r="H1047" s="293">
        <v>2618</v>
      </c>
      <c r="I1047" s="387" t="s">
        <v>44</v>
      </c>
      <c r="J1047" s="388" t="str">
        <f>IF(ISBLANK(INDEX('Policy Characteristics'!D:D,MATCH($C1047,'Policy Characteristics'!$C:$C,0))),"",INDEX('Policy Characteristics'!D:D,MATCH($C1047,'Policy Characteristics'!$C:$C,0)))</f>
        <v>Feedstock Shifting</v>
      </c>
      <c r="K1047" s="237" t="str">
        <f>IF(ISBLANK(INDEX('Policy Characteristics'!E:E,MATCH($C1047,'Policy Characteristics'!$C:$C,0))),"",INDEX('Policy Characteristics'!E:E,MATCH($C1047,'Policy Characteristics'!$C:$C,0)))</f>
        <v>indst feedstock shifting</v>
      </c>
      <c r="L1047" s="238">
        <f>IF(ISBLANK(INDEX('Policy Characteristics'!F:F,MATCH($C1047,'Policy Characteristics'!$C:$C,0))),"",INDEX('Policy Characteristics'!F:F,MATCH($C1047,'Policy Characteristics'!$C:$C,0)))</f>
        <v>0</v>
      </c>
      <c r="M1047" s="238">
        <f>IF(ISBLANK(INDEX('Policy Characteristics'!G:G,MATCH($C1047,'Policy Characteristics'!$C:$C,0))),"",INDEX('Policy Characteristics'!G:G,MATCH($C1047,'Policy Characteristics'!$C:$C,0)))</f>
        <v>1</v>
      </c>
      <c r="N1047" s="238">
        <f>IF(ISBLANK(INDEX('Policy Characteristics'!H:H,MATCH($C1047,'Policy Characteristics'!$C:$C,0))),"",INDEX('Policy Characteristics'!H:H,MATCH($C1047,'Policy Characteristics'!$C:$C,0)))</f>
        <v>0.01</v>
      </c>
      <c r="O1047" s="237" t="str">
        <f>IF(ISBLANK(INDEX('Policy Characteristics'!I:I,MATCH($C1047,'Policy Characteristics'!$C:$C,0))),"",INDEX('Policy Characteristics'!I:I,MATCH($C1047,'Policy Characteristics'!$C:$C,0)))</f>
        <v>% of potential achieved</v>
      </c>
      <c r="P1047" s="237"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7" t="str">
        <f>IF(ISBLANK(INDEX('Policy Characteristics'!K:K,MATCH($C1047,'Policy Characteristics'!$C:$C,0))),"",INDEX('Policy Characteristics'!K:K,MATCH($C1047,'Policy Characteristics'!$C:$C,0)))</f>
        <v/>
      </c>
      <c r="R1047" s="237" t="str">
        <f>IF(ISBLANK(INDEX('Policy Characteristics'!L:L,MATCH($C1047,'Policy Characteristics'!$C:$C,0))),"",INDEX('Policy Characteristics'!L:L,MATCH($C1047,'Policy Characteristics'!$C:$C,0)))</f>
        <v/>
      </c>
      <c r="S1047" s="291" t="s">
        <v>187</v>
      </c>
    </row>
    <row r="1048" spans="1:19" s="291" customFormat="1">
      <c r="A1048" s="237" t="str">
        <f>IF(ISBLANK(INDEX('Policy Characteristics'!A:A,MATCH($C1048,'Policy Characteristics'!$C:$C,0))),"",INDEX('Policy Characteristics'!A:A,MATCH($C1048,'Policy Characteristics'!$C:$C,0)))</f>
        <v>Industry</v>
      </c>
      <c r="B1048" s="386" t="str">
        <f>IF(ISBLANK(INDEX('Policy Characteristics'!B:B,MATCH($C1048,'Policy Characteristics'!$C:$C,0))),"",INDEX('Policy Characteristics'!B:B,MATCH($C1048,'Policy Characteristics'!$C:$C,0)))</f>
        <v>Feedstock Shifting</v>
      </c>
      <c r="C1048" s="237" t="str">
        <f t="shared" si="44"/>
        <v>Fraction of Feedstock Shifted</v>
      </c>
      <c r="D1048" s="290" t="s">
        <v>3060</v>
      </c>
      <c r="E1048" s="335" t="s">
        <v>2698</v>
      </c>
      <c r="F1048" t="s">
        <v>3022</v>
      </c>
      <c r="G1048" s="335" t="s">
        <v>2703</v>
      </c>
      <c r="H1048" s="293">
        <v>2619</v>
      </c>
      <c r="I1048" s="387" t="s">
        <v>44</v>
      </c>
      <c r="J1048" s="388" t="str">
        <f>IF(ISBLANK(INDEX('Policy Characteristics'!D:D,MATCH($C1048,'Policy Characteristics'!$C:$C,0))),"",INDEX('Policy Characteristics'!D:D,MATCH($C1048,'Policy Characteristics'!$C:$C,0)))</f>
        <v>Feedstock Shifting</v>
      </c>
      <c r="K1048" s="237" t="str">
        <f>IF(ISBLANK(INDEX('Policy Characteristics'!E:E,MATCH($C1048,'Policy Characteristics'!$C:$C,0))),"",INDEX('Policy Characteristics'!E:E,MATCH($C1048,'Policy Characteristics'!$C:$C,0)))</f>
        <v>indst feedstock shifting</v>
      </c>
      <c r="L1048" s="238">
        <f>IF(ISBLANK(INDEX('Policy Characteristics'!F:F,MATCH($C1048,'Policy Characteristics'!$C:$C,0))),"",INDEX('Policy Characteristics'!F:F,MATCH($C1048,'Policy Characteristics'!$C:$C,0)))</f>
        <v>0</v>
      </c>
      <c r="M1048" s="238">
        <f>IF(ISBLANK(INDEX('Policy Characteristics'!G:G,MATCH($C1048,'Policy Characteristics'!$C:$C,0))),"",INDEX('Policy Characteristics'!G:G,MATCH($C1048,'Policy Characteristics'!$C:$C,0)))</f>
        <v>1</v>
      </c>
      <c r="N1048" s="238">
        <f>IF(ISBLANK(INDEX('Policy Characteristics'!H:H,MATCH($C1048,'Policy Characteristics'!$C:$C,0))),"",INDEX('Policy Characteristics'!H:H,MATCH($C1048,'Policy Characteristics'!$C:$C,0)))</f>
        <v>0.01</v>
      </c>
      <c r="O1048" s="237" t="str">
        <f>IF(ISBLANK(INDEX('Policy Characteristics'!I:I,MATCH($C1048,'Policy Characteristics'!$C:$C,0))),"",INDEX('Policy Characteristics'!I:I,MATCH($C1048,'Policy Characteristics'!$C:$C,0)))</f>
        <v>% of potential achieved</v>
      </c>
      <c r="P1048" s="237"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7" t="str">
        <f>IF(ISBLANK(INDEX('Policy Characteristics'!K:K,MATCH($C1048,'Policy Characteristics'!$C:$C,0))),"",INDEX('Policy Characteristics'!K:K,MATCH($C1048,'Policy Characteristics'!$C:$C,0)))</f>
        <v/>
      </c>
      <c r="R1048" s="237" t="str">
        <f>IF(ISBLANK(INDEX('Policy Characteristics'!L:L,MATCH($C1048,'Policy Characteristics'!$C:$C,0))),"",INDEX('Policy Characteristics'!L:L,MATCH($C1048,'Policy Characteristics'!$C:$C,0)))</f>
        <v/>
      </c>
      <c r="S1048" s="291" t="s">
        <v>187</v>
      </c>
    </row>
    <row r="1049" spans="1:19" s="291" customFormat="1">
      <c r="A1049" s="237" t="str">
        <f>IF(ISBLANK(INDEX('Policy Characteristics'!A:A,MATCH($C1049,'Policy Characteristics'!$C:$C,0))),"",INDEX('Policy Characteristics'!A:A,MATCH($C1049,'Policy Characteristics'!$C:$C,0)))</f>
        <v>Industry</v>
      </c>
      <c r="B1049" s="386" t="str">
        <f>IF(ISBLANK(INDEX('Policy Characteristics'!B:B,MATCH($C1049,'Policy Characteristics'!$C:$C,0))),"",INDEX('Policy Characteristics'!B:B,MATCH($C1049,'Policy Characteristics'!$C:$C,0)))</f>
        <v>Feedstock Shifting</v>
      </c>
      <c r="C1049" s="237" t="str">
        <f t="shared" si="44"/>
        <v>Fraction of Feedstock Shifted</v>
      </c>
      <c r="D1049" s="290" t="s">
        <v>3061</v>
      </c>
      <c r="E1049" s="335" t="s">
        <v>2396</v>
      </c>
      <c r="F1049" t="s">
        <v>3023</v>
      </c>
      <c r="G1049" s="335" t="s">
        <v>2402</v>
      </c>
      <c r="H1049" s="293">
        <v>2620</v>
      </c>
      <c r="I1049" s="387" t="s">
        <v>44</v>
      </c>
      <c r="J1049" s="388" t="str">
        <f>IF(ISBLANK(INDEX('Policy Characteristics'!D:D,MATCH($C1049,'Policy Characteristics'!$C:$C,0))),"",INDEX('Policy Characteristics'!D:D,MATCH($C1049,'Policy Characteristics'!$C:$C,0)))</f>
        <v>Feedstock Shifting</v>
      </c>
      <c r="K1049" s="237" t="str">
        <f>IF(ISBLANK(INDEX('Policy Characteristics'!E:E,MATCH($C1049,'Policy Characteristics'!$C:$C,0))),"",INDEX('Policy Characteristics'!E:E,MATCH($C1049,'Policy Characteristics'!$C:$C,0)))</f>
        <v>indst feedstock shifting</v>
      </c>
      <c r="L1049" s="238">
        <f>IF(ISBLANK(INDEX('Policy Characteristics'!F:F,MATCH($C1049,'Policy Characteristics'!$C:$C,0))),"",INDEX('Policy Characteristics'!F:F,MATCH($C1049,'Policy Characteristics'!$C:$C,0)))</f>
        <v>0</v>
      </c>
      <c r="M1049" s="238">
        <f>IF(ISBLANK(INDEX('Policy Characteristics'!G:G,MATCH($C1049,'Policy Characteristics'!$C:$C,0))),"",INDEX('Policy Characteristics'!G:G,MATCH($C1049,'Policy Characteristics'!$C:$C,0)))</f>
        <v>1</v>
      </c>
      <c r="N1049" s="238">
        <f>IF(ISBLANK(INDEX('Policy Characteristics'!H:H,MATCH($C1049,'Policy Characteristics'!$C:$C,0))),"",INDEX('Policy Characteristics'!H:H,MATCH($C1049,'Policy Characteristics'!$C:$C,0)))</f>
        <v>0.01</v>
      </c>
      <c r="O1049" s="237" t="str">
        <f>IF(ISBLANK(INDEX('Policy Characteristics'!I:I,MATCH($C1049,'Policy Characteristics'!$C:$C,0))),"",INDEX('Policy Characteristics'!I:I,MATCH($C1049,'Policy Characteristics'!$C:$C,0)))</f>
        <v>% of potential achieved</v>
      </c>
      <c r="P1049" s="237"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7" t="str">
        <f>IF(ISBLANK(INDEX('Policy Characteristics'!K:K,MATCH($C1049,'Policy Characteristics'!$C:$C,0))),"",INDEX('Policy Characteristics'!K:K,MATCH($C1049,'Policy Characteristics'!$C:$C,0)))</f>
        <v/>
      </c>
      <c r="R1049" s="237" t="str">
        <f>IF(ISBLANK(INDEX('Policy Characteristics'!L:L,MATCH($C1049,'Policy Characteristics'!$C:$C,0))),"",INDEX('Policy Characteristics'!L:L,MATCH($C1049,'Policy Characteristics'!$C:$C,0)))</f>
        <v/>
      </c>
      <c r="S1049" s="291" t="s">
        <v>187</v>
      </c>
    </row>
    <row r="1050" spans="1:19" s="291" customFormat="1">
      <c r="A1050" s="237" t="str">
        <f>IF(ISBLANK(INDEX('Policy Characteristics'!A:A,MATCH($C1050,'Policy Characteristics'!$C:$C,0))),"",INDEX('Policy Characteristics'!A:A,MATCH($C1050,'Policy Characteristics'!$C:$C,0)))</f>
        <v>Industry</v>
      </c>
      <c r="B1050" s="386" t="str">
        <f>IF(ISBLANK(INDEX('Policy Characteristics'!B:B,MATCH($C1050,'Policy Characteristics'!$C:$C,0))),"",INDEX('Policy Characteristics'!B:B,MATCH($C1050,'Policy Characteristics'!$C:$C,0)))</f>
        <v>Feedstock Shifting</v>
      </c>
      <c r="C1050" s="237" t="str">
        <f t="shared" si="44"/>
        <v>Fraction of Feedstock Shifted</v>
      </c>
      <c r="D1050" s="290" t="s">
        <v>3061</v>
      </c>
      <c r="E1050" s="335" t="s">
        <v>2397</v>
      </c>
      <c r="F1050" t="s">
        <v>3023</v>
      </c>
      <c r="G1050" s="335" t="s">
        <v>2405</v>
      </c>
      <c r="H1050" s="293">
        <v>2621</v>
      </c>
      <c r="I1050" s="387" t="s">
        <v>44</v>
      </c>
      <c r="J1050" s="388" t="str">
        <f>IF(ISBLANK(INDEX('Policy Characteristics'!D:D,MATCH($C1050,'Policy Characteristics'!$C:$C,0))),"",INDEX('Policy Characteristics'!D:D,MATCH($C1050,'Policy Characteristics'!$C:$C,0)))</f>
        <v>Feedstock Shifting</v>
      </c>
      <c r="K1050" s="237" t="str">
        <f>IF(ISBLANK(INDEX('Policy Characteristics'!E:E,MATCH($C1050,'Policy Characteristics'!$C:$C,0))),"",INDEX('Policy Characteristics'!E:E,MATCH($C1050,'Policy Characteristics'!$C:$C,0)))</f>
        <v>indst feedstock shifting</v>
      </c>
      <c r="L1050" s="238">
        <f>IF(ISBLANK(INDEX('Policy Characteristics'!F:F,MATCH($C1050,'Policy Characteristics'!$C:$C,0))),"",INDEX('Policy Characteristics'!F:F,MATCH($C1050,'Policy Characteristics'!$C:$C,0)))</f>
        <v>0</v>
      </c>
      <c r="M1050" s="238">
        <f>IF(ISBLANK(INDEX('Policy Characteristics'!G:G,MATCH($C1050,'Policy Characteristics'!$C:$C,0))),"",INDEX('Policy Characteristics'!G:G,MATCH($C1050,'Policy Characteristics'!$C:$C,0)))</f>
        <v>1</v>
      </c>
      <c r="N1050" s="238">
        <f>IF(ISBLANK(INDEX('Policy Characteristics'!H:H,MATCH($C1050,'Policy Characteristics'!$C:$C,0))),"",INDEX('Policy Characteristics'!H:H,MATCH($C1050,'Policy Characteristics'!$C:$C,0)))</f>
        <v>0.01</v>
      </c>
      <c r="O1050" s="237" t="str">
        <f>IF(ISBLANK(INDEX('Policy Characteristics'!I:I,MATCH($C1050,'Policy Characteristics'!$C:$C,0))),"",INDEX('Policy Characteristics'!I:I,MATCH($C1050,'Policy Characteristics'!$C:$C,0)))</f>
        <v>% of potential achieved</v>
      </c>
      <c r="P1050" s="237"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7" t="str">
        <f>IF(ISBLANK(INDEX('Policy Characteristics'!K:K,MATCH($C1050,'Policy Characteristics'!$C:$C,0))),"",INDEX('Policy Characteristics'!K:K,MATCH($C1050,'Policy Characteristics'!$C:$C,0)))</f>
        <v/>
      </c>
      <c r="R1050" s="237" t="str">
        <f>IF(ISBLANK(INDEX('Policy Characteristics'!L:L,MATCH($C1050,'Policy Characteristics'!$C:$C,0))),"",INDEX('Policy Characteristics'!L:L,MATCH($C1050,'Policy Characteristics'!$C:$C,0)))</f>
        <v/>
      </c>
      <c r="S1050" s="291" t="s">
        <v>187</v>
      </c>
    </row>
    <row r="1051" spans="1:19" s="291" customFormat="1">
      <c r="A1051" s="237" t="str">
        <f>IF(ISBLANK(INDEX('Policy Characteristics'!A:A,MATCH($C1051,'Policy Characteristics'!$C:$C,0))),"",INDEX('Policy Characteristics'!A:A,MATCH($C1051,'Policy Characteristics'!$C:$C,0)))</f>
        <v>Industry</v>
      </c>
      <c r="B1051" s="386" t="str">
        <f>IF(ISBLANK(INDEX('Policy Characteristics'!B:B,MATCH($C1051,'Policy Characteristics'!$C:$C,0))),"",INDEX('Policy Characteristics'!B:B,MATCH($C1051,'Policy Characteristics'!$C:$C,0)))</f>
        <v>Feedstock Shifting</v>
      </c>
      <c r="C1051" s="237" t="str">
        <f t="shared" si="44"/>
        <v>Fraction of Feedstock Shifted</v>
      </c>
      <c r="D1051" s="290" t="s">
        <v>3061</v>
      </c>
      <c r="E1051" s="335" t="s">
        <v>2398</v>
      </c>
      <c r="F1051" t="s">
        <v>3023</v>
      </c>
      <c r="G1051" s="335" t="s">
        <v>2406</v>
      </c>
      <c r="H1051" s="293">
        <v>2622</v>
      </c>
      <c r="I1051" s="387" t="s">
        <v>44</v>
      </c>
      <c r="J1051" s="388" t="str">
        <f>IF(ISBLANK(INDEX('Policy Characteristics'!D:D,MATCH($C1051,'Policy Characteristics'!$C:$C,0))),"",INDEX('Policy Characteristics'!D:D,MATCH($C1051,'Policy Characteristics'!$C:$C,0)))</f>
        <v>Feedstock Shifting</v>
      </c>
      <c r="K1051" s="237" t="str">
        <f>IF(ISBLANK(INDEX('Policy Characteristics'!E:E,MATCH($C1051,'Policy Characteristics'!$C:$C,0))),"",INDEX('Policy Characteristics'!E:E,MATCH($C1051,'Policy Characteristics'!$C:$C,0)))</f>
        <v>indst feedstock shifting</v>
      </c>
      <c r="L1051" s="238">
        <f>IF(ISBLANK(INDEX('Policy Characteristics'!F:F,MATCH($C1051,'Policy Characteristics'!$C:$C,0))),"",INDEX('Policy Characteristics'!F:F,MATCH($C1051,'Policy Characteristics'!$C:$C,0)))</f>
        <v>0</v>
      </c>
      <c r="M1051" s="238">
        <f>IF(ISBLANK(INDEX('Policy Characteristics'!G:G,MATCH($C1051,'Policy Characteristics'!$C:$C,0))),"",INDEX('Policy Characteristics'!G:G,MATCH($C1051,'Policy Characteristics'!$C:$C,0)))</f>
        <v>1</v>
      </c>
      <c r="N1051" s="238">
        <f>IF(ISBLANK(INDEX('Policy Characteristics'!H:H,MATCH($C1051,'Policy Characteristics'!$C:$C,0))),"",INDEX('Policy Characteristics'!H:H,MATCH($C1051,'Policy Characteristics'!$C:$C,0)))</f>
        <v>0.01</v>
      </c>
      <c r="O1051" s="237" t="str">
        <f>IF(ISBLANK(INDEX('Policy Characteristics'!I:I,MATCH($C1051,'Policy Characteristics'!$C:$C,0))),"",INDEX('Policy Characteristics'!I:I,MATCH($C1051,'Policy Characteristics'!$C:$C,0)))</f>
        <v>% of potential achieved</v>
      </c>
      <c r="P1051" s="237"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7" t="str">
        <f>IF(ISBLANK(INDEX('Policy Characteristics'!K:K,MATCH($C1051,'Policy Characteristics'!$C:$C,0))),"",INDEX('Policy Characteristics'!K:K,MATCH($C1051,'Policy Characteristics'!$C:$C,0)))</f>
        <v/>
      </c>
      <c r="R1051" s="237" t="str">
        <f>IF(ISBLANK(INDEX('Policy Characteristics'!L:L,MATCH($C1051,'Policy Characteristics'!$C:$C,0))),"",INDEX('Policy Characteristics'!L:L,MATCH($C1051,'Policy Characteristics'!$C:$C,0)))</f>
        <v/>
      </c>
      <c r="S1051" s="291" t="s">
        <v>187</v>
      </c>
    </row>
    <row r="1052" spans="1:19" s="291" customFormat="1">
      <c r="A1052" s="237" t="str">
        <f>IF(ISBLANK(INDEX('Policy Characteristics'!A:A,MATCH($C1052,'Policy Characteristics'!$C:$C,0))),"",INDEX('Policy Characteristics'!A:A,MATCH($C1052,'Policy Characteristics'!$C:$C,0)))</f>
        <v>Industry</v>
      </c>
      <c r="B1052" s="386" t="str">
        <f>IF(ISBLANK(INDEX('Policy Characteristics'!B:B,MATCH($C1052,'Policy Characteristics'!$C:$C,0))),"",INDEX('Policy Characteristics'!B:B,MATCH($C1052,'Policy Characteristics'!$C:$C,0)))</f>
        <v>Feedstock Shifting</v>
      </c>
      <c r="C1052" s="237" t="str">
        <f t="shared" si="44"/>
        <v>Fraction of Feedstock Shifted</v>
      </c>
      <c r="D1052" s="290" t="s">
        <v>3061</v>
      </c>
      <c r="E1052" s="335" t="s">
        <v>2399</v>
      </c>
      <c r="F1052" t="s">
        <v>3023</v>
      </c>
      <c r="G1052" s="335" t="s">
        <v>2403</v>
      </c>
      <c r="H1052" s="293">
        <v>2623</v>
      </c>
      <c r="I1052" s="387" t="s">
        <v>44</v>
      </c>
      <c r="J1052" s="388" t="str">
        <f>IF(ISBLANK(INDEX('Policy Characteristics'!D:D,MATCH($C1052,'Policy Characteristics'!$C:$C,0))),"",INDEX('Policy Characteristics'!D:D,MATCH($C1052,'Policy Characteristics'!$C:$C,0)))</f>
        <v>Feedstock Shifting</v>
      </c>
      <c r="K1052" s="237" t="str">
        <f>IF(ISBLANK(INDEX('Policy Characteristics'!E:E,MATCH($C1052,'Policy Characteristics'!$C:$C,0))),"",INDEX('Policy Characteristics'!E:E,MATCH($C1052,'Policy Characteristics'!$C:$C,0)))</f>
        <v>indst feedstock shifting</v>
      </c>
      <c r="L1052" s="238">
        <f>IF(ISBLANK(INDEX('Policy Characteristics'!F:F,MATCH($C1052,'Policy Characteristics'!$C:$C,0))),"",INDEX('Policy Characteristics'!F:F,MATCH($C1052,'Policy Characteristics'!$C:$C,0)))</f>
        <v>0</v>
      </c>
      <c r="M1052" s="238">
        <f>IF(ISBLANK(INDEX('Policy Characteristics'!G:G,MATCH($C1052,'Policy Characteristics'!$C:$C,0))),"",INDEX('Policy Characteristics'!G:G,MATCH($C1052,'Policy Characteristics'!$C:$C,0)))</f>
        <v>1</v>
      </c>
      <c r="N1052" s="238">
        <f>IF(ISBLANK(INDEX('Policy Characteristics'!H:H,MATCH($C1052,'Policy Characteristics'!$C:$C,0))),"",INDEX('Policy Characteristics'!H:H,MATCH($C1052,'Policy Characteristics'!$C:$C,0)))</f>
        <v>0.01</v>
      </c>
      <c r="O1052" s="237" t="str">
        <f>IF(ISBLANK(INDEX('Policy Characteristics'!I:I,MATCH($C1052,'Policy Characteristics'!$C:$C,0))),"",INDEX('Policy Characteristics'!I:I,MATCH($C1052,'Policy Characteristics'!$C:$C,0)))</f>
        <v>% of potential achieved</v>
      </c>
      <c r="P1052" s="237"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7" t="str">
        <f>IF(ISBLANK(INDEX('Policy Characteristics'!K:K,MATCH($C1052,'Policy Characteristics'!$C:$C,0))),"",INDEX('Policy Characteristics'!K:K,MATCH($C1052,'Policy Characteristics'!$C:$C,0)))</f>
        <v/>
      </c>
      <c r="R1052" s="237" t="str">
        <f>IF(ISBLANK(INDEX('Policy Characteristics'!L:L,MATCH($C1052,'Policy Characteristics'!$C:$C,0))),"",INDEX('Policy Characteristics'!L:L,MATCH($C1052,'Policy Characteristics'!$C:$C,0)))</f>
        <v/>
      </c>
      <c r="S1052" s="291" t="s">
        <v>187</v>
      </c>
    </row>
    <row r="1053" spans="1:19" s="291" customFormat="1">
      <c r="A1053" s="237" t="str">
        <f>IF(ISBLANK(INDEX('Policy Characteristics'!A:A,MATCH($C1053,'Policy Characteristics'!$C:$C,0))),"",INDEX('Policy Characteristics'!A:A,MATCH($C1053,'Policy Characteristics'!$C:$C,0)))</f>
        <v>Industry</v>
      </c>
      <c r="B1053" s="386" t="str">
        <f>IF(ISBLANK(INDEX('Policy Characteristics'!B:B,MATCH($C1053,'Policy Characteristics'!$C:$C,0))),"",INDEX('Policy Characteristics'!B:B,MATCH($C1053,'Policy Characteristics'!$C:$C,0)))</f>
        <v>Feedstock Shifting</v>
      </c>
      <c r="C1053" s="237" t="str">
        <f t="shared" si="44"/>
        <v>Fraction of Feedstock Shifted</v>
      </c>
      <c r="D1053" s="290" t="s">
        <v>3061</v>
      </c>
      <c r="E1053" s="335" t="s">
        <v>2400</v>
      </c>
      <c r="F1053" t="s">
        <v>3023</v>
      </c>
      <c r="G1053" s="335" t="s">
        <v>2404</v>
      </c>
      <c r="H1053" s="293">
        <v>2624</v>
      </c>
      <c r="I1053" s="387" t="s">
        <v>44</v>
      </c>
      <c r="J1053" s="388" t="str">
        <f>IF(ISBLANK(INDEX('Policy Characteristics'!D:D,MATCH($C1053,'Policy Characteristics'!$C:$C,0))),"",INDEX('Policy Characteristics'!D:D,MATCH($C1053,'Policy Characteristics'!$C:$C,0)))</f>
        <v>Feedstock Shifting</v>
      </c>
      <c r="K1053" s="237" t="str">
        <f>IF(ISBLANK(INDEX('Policy Characteristics'!E:E,MATCH($C1053,'Policy Characteristics'!$C:$C,0))),"",INDEX('Policy Characteristics'!E:E,MATCH($C1053,'Policy Characteristics'!$C:$C,0)))</f>
        <v>indst feedstock shifting</v>
      </c>
      <c r="L1053" s="238">
        <f>IF(ISBLANK(INDEX('Policy Characteristics'!F:F,MATCH($C1053,'Policy Characteristics'!$C:$C,0))),"",INDEX('Policy Characteristics'!F:F,MATCH($C1053,'Policy Characteristics'!$C:$C,0)))</f>
        <v>0</v>
      </c>
      <c r="M1053" s="238">
        <f>IF(ISBLANK(INDEX('Policy Characteristics'!G:G,MATCH($C1053,'Policy Characteristics'!$C:$C,0))),"",INDEX('Policy Characteristics'!G:G,MATCH($C1053,'Policy Characteristics'!$C:$C,0)))</f>
        <v>1</v>
      </c>
      <c r="N1053" s="238">
        <f>IF(ISBLANK(INDEX('Policy Characteristics'!H:H,MATCH($C1053,'Policy Characteristics'!$C:$C,0))),"",INDEX('Policy Characteristics'!H:H,MATCH($C1053,'Policy Characteristics'!$C:$C,0)))</f>
        <v>0.01</v>
      </c>
      <c r="O1053" s="237" t="str">
        <f>IF(ISBLANK(INDEX('Policy Characteristics'!I:I,MATCH($C1053,'Policy Characteristics'!$C:$C,0))),"",INDEX('Policy Characteristics'!I:I,MATCH($C1053,'Policy Characteristics'!$C:$C,0)))</f>
        <v>% of potential achieved</v>
      </c>
      <c r="P1053" s="237"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7" t="str">
        <f>IF(ISBLANK(INDEX('Policy Characteristics'!K:K,MATCH($C1053,'Policy Characteristics'!$C:$C,0))),"",INDEX('Policy Characteristics'!K:K,MATCH($C1053,'Policy Characteristics'!$C:$C,0)))</f>
        <v/>
      </c>
      <c r="R1053" s="237" t="str">
        <f>IF(ISBLANK(INDEX('Policy Characteristics'!L:L,MATCH($C1053,'Policy Characteristics'!$C:$C,0))),"",INDEX('Policy Characteristics'!L:L,MATCH($C1053,'Policy Characteristics'!$C:$C,0)))</f>
        <v/>
      </c>
      <c r="S1053" s="291" t="s">
        <v>187</v>
      </c>
    </row>
    <row r="1054" spans="1:19" s="291" customFormat="1">
      <c r="A1054" s="237" t="str">
        <f>IF(ISBLANK(INDEX('Policy Characteristics'!A:A,MATCH($C1054,'Policy Characteristics'!$C:$C,0))),"",INDEX('Policy Characteristics'!A:A,MATCH($C1054,'Policy Characteristics'!$C:$C,0)))</f>
        <v>Industry</v>
      </c>
      <c r="B1054" s="386" t="str">
        <f>IF(ISBLANK(INDEX('Policy Characteristics'!B:B,MATCH($C1054,'Policy Characteristics'!$C:$C,0))),"",INDEX('Policy Characteristics'!B:B,MATCH($C1054,'Policy Characteristics'!$C:$C,0)))</f>
        <v>Feedstock Shifting</v>
      </c>
      <c r="C1054" s="237" t="str">
        <f t="shared" si="44"/>
        <v>Fraction of Feedstock Shifted</v>
      </c>
      <c r="D1054" s="290" t="s">
        <v>3061</v>
      </c>
      <c r="E1054" s="335" t="s">
        <v>2401</v>
      </c>
      <c r="F1054" t="s">
        <v>3023</v>
      </c>
      <c r="G1054" s="335" t="s">
        <v>2407</v>
      </c>
      <c r="H1054" s="293">
        <v>2625</v>
      </c>
      <c r="I1054" s="387" t="s">
        <v>44</v>
      </c>
      <c r="J1054" s="388" t="str">
        <f>IF(ISBLANK(INDEX('Policy Characteristics'!D:D,MATCH($C1054,'Policy Characteristics'!$C:$C,0))),"",INDEX('Policy Characteristics'!D:D,MATCH($C1054,'Policy Characteristics'!$C:$C,0)))</f>
        <v>Feedstock Shifting</v>
      </c>
      <c r="K1054" s="237" t="str">
        <f>IF(ISBLANK(INDEX('Policy Characteristics'!E:E,MATCH($C1054,'Policy Characteristics'!$C:$C,0))),"",INDEX('Policy Characteristics'!E:E,MATCH($C1054,'Policy Characteristics'!$C:$C,0)))</f>
        <v>indst feedstock shifting</v>
      </c>
      <c r="L1054" s="238">
        <f>IF(ISBLANK(INDEX('Policy Characteristics'!F:F,MATCH($C1054,'Policy Characteristics'!$C:$C,0))),"",INDEX('Policy Characteristics'!F:F,MATCH($C1054,'Policy Characteristics'!$C:$C,0)))</f>
        <v>0</v>
      </c>
      <c r="M1054" s="238">
        <f>IF(ISBLANK(INDEX('Policy Characteristics'!G:G,MATCH($C1054,'Policy Characteristics'!$C:$C,0))),"",INDEX('Policy Characteristics'!G:G,MATCH($C1054,'Policy Characteristics'!$C:$C,0)))</f>
        <v>1</v>
      </c>
      <c r="N1054" s="238">
        <f>IF(ISBLANK(INDEX('Policy Characteristics'!H:H,MATCH($C1054,'Policy Characteristics'!$C:$C,0))),"",INDEX('Policy Characteristics'!H:H,MATCH($C1054,'Policy Characteristics'!$C:$C,0)))</f>
        <v>0.01</v>
      </c>
      <c r="O1054" s="237" t="str">
        <f>IF(ISBLANK(INDEX('Policy Characteristics'!I:I,MATCH($C1054,'Policy Characteristics'!$C:$C,0))),"",INDEX('Policy Characteristics'!I:I,MATCH($C1054,'Policy Characteristics'!$C:$C,0)))</f>
        <v>% of potential achieved</v>
      </c>
      <c r="P1054" s="237"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7" t="str">
        <f>IF(ISBLANK(INDEX('Policy Characteristics'!K:K,MATCH($C1054,'Policy Characteristics'!$C:$C,0))),"",INDEX('Policy Characteristics'!K:K,MATCH($C1054,'Policy Characteristics'!$C:$C,0)))</f>
        <v/>
      </c>
      <c r="R1054" s="237" t="str">
        <f>IF(ISBLANK(INDEX('Policy Characteristics'!L:L,MATCH($C1054,'Policy Characteristics'!$C:$C,0))),"",INDEX('Policy Characteristics'!L:L,MATCH($C1054,'Policy Characteristics'!$C:$C,0)))</f>
        <v/>
      </c>
      <c r="S1054" s="291" t="s">
        <v>187</v>
      </c>
    </row>
    <row r="1055" spans="1:19" s="291" customFormat="1">
      <c r="A1055" s="237" t="str">
        <f>IF(ISBLANK(INDEX('Policy Characteristics'!A:A,MATCH($C1055,'Policy Characteristics'!$C:$C,0))),"",INDEX('Policy Characteristics'!A:A,MATCH($C1055,'Policy Characteristics'!$C:$C,0)))</f>
        <v>Industry</v>
      </c>
      <c r="B1055" s="386" t="str">
        <f>IF(ISBLANK(INDEX('Policy Characteristics'!B:B,MATCH($C1055,'Policy Characteristics'!$C:$C,0))),"",INDEX('Policy Characteristics'!B:B,MATCH($C1055,'Policy Characteristics'!$C:$C,0)))</f>
        <v>Feedstock Shifting</v>
      </c>
      <c r="C1055" s="237" t="str">
        <f t="shared" si="44"/>
        <v>Fraction of Feedstock Shifted</v>
      </c>
      <c r="D1055" s="290" t="s">
        <v>3061</v>
      </c>
      <c r="E1055" s="335" t="s">
        <v>2699</v>
      </c>
      <c r="F1055" t="s">
        <v>3023</v>
      </c>
      <c r="G1055" s="335" t="s">
        <v>2702</v>
      </c>
      <c r="H1055" s="293">
        <v>2626</v>
      </c>
      <c r="I1055" s="387" t="s">
        <v>44</v>
      </c>
      <c r="J1055" s="388" t="str">
        <f>IF(ISBLANK(INDEX('Policy Characteristics'!D:D,MATCH($C1055,'Policy Characteristics'!$C:$C,0))),"",INDEX('Policy Characteristics'!D:D,MATCH($C1055,'Policy Characteristics'!$C:$C,0)))</f>
        <v>Feedstock Shifting</v>
      </c>
      <c r="K1055" s="237" t="str">
        <f>IF(ISBLANK(INDEX('Policy Characteristics'!E:E,MATCH($C1055,'Policy Characteristics'!$C:$C,0))),"",INDEX('Policy Characteristics'!E:E,MATCH($C1055,'Policy Characteristics'!$C:$C,0)))</f>
        <v>indst feedstock shifting</v>
      </c>
      <c r="L1055" s="238">
        <f>IF(ISBLANK(INDEX('Policy Characteristics'!F:F,MATCH($C1055,'Policy Characteristics'!$C:$C,0))),"",INDEX('Policy Characteristics'!F:F,MATCH($C1055,'Policy Characteristics'!$C:$C,0)))</f>
        <v>0</v>
      </c>
      <c r="M1055" s="238">
        <f>IF(ISBLANK(INDEX('Policy Characteristics'!G:G,MATCH($C1055,'Policy Characteristics'!$C:$C,0))),"",INDEX('Policy Characteristics'!G:G,MATCH($C1055,'Policy Characteristics'!$C:$C,0)))</f>
        <v>1</v>
      </c>
      <c r="N1055" s="238">
        <f>IF(ISBLANK(INDEX('Policy Characteristics'!H:H,MATCH($C1055,'Policy Characteristics'!$C:$C,0))),"",INDEX('Policy Characteristics'!H:H,MATCH($C1055,'Policy Characteristics'!$C:$C,0)))</f>
        <v>0.01</v>
      </c>
      <c r="O1055" s="237" t="str">
        <f>IF(ISBLANK(INDEX('Policy Characteristics'!I:I,MATCH($C1055,'Policy Characteristics'!$C:$C,0))),"",INDEX('Policy Characteristics'!I:I,MATCH($C1055,'Policy Characteristics'!$C:$C,0)))</f>
        <v>% of potential achieved</v>
      </c>
      <c r="P1055" s="237"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7" t="str">
        <f>IF(ISBLANK(INDEX('Policy Characteristics'!K:K,MATCH($C1055,'Policy Characteristics'!$C:$C,0))),"",INDEX('Policy Characteristics'!K:K,MATCH($C1055,'Policy Characteristics'!$C:$C,0)))</f>
        <v/>
      </c>
      <c r="R1055" s="237" t="str">
        <f>IF(ISBLANK(INDEX('Policy Characteristics'!L:L,MATCH($C1055,'Policy Characteristics'!$C:$C,0))),"",INDEX('Policy Characteristics'!L:L,MATCH($C1055,'Policy Characteristics'!$C:$C,0)))</f>
        <v/>
      </c>
      <c r="S1055" s="291" t="s">
        <v>187</v>
      </c>
    </row>
    <row r="1056" spans="1:19" s="291" customFormat="1">
      <c r="A1056" s="237" t="str">
        <f>IF(ISBLANK(INDEX('Policy Characteristics'!A:A,MATCH($C1056,'Policy Characteristics'!$C:$C,0))),"",INDEX('Policy Characteristics'!A:A,MATCH($C1056,'Policy Characteristics'!$C:$C,0)))</f>
        <v>Industry</v>
      </c>
      <c r="B1056" s="386" t="str">
        <f>IF(ISBLANK(INDEX('Policy Characteristics'!B:B,MATCH($C1056,'Policy Characteristics'!$C:$C,0))),"",INDEX('Policy Characteristics'!B:B,MATCH($C1056,'Policy Characteristics'!$C:$C,0)))</f>
        <v>Feedstock Shifting</v>
      </c>
      <c r="C1056" s="237" t="str">
        <f t="shared" si="44"/>
        <v>Fraction of Feedstock Shifted</v>
      </c>
      <c r="D1056" s="290" t="s">
        <v>3061</v>
      </c>
      <c r="E1056" s="335" t="s">
        <v>2700</v>
      </c>
      <c r="F1056" t="s">
        <v>3023</v>
      </c>
      <c r="G1056" s="335" t="s">
        <v>2704</v>
      </c>
      <c r="H1056" s="293">
        <v>2627</v>
      </c>
      <c r="I1056" s="387" t="s">
        <v>44</v>
      </c>
      <c r="J1056" s="388" t="str">
        <f>IF(ISBLANK(INDEX('Policy Characteristics'!D:D,MATCH($C1056,'Policy Characteristics'!$C:$C,0))),"",INDEX('Policy Characteristics'!D:D,MATCH($C1056,'Policy Characteristics'!$C:$C,0)))</f>
        <v>Feedstock Shifting</v>
      </c>
      <c r="K1056" s="237" t="str">
        <f>IF(ISBLANK(INDEX('Policy Characteristics'!E:E,MATCH($C1056,'Policy Characteristics'!$C:$C,0))),"",INDEX('Policy Characteristics'!E:E,MATCH($C1056,'Policy Characteristics'!$C:$C,0)))</f>
        <v>indst feedstock shifting</v>
      </c>
      <c r="L1056" s="238">
        <f>IF(ISBLANK(INDEX('Policy Characteristics'!F:F,MATCH($C1056,'Policy Characteristics'!$C:$C,0))),"",INDEX('Policy Characteristics'!F:F,MATCH($C1056,'Policy Characteristics'!$C:$C,0)))</f>
        <v>0</v>
      </c>
      <c r="M1056" s="238">
        <f>IF(ISBLANK(INDEX('Policy Characteristics'!G:G,MATCH($C1056,'Policy Characteristics'!$C:$C,0))),"",INDEX('Policy Characteristics'!G:G,MATCH($C1056,'Policy Characteristics'!$C:$C,0)))</f>
        <v>1</v>
      </c>
      <c r="N1056" s="238">
        <f>IF(ISBLANK(INDEX('Policy Characteristics'!H:H,MATCH($C1056,'Policy Characteristics'!$C:$C,0))),"",INDEX('Policy Characteristics'!H:H,MATCH($C1056,'Policy Characteristics'!$C:$C,0)))</f>
        <v>0.01</v>
      </c>
      <c r="O1056" s="237" t="str">
        <f>IF(ISBLANK(INDEX('Policy Characteristics'!I:I,MATCH($C1056,'Policy Characteristics'!$C:$C,0))),"",INDEX('Policy Characteristics'!I:I,MATCH($C1056,'Policy Characteristics'!$C:$C,0)))</f>
        <v>% of potential achieved</v>
      </c>
      <c r="P1056" s="237"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7" t="str">
        <f>IF(ISBLANK(INDEX('Policy Characteristics'!K:K,MATCH($C1056,'Policy Characteristics'!$C:$C,0))),"",INDEX('Policy Characteristics'!K:K,MATCH($C1056,'Policy Characteristics'!$C:$C,0)))</f>
        <v/>
      </c>
      <c r="R1056" s="237" t="str">
        <f>IF(ISBLANK(INDEX('Policy Characteristics'!L:L,MATCH($C1056,'Policy Characteristics'!$C:$C,0))),"",INDEX('Policy Characteristics'!L:L,MATCH($C1056,'Policy Characteristics'!$C:$C,0)))</f>
        <v/>
      </c>
      <c r="S1056" s="291" t="s">
        <v>187</v>
      </c>
    </row>
    <row r="1057" spans="1:19" s="291" customFormat="1">
      <c r="A1057" s="237" t="str">
        <f>IF(ISBLANK(INDEX('Policy Characteristics'!A:A,MATCH($C1057,'Policy Characteristics'!$C:$C,0))),"",INDEX('Policy Characteristics'!A:A,MATCH($C1057,'Policy Characteristics'!$C:$C,0)))</f>
        <v>Industry</v>
      </c>
      <c r="B1057" s="386" t="str">
        <f>IF(ISBLANK(INDEX('Policy Characteristics'!B:B,MATCH($C1057,'Policy Characteristics'!$C:$C,0))),"",INDEX('Policy Characteristics'!B:B,MATCH($C1057,'Policy Characteristics'!$C:$C,0)))</f>
        <v>Feedstock Shifting</v>
      </c>
      <c r="C1057" s="237" t="str">
        <f t="shared" si="44"/>
        <v>Fraction of Feedstock Shifted</v>
      </c>
      <c r="D1057" s="290" t="s">
        <v>3061</v>
      </c>
      <c r="E1057" s="335" t="s">
        <v>2701</v>
      </c>
      <c r="F1057" t="s">
        <v>3023</v>
      </c>
      <c r="G1057" s="335" t="s">
        <v>2705</v>
      </c>
      <c r="H1057" s="293">
        <v>2628</v>
      </c>
      <c r="I1057" s="387" t="s">
        <v>44</v>
      </c>
      <c r="J1057" s="388" t="str">
        <f>IF(ISBLANK(INDEX('Policy Characteristics'!D:D,MATCH($C1057,'Policy Characteristics'!$C:$C,0))),"",INDEX('Policy Characteristics'!D:D,MATCH($C1057,'Policy Characteristics'!$C:$C,0)))</f>
        <v>Feedstock Shifting</v>
      </c>
      <c r="K1057" s="237" t="str">
        <f>IF(ISBLANK(INDEX('Policy Characteristics'!E:E,MATCH($C1057,'Policy Characteristics'!$C:$C,0))),"",INDEX('Policy Characteristics'!E:E,MATCH($C1057,'Policy Characteristics'!$C:$C,0)))</f>
        <v>indst feedstock shifting</v>
      </c>
      <c r="L1057" s="238">
        <f>IF(ISBLANK(INDEX('Policy Characteristics'!F:F,MATCH($C1057,'Policy Characteristics'!$C:$C,0))),"",INDEX('Policy Characteristics'!F:F,MATCH($C1057,'Policy Characteristics'!$C:$C,0)))</f>
        <v>0</v>
      </c>
      <c r="M1057" s="238">
        <f>IF(ISBLANK(INDEX('Policy Characteristics'!G:G,MATCH($C1057,'Policy Characteristics'!$C:$C,0))),"",INDEX('Policy Characteristics'!G:G,MATCH($C1057,'Policy Characteristics'!$C:$C,0)))</f>
        <v>1</v>
      </c>
      <c r="N1057" s="238">
        <f>IF(ISBLANK(INDEX('Policy Characteristics'!H:H,MATCH($C1057,'Policy Characteristics'!$C:$C,0))),"",INDEX('Policy Characteristics'!H:H,MATCH($C1057,'Policy Characteristics'!$C:$C,0)))</f>
        <v>0.01</v>
      </c>
      <c r="O1057" s="237" t="str">
        <f>IF(ISBLANK(INDEX('Policy Characteristics'!I:I,MATCH($C1057,'Policy Characteristics'!$C:$C,0))),"",INDEX('Policy Characteristics'!I:I,MATCH($C1057,'Policy Characteristics'!$C:$C,0)))</f>
        <v>% of potential achieved</v>
      </c>
      <c r="P1057" s="237"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7" t="str">
        <f>IF(ISBLANK(INDEX('Policy Characteristics'!K:K,MATCH($C1057,'Policy Characteristics'!$C:$C,0))),"",INDEX('Policy Characteristics'!K:K,MATCH($C1057,'Policy Characteristics'!$C:$C,0)))</f>
        <v/>
      </c>
      <c r="R1057" s="237" t="str">
        <f>IF(ISBLANK(INDEX('Policy Characteristics'!L:L,MATCH($C1057,'Policy Characteristics'!$C:$C,0))),"",INDEX('Policy Characteristics'!L:L,MATCH($C1057,'Policy Characteristics'!$C:$C,0)))</f>
        <v/>
      </c>
      <c r="S1057" s="291" t="s">
        <v>187</v>
      </c>
    </row>
    <row r="1058" spans="1:19" s="291" customFormat="1">
      <c r="A1058" s="237" t="str">
        <f>IF(ISBLANK(INDEX('Policy Characteristics'!A:A,MATCH($C1058,'Policy Characteristics'!$C:$C,0))),"",INDEX('Policy Characteristics'!A:A,MATCH($C1058,'Policy Characteristics'!$C:$C,0)))</f>
        <v>Industry</v>
      </c>
      <c r="B1058" s="386" t="str">
        <f>IF(ISBLANK(INDEX('Policy Characteristics'!B:B,MATCH($C1058,'Policy Characteristics'!$C:$C,0))),"",INDEX('Policy Characteristics'!B:B,MATCH($C1058,'Policy Characteristics'!$C:$C,0)))</f>
        <v>Feedstock Shifting</v>
      </c>
      <c r="C1058" s="237" t="str">
        <f t="shared" si="44"/>
        <v>Fraction of Feedstock Shifted</v>
      </c>
      <c r="D1058" s="290" t="s">
        <v>3061</v>
      </c>
      <c r="E1058" s="335" t="s">
        <v>2698</v>
      </c>
      <c r="F1058" t="s">
        <v>3023</v>
      </c>
      <c r="G1058" s="335" t="s">
        <v>2703</v>
      </c>
      <c r="H1058" s="293">
        <v>2629</v>
      </c>
      <c r="I1058" s="387" t="s">
        <v>44</v>
      </c>
      <c r="J1058" s="388" t="str">
        <f>IF(ISBLANK(INDEX('Policy Characteristics'!D:D,MATCH($C1058,'Policy Characteristics'!$C:$C,0))),"",INDEX('Policy Characteristics'!D:D,MATCH($C1058,'Policy Characteristics'!$C:$C,0)))</f>
        <v>Feedstock Shifting</v>
      </c>
      <c r="K1058" s="237" t="str">
        <f>IF(ISBLANK(INDEX('Policy Characteristics'!E:E,MATCH($C1058,'Policy Characteristics'!$C:$C,0))),"",INDEX('Policy Characteristics'!E:E,MATCH($C1058,'Policy Characteristics'!$C:$C,0)))</f>
        <v>indst feedstock shifting</v>
      </c>
      <c r="L1058" s="238">
        <f>IF(ISBLANK(INDEX('Policy Characteristics'!F:F,MATCH($C1058,'Policy Characteristics'!$C:$C,0))),"",INDEX('Policy Characteristics'!F:F,MATCH($C1058,'Policy Characteristics'!$C:$C,0)))</f>
        <v>0</v>
      </c>
      <c r="M1058" s="238">
        <f>IF(ISBLANK(INDEX('Policy Characteristics'!G:G,MATCH($C1058,'Policy Characteristics'!$C:$C,0))),"",INDEX('Policy Characteristics'!G:G,MATCH($C1058,'Policy Characteristics'!$C:$C,0)))</f>
        <v>1</v>
      </c>
      <c r="N1058" s="238">
        <f>IF(ISBLANK(INDEX('Policy Characteristics'!H:H,MATCH($C1058,'Policy Characteristics'!$C:$C,0))),"",INDEX('Policy Characteristics'!H:H,MATCH($C1058,'Policy Characteristics'!$C:$C,0)))</f>
        <v>0.01</v>
      </c>
      <c r="O1058" s="237" t="str">
        <f>IF(ISBLANK(INDEX('Policy Characteristics'!I:I,MATCH($C1058,'Policy Characteristics'!$C:$C,0))),"",INDEX('Policy Characteristics'!I:I,MATCH($C1058,'Policy Characteristics'!$C:$C,0)))</f>
        <v>% of potential achieved</v>
      </c>
      <c r="P1058" s="237"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7" t="str">
        <f>IF(ISBLANK(INDEX('Policy Characteristics'!K:K,MATCH($C1058,'Policy Characteristics'!$C:$C,0))),"",INDEX('Policy Characteristics'!K:K,MATCH($C1058,'Policy Characteristics'!$C:$C,0)))</f>
        <v/>
      </c>
      <c r="R1058" s="237" t="str">
        <f>IF(ISBLANK(INDEX('Policy Characteristics'!L:L,MATCH($C1058,'Policy Characteristics'!$C:$C,0))),"",INDEX('Policy Characteristics'!L:L,MATCH($C1058,'Policy Characteristics'!$C:$C,0)))</f>
        <v/>
      </c>
      <c r="S1058" s="291" t="s">
        <v>187</v>
      </c>
    </row>
    <row r="1059" spans="1:19" s="291" customFormat="1">
      <c r="A1059" s="237" t="str">
        <f>IF(ISBLANK(INDEX('Policy Characteristics'!A:A,MATCH($C1059,'Policy Characteristics'!$C:$C,0))),"",INDEX('Policy Characteristics'!A:A,MATCH($C1059,'Policy Characteristics'!$C:$C,0)))</f>
        <v>Industry</v>
      </c>
      <c r="B1059" s="386" t="str">
        <f>IF(ISBLANK(INDEX('Policy Characteristics'!B:B,MATCH($C1059,'Policy Characteristics'!$C:$C,0))),"",INDEX('Policy Characteristics'!B:B,MATCH($C1059,'Policy Characteristics'!$C:$C,0)))</f>
        <v>Feedstock Shifting</v>
      </c>
      <c r="C1059" s="237" t="str">
        <f t="shared" si="44"/>
        <v>Fraction of Feedstock Shifted</v>
      </c>
      <c r="D1059" s="290" t="s">
        <v>3062</v>
      </c>
      <c r="E1059" s="335" t="s">
        <v>2396</v>
      </c>
      <c r="F1059" t="s">
        <v>3024</v>
      </c>
      <c r="G1059" s="335" t="s">
        <v>2402</v>
      </c>
      <c r="H1059" s="293">
        <v>2630</v>
      </c>
      <c r="I1059" s="387" t="s">
        <v>44</v>
      </c>
      <c r="J1059" s="388" t="str">
        <f>IF(ISBLANK(INDEX('Policy Characteristics'!D:D,MATCH($C1059,'Policy Characteristics'!$C:$C,0))),"",INDEX('Policy Characteristics'!D:D,MATCH($C1059,'Policy Characteristics'!$C:$C,0)))</f>
        <v>Feedstock Shifting</v>
      </c>
      <c r="K1059" s="237" t="str">
        <f>IF(ISBLANK(INDEX('Policy Characteristics'!E:E,MATCH($C1059,'Policy Characteristics'!$C:$C,0))),"",INDEX('Policy Characteristics'!E:E,MATCH($C1059,'Policy Characteristics'!$C:$C,0)))</f>
        <v>indst feedstock shifting</v>
      </c>
      <c r="L1059" s="238">
        <f>IF(ISBLANK(INDEX('Policy Characteristics'!F:F,MATCH($C1059,'Policy Characteristics'!$C:$C,0))),"",INDEX('Policy Characteristics'!F:F,MATCH($C1059,'Policy Characteristics'!$C:$C,0)))</f>
        <v>0</v>
      </c>
      <c r="M1059" s="238">
        <f>IF(ISBLANK(INDEX('Policy Characteristics'!G:G,MATCH($C1059,'Policy Characteristics'!$C:$C,0))),"",INDEX('Policy Characteristics'!G:G,MATCH($C1059,'Policy Characteristics'!$C:$C,0)))</f>
        <v>1</v>
      </c>
      <c r="N1059" s="238">
        <f>IF(ISBLANK(INDEX('Policy Characteristics'!H:H,MATCH($C1059,'Policy Characteristics'!$C:$C,0))),"",INDEX('Policy Characteristics'!H:H,MATCH($C1059,'Policy Characteristics'!$C:$C,0)))</f>
        <v>0.01</v>
      </c>
      <c r="O1059" s="237" t="str">
        <f>IF(ISBLANK(INDEX('Policy Characteristics'!I:I,MATCH($C1059,'Policy Characteristics'!$C:$C,0))),"",INDEX('Policy Characteristics'!I:I,MATCH($C1059,'Policy Characteristics'!$C:$C,0)))</f>
        <v>% of potential achieved</v>
      </c>
      <c r="P1059" s="237"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7" t="str">
        <f>IF(ISBLANK(INDEX('Policy Characteristics'!K:K,MATCH($C1059,'Policy Characteristics'!$C:$C,0))),"",INDEX('Policy Characteristics'!K:K,MATCH($C1059,'Policy Characteristics'!$C:$C,0)))</f>
        <v/>
      </c>
      <c r="R1059" s="237" t="str">
        <f>IF(ISBLANK(INDEX('Policy Characteristics'!L:L,MATCH($C1059,'Policy Characteristics'!$C:$C,0))),"",INDEX('Policy Characteristics'!L:L,MATCH($C1059,'Policy Characteristics'!$C:$C,0)))</f>
        <v/>
      </c>
      <c r="S1059" s="291" t="s">
        <v>187</v>
      </c>
    </row>
    <row r="1060" spans="1:19" s="291" customFormat="1">
      <c r="A1060" s="237" t="str">
        <f>IF(ISBLANK(INDEX('Policy Characteristics'!A:A,MATCH($C1060,'Policy Characteristics'!$C:$C,0))),"",INDEX('Policy Characteristics'!A:A,MATCH($C1060,'Policy Characteristics'!$C:$C,0)))</f>
        <v>Industry</v>
      </c>
      <c r="B1060" s="386" t="str">
        <f>IF(ISBLANK(INDEX('Policy Characteristics'!B:B,MATCH($C1060,'Policy Characteristics'!$C:$C,0))),"",INDEX('Policy Characteristics'!B:B,MATCH($C1060,'Policy Characteristics'!$C:$C,0)))</f>
        <v>Feedstock Shifting</v>
      </c>
      <c r="C1060" s="237" t="str">
        <f t="shared" si="44"/>
        <v>Fraction of Feedstock Shifted</v>
      </c>
      <c r="D1060" s="290" t="s">
        <v>3062</v>
      </c>
      <c r="E1060" s="335" t="s">
        <v>2397</v>
      </c>
      <c r="F1060" t="s">
        <v>3024</v>
      </c>
      <c r="G1060" s="335" t="s">
        <v>2405</v>
      </c>
      <c r="H1060" s="293">
        <v>2631</v>
      </c>
      <c r="I1060" s="387" t="s">
        <v>44</v>
      </c>
      <c r="J1060" s="388" t="str">
        <f>IF(ISBLANK(INDEX('Policy Characteristics'!D:D,MATCH($C1060,'Policy Characteristics'!$C:$C,0))),"",INDEX('Policy Characteristics'!D:D,MATCH($C1060,'Policy Characteristics'!$C:$C,0)))</f>
        <v>Feedstock Shifting</v>
      </c>
      <c r="K1060" s="237" t="str">
        <f>IF(ISBLANK(INDEX('Policy Characteristics'!E:E,MATCH($C1060,'Policy Characteristics'!$C:$C,0))),"",INDEX('Policy Characteristics'!E:E,MATCH($C1060,'Policy Characteristics'!$C:$C,0)))</f>
        <v>indst feedstock shifting</v>
      </c>
      <c r="L1060" s="238">
        <f>IF(ISBLANK(INDEX('Policy Characteristics'!F:F,MATCH($C1060,'Policy Characteristics'!$C:$C,0))),"",INDEX('Policy Characteristics'!F:F,MATCH($C1060,'Policy Characteristics'!$C:$C,0)))</f>
        <v>0</v>
      </c>
      <c r="M1060" s="238">
        <f>IF(ISBLANK(INDEX('Policy Characteristics'!G:G,MATCH($C1060,'Policy Characteristics'!$C:$C,0))),"",INDEX('Policy Characteristics'!G:G,MATCH($C1060,'Policy Characteristics'!$C:$C,0)))</f>
        <v>1</v>
      </c>
      <c r="N1060" s="238">
        <f>IF(ISBLANK(INDEX('Policy Characteristics'!H:H,MATCH($C1060,'Policy Characteristics'!$C:$C,0))),"",INDEX('Policy Characteristics'!H:H,MATCH($C1060,'Policy Characteristics'!$C:$C,0)))</f>
        <v>0.01</v>
      </c>
      <c r="O1060" s="237" t="str">
        <f>IF(ISBLANK(INDEX('Policy Characteristics'!I:I,MATCH($C1060,'Policy Characteristics'!$C:$C,0))),"",INDEX('Policy Characteristics'!I:I,MATCH($C1060,'Policy Characteristics'!$C:$C,0)))</f>
        <v>% of potential achieved</v>
      </c>
      <c r="P1060" s="237"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7" t="str">
        <f>IF(ISBLANK(INDEX('Policy Characteristics'!K:K,MATCH($C1060,'Policy Characteristics'!$C:$C,0))),"",INDEX('Policy Characteristics'!K:K,MATCH($C1060,'Policy Characteristics'!$C:$C,0)))</f>
        <v/>
      </c>
      <c r="R1060" s="237" t="str">
        <f>IF(ISBLANK(INDEX('Policy Characteristics'!L:L,MATCH($C1060,'Policy Characteristics'!$C:$C,0))),"",INDEX('Policy Characteristics'!L:L,MATCH($C1060,'Policy Characteristics'!$C:$C,0)))</f>
        <v/>
      </c>
      <c r="S1060" s="291" t="s">
        <v>187</v>
      </c>
    </row>
    <row r="1061" spans="1:19" s="291" customFormat="1">
      <c r="A1061" s="237" t="str">
        <f>IF(ISBLANK(INDEX('Policy Characteristics'!A:A,MATCH($C1061,'Policy Characteristics'!$C:$C,0))),"",INDEX('Policy Characteristics'!A:A,MATCH($C1061,'Policy Characteristics'!$C:$C,0)))</f>
        <v>Industry</v>
      </c>
      <c r="B1061" s="386" t="str">
        <f>IF(ISBLANK(INDEX('Policy Characteristics'!B:B,MATCH($C1061,'Policy Characteristics'!$C:$C,0))),"",INDEX('Policy Characteristics'!B:B,MATCH($C1061,'Policy Characteristics'!$C:$C,0)))</f>
        <v>Feedstock Shifting</v>
      </c>
      <c r="C1061" s="237" t="str">
        <f t="shared" si="44"/>
        <v>Fraction of Feedstock Shifted</v>
      </c>
      <c r="D1061" s="290" t="s">
        <v>3062</v>
      </c>
      <c r="E1061" s="335" t="s">
        <v>2398</v>
      </c>
      <c r="F1061" t="s">
        <v>3024</v>
      </c>
      <c r="G1061" s="335" t="s">
        <v>2406</v>
      </c>
      <c r="H1061" s="293">
        <v>2632</v>
      </c>
      <c r="I1061" s="387" t="s">
        <v>44</v>
      </c>
      <c r="J1061" s="388" t="str">
        <f>IF(ISBLANK(INDEX('Policy Characteristics'!D:D,MATCH($C1061,'Policy Characteristics'!$C:$C,0))),"",INDEX('Policy Characteristics'!D:D,MATCH($C1061,'Policy Characteristics'!$C:$C,0)))</f>
        <v>Feedstock Shifting</v>
      </c>
      <c r="K1061" s="237" t="str">
        <f>IF(ISBLANK(INDEX('Policy Characteristics'!E:E,MATCH($C1061,'Policy Characteristics'!$C:$C,0))),"",INDEX('Policy Characteristics'!E:E,MATCH($C1061,'Policy Characteristics'!$C:$C,0)))</f>
        <v>indst feedstock shifting</v>
      </c>
      <c r="L1061" s="238">
        <f>IF(ISBLANK(INDEX('Policy Characteristics'!F:F,MATCH($C1061,'Policy Characteristics'!$C:$C,0))),"",INDEX('Policy Characteristics'!F:F,MATCH($C1061,'Policy Characteristics'!$C:$C,0)))</f>
        <v>0</v>
      </c>
      <c r="M1061" s="238">
        <f>IF(ISBLANK(INDEX('Policy Characteristics'!G:G,MATCH($C1061,'Policy Characteristics'!$C:$C,0))),"",INDEX('Policy Characteristics'!G:G,MATCH($C1061,'Policy Characteristics'!$C:$C,0)))</f>
        <v>1</v>
      </c>
      <c r="N1061" s="238">
        <f>IF(ISBLANK(INDEX('Policy Characteristics'!H:H,MATCH($C1061,'Policy Characteristics'!$C:$C,0))),"",INDEX('Policy Characteristics'!H:H,MATCH($C1061,'Policy Characteristics'!$C:$C,0)))</f>
        <v>0.01</v>
      </c>
      <c r="O1061" s="237" t="str">
        <f>IF(ISBLANK(INDEX('Policy Characteristics'!I:I,MATCH($C1061,'Policy Characteristics'!$C:$C,0))),"",INDEX('Policy Characteristics'!I:I,MATCH($C1061,'Policy Characteristics'!$C:$C,0)))</f>
        <v>% of potential achieved</v>
      </c>
      <c r="P1061" s="237"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7" t="str">
        <f>IF(ISBLANK(INDEX('Policy Characteristics'!K:K,MATCH($C1061,'Policy Characteristics'!$C:$C,0))),"",INDEX('Policy Characteristics'!K:K,MATCH($C1061,'Policy Characteristics'!$C:$C,0)))</f>
        <v/>
      </c>
      <c r="R1061" s="237" t="str">
        <f>IF(ISBLANK(INDEX('Policy Characteristics'!L:L,MATCH($C1061,'Policy Characteristics'!$C:$C,0))),"",INDEX('Policy Characteristics'!L:L,MATCH($C1061,'Policy Characteristics'!$C:$C,0)))</f>
        <v/>
      </c>
      <c r="S1061" s="291" t="s">
        <v>187</v>
      </c>
    </row>
    <row r="1062" spans="1:19" s="291" customFormat="1">
      <c r="A1062" s="237" t="str">
        <f>IF(ISBLANK(INDEX('Policy Characteristics'!A:A,MATCH($C1062,'Policy Characteristics'!$C:$C,0))),"",INDEX('Policy Characteristics'!A:A,MATCH($C1062,'Policy Characteristics'!$C:$C,0)))</f>
        <v>Industry</v>
      </c>
      <c r="B1062" s="386" t="str">
        <f>IF(ISBLANK(INDEX('Policy Characteristics'!B:B,MATCH($C1062,'Policy Characteristics'!$C:$C,0))),"",INDEX('Policy Characteristics'!B:B,MATCH($C1062,'Policy Characteristics'!$C:$C,0)))</f>
        <v>Feedstock Shifting</v>
      </c>
      <c r="C1062" s="237" t="str">
        <f t="shared" si="44"/>
        <v>Fraction of Feedstock Shifted</v>
      </c>
      <c r="D1062" s="290" t="s">
        <v>3062</v>
      </c>
      <c r="E1062" s="335" t="s">
        <v>2399</v>
      </c>
      <c r="F1062" t="s">
        <v>3024</v>
      </c>
      <c r="G1062" s="335" t="s">
        <v>2403</v>
      </c>
      <c r="H1062" s="293">
        <v>2633</v>
      </c>
      <c r="I1062" s="387" t="s">
        <v>44</v>
      </c>
      <c r="J1062" s="388" t="str">
        <f>IF(ISBLANK(INDEX('Policy Characteristics'!D:D,MATCH($C1062,'Policy Characteristics'!$C:$C,0))),"",INDEX('Policy Characteristics'!D:D,MATCH($C1062,'Policy Characteristics'!$C:$C,0)))</f>
        <v>Feedstock Shifting</v>
      </c>
      <c r="K1062" s="237" t="str">
        <f>IF(ISBLANK(INDEX('Policy Characteristics'!E:E,MATCH($C1062,'Policy Characteristics'!$C:$C,0))),"",INDEX('Policy Characteristics'!E:E,MATCH($C1062,'Policy Characteristics'!$C:$C,0)))</f>
        <v>indst feedstock shifting</v>
      </c>
      <c r="L1062" s="238">
        <f>IF(ISBLANK(INDEX('Policy Characteristics'!F:F,MATCH($C1062,'Policy Characteristics'!$C:$C,0))),"",INDEX('Policy Characteristics'!F:F,MATCH($C1062,'Policy Characteristics'!$C:$C,0)))</f>
        <v>0</v>
      </c>
      <c r="M1062" s="238">
        <f>IF(ISBLANK(INDEX('Policy Characteristics'!G:G,MATCH($C1062,'Policy Characteristics'!$C:$C,0))),"",INDEX('Policy Characteristics'!G:G,MATCH($C1062,'Policy Characteristics'!$C:$C,0)))</f>
        <v>1</v>
      </c>
      <c r="N1062" s="238">
        <f>IF(ISBLANK(INDEX('Policy Characteristics'!H:H,MATCH($C1062,'Policy Characteristics'!$C:$C,0))),"",INDEX('Policy Characteristics'!H:H,MATCH($C1062,'Policy Characteristics'!$C:$C,0)))</f>
        <v>0.01</v>
      </c>
      <c r="O1062" s="237" t="str">
        <f>IF(ISBLANK(INDEX('Policy Characteristics'!I:I,MATCH($C1062,'Policy Characteristics'!$C:$C,0))),"",INDEX('Policy Characteristics'!I:I,MATCH($C1062,'Policy Characteristics'!$C:$C,0)))</f>
        <v>% of potential achieved</v>
      </c>
      <c r="P1062" s="237"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7" t="str">
        <f>IF(ISBLANK(INDEX('Policy Characteristics'!K:K,MATCH($C1062,'Policy Characteristics'!$C:$C,0))),"",INDEX('Policy Characteristics'!K:K,MATCH($C1062,'Policy Characteristics'!$C:$C,0)))</f>
        <v/>
      </c>
      <c r="R1062" s="237" t="str">
        <f>IF(ISBLANK(INDEX('Policy Characteristics'!L:L,MATCH($C1062,'Policy Characteristics'!$C:$C,0))),"",INDEX('Policy Characteristics'!L:L,MATCH($C1062,'Policy Characteristics'!$C:$C,0)))</f>
        <v/>
      </c>
      <c r="S1062" s="291" t="s">
        <v>187</v>
      </c>
    </row>
    <row r="1063" spans="1:19" s="291" customFormat="1">
      <c r="A1063" s="237" t="str">
        <f>IF(ISBLANK(INDEX('Policy Characteristics'!A:A,MATCH($C1063,'Policy Characteristics'!$C:$C,0))),"",INDEX('Policy Characteristics'!A:A,MATCH($C1063,'Policy Characteristics'!$C:$C,0)))</f>
        <v>Industry</v>
      </c>
      <c r="B1063" s="386" t="str">
        <f>IF(ISBLANK(INDEX('Policy Characteristics'!B:B,MATCH($C1063,'Policy Characteristics'!$C:$C,0))),"",INDEX('Policy Characteristics'!B:B,MATCH($C1063,'Policy Characteristics'!$C:$C,0)))</f>
        <v>Feedstock Shifting</v>
      </c>
      <c r="C1063" s="237" t="str">
        <f t="shared" si="44"/>
        <v>Fraction of Feedstock Shifted</v>
      </c>
      <c r="D1063" s="290" t="s">
        <v>3062</v>
      </c>
      <c r="E1063" s="335" t="s">
        <v>2400</v>
      </c>
      <c r="F1063" t="s">
        <v>3024</v>
      </c>
      <c r="G1063" s="335" t="s">
        <v>2404</v>
      </c>
      <c r="H1063" s="293">
        <v>2634</v>
      </c>
      <c r="I1063" s="387" t="s">
        <v>44</v>
      </c>
      <c r="J1063" s="388" t="str">
        <f>IF(ISBLANK(INDEX('Policy Characteristics'!D:D,MATCH($C1063,'Policy Characteristics'!$C:$C,0))),"",INDEX('Policy Characteristics'!D:D,MATCH($C1063,'Policy Characteristics'!$C:$C,0)))</f>
        <v>Feedstock Shifting</v>
      </c>
      <c r="K1063" s="237" t="str">
        <f>IF(ISBLANK(INDEX('Policy Characteristics'!E:E,MATCH($C1063,'Policy Characteristics'!$C:$C,0))),"",INDEX('Policy Characteristics'!E:E,MATCH($C1063,'Policy Characteristics'!$C:$C,0)))</f>
        <v>indst feedstock shifting</v>
      </c>
      <c r="L1063" s="238">
        <f>IF(ISBLANK(INDEX('Policy Characteristics'!F:F,MATCH($C1063,'Policy Characteristics'!$C:$C,0))),"",INDEX('Policy Characteristics'!F:F,MATCH($C1063,'Policy Characteristics'!$C:$C,0)))</f>
        <v>0</v>
      </c>
      <c r="M1063" s="238">
        <f>IF(ISBLANK(INDEX('Policy Characteristics'!G:G,MATCH($C1063,'Policy Characteristics'!$C:$C,0))),"",INDEX('Policy Characteristics'!G:G,MATCH($C1063,'Policy Characteristics'!$C:$C,0)))</f>
        <v>1</v>
      </c>
      <c r="N1063" s="238">
        <f>IF(ISBLANK(INDEX('Policy Characteristics'!H:H,MATCH($C1063,'Policy Characteristics'!$C:$C,0))),"",INDEX('Policy Characteristics'!H:H,MATCH($C1063,'Policy Characteristics'!$C:$C,0)))</f>
        <v>0.01</v>
      </c>
      <c r="O1063" s="237" t="str">
        <f>IF(ISBLANK(INDEX('Policy Characteristics'!I:I,MATCH($C1063,'Policy Characteristics'!$C:$C,0))),"",INDEX('Policy Characteristics'!I:I,MATCH($C1063,'Policy Characteristics'!$C:$C,0)))</f>
        <v>% of potential achieved</v>
      </c>
      <c r="P1063" s="237"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7" t="str">
        <f>IF(ISBLANK(INDEX('Policy Characteristics'!K:K,MATCH($C1063,'Policy Characteristics'!$C:$C,0))),"",INDEX('Policy Characteristics'!K:K,MATCH($C1063,'Policy Characteristics'!$C:$C,0)))</f>
        <v/>
      </c>
      <c r="R1063" s="237" t="str">
        <f>IF(ISBLANK(INDEX('Policy Characteristics'!L:L,MATCH($C1063,'Policy Characteristics'!$C:$C,0))),"",INDEX('Policy Characteristics'!L:L,MATCH($C1063,'Policy Characteristics'!$C:$C,0)))</f>
        <v/>
      </c>
      <c r="S1063" s="291" t="s">
        <v>187</v>
      </c>
    </row>
    <row r="1064" spans="1:19" s="291" customFormat="1">
      <c r="A1064" s="237" t="str">
        <f>IF(ISBLANK(INDEX('Policy Characteristics'!A:A,MATCH($C1064,'Policy Characteristics'!$C:$C,0))),"",INDEX('Policy Characteristics'!A:A,MATCH($C1064,'Policy Characteristics'!$C:$C,0)))</f>
        <v>Industry</v>
      </c>
      <c r="B1064" s="386" t="str">
        <f>IF(ISBLANK(INDEX('Policy Characteristics'!B:B,MATCH($C1064,'Policy Characteristics'!$C:$C,0))),"",INDEX('Policy Characteristics'!B:B,MATCH($C1064,'Policy Characteristics'!$C:$C,0)))</f>
        <v>Feedstock Shifting</v>
      </c>
      <c r="C1064" s="237" t="str">
        <f t="shared" si="44"/>
        <v>Fraction of Feedstock Shifted</v>
      </c>
      <c r="D1064" s="290" t="s">
        <v>3062</v>
      </c>
      <c r="E1064" s="335" t="s">
        <v>2401</v>
      </c>
      <c r="F1064" t="s">
        <v>3024</v>
      </c>
      <c r="G1064" s="335" t="s">
        <v>2407</v>
      </c>
      <c r="H1064" s="293">
        <v>2635</v>
      </c>
      <c r="I1064" s="387" t="s">
        <v>44</v>
      </c>
      <c r="J1064" s="388" t="str">
        <f>IF(ISBLANK(INDEX('Policy Characteristics'!D:D,MATCH($C1064,'Policy Characteristics'!$C:$C,0))),"",INDEX('Policy Characteristics'!D:D,MATCH($C1064,'Policy Characteristics'!$C:$C,0)))</f>
        <v>Feedstock Shifting</v>
      </c>
      <c r="K1064" s="237" t="str">
        <f>IF(ISBLANK(INDEX('Policy Characteristics'!E:E,MATCH($C1064,'Policy Characteristics'!$C:$C,0))),"",INDEX('Policy Characteristics'!E:E,MATCH($C1064,'Policy Characteristics'!$C:$C,0)))</f>
        <v>indst feedstock shifting</v>
      </c>
      <c r="L1064" s="238">
        <f>IF(ISBLANK(INDEX('Policy Characteristics'!F:F,MATCH($C1064,'Policy Characteristics'!$C:$C,0))),"",INDEX('Policy Characteristics'!F:F,MATCH($C1064,'Policy Characteristics'!$C:$C,0)))</f>
        <v>0</v>
      </c>
      <c r="M1064" s="238">
        <f>IF(ISBLANK(INDEX('Policy Characteristics'!G:G,MATCH($C1064,'Policy Characteristics'!$C:$C,0))),"",INDEX('Policy Characteristics'!G:G,MATCH($C1064,'Policy Characteristics'!$C:$C,0)))</f>
        <v>1</v>
      </c>
      <c r="N1064" s="238">
        <f>IF(ISBLANK(INDEX('Policy Characteristics'!H:H,MATCH($C1064,'Policy Characteristics'!$C:$C,0))),"",INDEX('Policy Characteristics'!H:H,MATCH($C1064,'Policy Characteristics'!$C:$C,0)))</f>
        <v>0.01</v>
      </c>
      <c r="O1064" s="237" t="str">
        <f>IF(ISBLANK(INDEX('Policy Characteristics'!I:I,MATCH($C1064,'Policy Characteristics'!$C:$C,0))),"",INDEX('Policy Characteristics'!I:I,MATCH($C1064,'Policy Characteristics'!$C:$C,0)))</f>
        <v>% of potential achieved</v>
      </c>
      <c r="P1064" s="237"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7" t="str">
        <f>IF(ISBLANK(INDEX('Policy Characteristics'!K:K,MATCH($C1064,'Policy Characteristics'!$C:$C,0))),"",INDEX('Policy Characteristics'!K:K,MATCH($C1064,'Policy Characteristics'!$C:$C,0)))</f>
        <v/>
      </c>
      <c r="R1064" s="237" t="str">
        <f>IF(ISBLANK(INDEX('Policy Characteristics'!L:L,MATCH($C1064,'Policy Characteristics'!$C:$C,0))),"",INDEX('Policy Characteristics'!L:L,MATCH($C1064,'Policy Characteristics'!$C:$C,0)))</f>
        <v/>
      </c>
      <c r="S1064" s="291" t="s">
        <v>187</v>
      </c>
    </row>
    <row r="1065" spans="1:19" s="291" customFormat="1">
      <c r="A1065" s="237" t="str">
        <f>IF(ISBLANK(INDEX('Policy Characteristics'!A:A,MATCH($C1065,'Policy Characteristics'!$C:$C,0))),"",INDEX('Policy Characteristics'!A:A,MATCH($C1065,'Policy Characteristics'!$C:$C,0)))</f>
        <v>Industry</v>
      </c>
      <c r="B1065" s="386" t="str">
        <f>IF(ISBLANK(INDEX('Policy Characteristics'!B:B,MATCH($C1065,'Policy Characteristics'!$C:$C,0))),"",INDEX('Policy Characteristics'!B:B,MATCH($C1065,'Policy Characteristics'!$C:$C,0)))</f>
        <v>Feedstock Shifting</v>
      </c>
      <c r="C1065" s="237" t="str">
        <f t="shared" si="44"/>
        <v>Fraction of Feedstock Shifted</v>
      </c>
      <c r="D1065" s="290" t="s">
        <v>3062</v>
      </c>
      <c r="E1065" s="335" t="s">
        <v>2699</v>
      </c>
      <c r="F1065" t="s">
        <v>3024</v>
      </c>
      <c r="G1065" s="335" t="s">
        <v>2702</v>
      </c>
      <c r="H1065" s="293">
        <v>2636</v>
      </c>
      <c r="I1065" s="387" t="s">
        <v>44</v>
      </c>
      <c r="J1065" s="388" t="str">
        <f>IF(ISBLANK(INDEX('Policy Characteristics'!D:D,MATCH($C1065,'Policy Characteristics'!$C:$C,0))),"",INDEX('Policy Characteristics'!D:D,MATCH($C1065,'Policy Characteristics'!$C:$C,0)))</f>
        <v>Feedstock Shifting</v>
      </c>
      <c r="K1065" s="237" t="str">
        <f>IF(ISBLANK(INDEX('Policy Characteristics'!E:E,MATCH($C1065,'Policy Characteristics'!$C:$C,0))),"",INDEX('Policy Characteristics'!E:E,MATCH($C1065,'Policy Characteristics'!$C:$C,0)))</f>
        <v>indst feedstock shifting</v>
      </c>
      <c r="L1065" s="238">
        <f>IF(ISBLANK(INDEX('Policy Characteristics'!F:F,MATCH($C1065,'Policy Characteristics'!$C:$C,0))),"",INDEX('Policy Characteristics'!F:F,MATCH($C1065,'Policy Characteristics'!$C:$C,0)))</f>
        <v>0</v>
      </c>
      <c r="M1065" s="238">
        <f>IF(ISBLANK(INDEX('Policy Characteristics'!G:G,MATCH($C1065,'Policy Characteristics'!$C:$C,0))),"",INDEX('Policy Characteristics'!G:G,MATCH($C1065,'Policy Characteristics'!$C:$C,0)))</f>
        <v>1</v>
      </c>
      <c r="N1065" s="238">
        <f>IF(ISBLANK(INDEX('Policy Characteristics'!H:H,MATCH($C1065,'Policy Characteristics'!$C:$C,0))),"",INDEX('Policy Characteristics'!H:H,MATCH($C1065,'Policy Characteristics'!$C:$C,0)))</f>
        <v>0.01</v>
      </c>
      <c r="O1065" s="237" t="str">
        <f>IF(ISBLANK(INDEX('Policy Characteristics'!I:I,MATCH($C1065,'Policy Characteristics'!$C:$C,0))),"",INDEX('Policy Characteristics'!I:I,MATCH($C1065,'Policy Characteristics'!$C:$C,0)))</f>
        <v>% of potential achieved</v>
      </c>
      <c r="P1065" s="237"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7" t="str">
        <f>IF(ISBLANK(INDEX('Policy Characteristics'!K:K,MATCH($C1065,'Policy Characteristics'!$C:$C,0))),"",INDEX('Policy Characteristics'!K:K,MATCH($C1065,'Policy Characteristics'!$C:$C,0)))</f>
        <v/>
      </c>
      <c r="R1065" s="237" t="str">
        <f>IF(ISBLANK(INDEX('Policy Characteristics'!L:L,MATCH($C1065,'Policy Characteristics'!$C:$C,0))),"",INDEX('Policy Characteristics'!L:L,MATCH($C1065,'Policy Characteristics'!$C:$C,0)))</f>
        <v/>
      </c>
      <c r="S1065" s="291" t="s">
        <v>187</v>
      </c>
    </row>
    <row r="1066" spans="1:19" s="291" customFormat="1">
      <c r="A1066" s="237" t="str">
        <f>IF(ISBLANK(INDEX('Policy Characteristics'!A:A,MATCH($C1066,'Policy Characteristics'!$C:$C,0))),"",INDEX('Policy Characteristics'!A:A,MATCH($C1066,'Policy Characteristics'!$C:$C,0)))</f>
        <v>Industry</v>
      </c>
      <c r="B1066" s="386" t="str">
        <f>IF(ISBLANK(INDEX('Policy Characteristics'!B:B,MATCH($C1066,'Policy Characteristics'!$C:$C,0))),"",INDEX('Policy Characteristics'!B:B,MATCH($C1066,'Policy Characteristics'!$C:$C,0)))</f>
        <v>Feedstock Shifting</v>
      </c>
      <c r="C1066" s="237" t="str">
        <f t="shared" si="44"/>
        <v>Fraction of Feedstock Shifted</v>
      </c>
      <c r="D1066" s="290" t="s">
        <v>3062</v>
      </c>
      <c r="E1066" s="335" t="s">
        <v>2700</v>
      </c>
      <c r="F1066" t="s">
        <v>3024</v>
      </c>
      <c r="G1066" s="335" t="s">
        <v>2704</v>
      </c>
      <c r="H1066" s="293">
        <v>2637</v>
      </c>
      <c r="I1066" s="387" t="s">
        <v>44</v>
      </c>
      <c r="J1066" s="388" t="str">
        <f>IF(ISBLANK(INDEX('Policy Characteristics'!D:D,MATCH($C1066,'Policy Characteristics'!$C:$C,0))),"",INDEX('Policy Characteristics'!D:D,MATCH($C1066,'Policy Characteristics'!$C:$C,0)))</f>
        <v>Feedstock Shifting</v>
      </c>
      <c r="K1066" s="237" t="str">
        <f>IF(ISBLANK(INDEX('Policy Characteristics'!E:E,MATCH($C1066,'Policy Characteristics'!$C:$C,0))),"",INDEX('Policy Characteristics'!E:E,MATCH($C1066,'Policy Characteristics'!$C:$C,0)))</f>
        <v>indst feedstock shifting</v>
      </c>
      <c r="L1066" s="238">
        <f>IF(ISBLANK(INDEX('Policy Characteristics'!F:F,MATCH($C1066,'Policy Characteristics'!$C:$C,0))),"",INDEX('Policy Characteristics'!F:F,MATCH($C1066,'Policy Characteristics'!$C:$C,0)))</f>
        <v>0</v>
      </c>
      <c r="M1066" s="238">
        <f>IF(ISBLANK(INDEX('Policy Characteristics'!G:G,MATCH($C1066,'Policy Characteristics'!$C:$C,0))),"",INDEX('Policy Characteristics'!G:G,MATCH($C1066,'Policy Characteristics'!$C:$C,0)))</f>
        <v>1</v>
      </c>
      <c r="N1066" s="238">
        <f>IF(ISBLANK(INDEX('Policy Characteristics'!H:H,MATCH($C1066,'Policy Characteristics'!$C:$C,0))),"",INDEX('Policy Characteristics'!H:H,MATCH($C1066,'Policy Characteristics'!$C:$C,0)))</f>
        <v>0.01</v>
      </c>
      <c r="O1066" s="237" t="str">
        <f>IF(ISBLANK(INDEX('Policy Characteristics'!I:I,MATCH($C1066,'Policy Characteristics'!$C:$C,0))),"",INDEX('Policy Characteristics'!I:I,MATCH($C1066,'Policy Characteristics'!$C:$C,0)))</f>
        <v>% of potential achieved</v>
      </c>
      <c r="P1066" s="237"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7" t="str">
        <f>IF(ISBLANK(INDEX('Policy Characteristics'!K:K,MATCH($C1066,'Policy Characteristics'!$C:$C,0))),"",INDEX('Policy Characteristics'!K:K,MATCH($C1066,'Policy Characteristics'!$C:$C,0)))</f>
        <v/>
      </c>
      <c r="R1066" s="237" t="str">
        <f>IF(ISBLANK(INDEX('Policy Characteristics'!L:L,MATCH($C1066,'Policy Characteristics'!$C:$C,0))),"",INDEX('Policy Characteristics'!L:L,MATCH($C1066,'Policy Characteristics'!$C:$C,0)))</f>
        <v/>
      </c>
      <c r="S1066" s="291" t="s">
        <v>187</v>
      </c>
    </row>
    <row r="1067" spans="1:19" s="291" customFormat="1">
      <c r="A1067" s="237" t="str">
        <f>IF(ISBLANK(INDEX('Policy Characteristics'!A:A,MATCH($C1067,'Policy Characteristics'!$C:$C,0))),"",INDEX('Policy Characteristics'!A:A,MATCH($C1067,'Policy Characteristics'!$C:$C,0)))</f>
        <v>Industry</v>
      </c>
      <c r="B1067" s="386" t="str">
        <f>IF(ISBLANK(INDEX('Policy Characteristics'!B:B,MATCH($C1067,'Policy Characteristics'!$C:$C,0))),"",INDEX('Policy Characteristics'!B:B,MATCH($C1067,'Policy Characteristics'!$C:$C,0)))</f>
        <v>Feedstock Shifting</v>
      </c>
      <c r="C1067" s="237" t="str">
        <f t="shared" si="44"/>
        <v>Fraction of Feedstock Shifted</v>
      </c>
      <c r="D1067" s="290" t="s">
        <v>3062</v>
      </c>
      <c r="E1067" s="335" t="s">
        <v>2701</v>
      </c>
      <c r="F1067" t="s">
        <v>3024</v>
      </c>
      <c r="G1067" s="335" t="s">
        <v>2705</v>
      </c>
      <c r="H1067" s="293">
        <v>2638</v>
      </c>
      <c r="I1067" s="387" t="s">
        <v>44</v>
      </c>
      <c r="J1067" s="388" t="str">
        <f>IF(ISBLANK(INDEX('Policy Characteristics'!D:D,MATCH($C1067,'Policy Characteristics'!$C:$C,0))),"",INDEX('Policy Characteristics'!D:D,MATCH($C1067,'Policy Characteristics'!$C:$C,0)))</f>
        <v>Feedstock Shifting</v>
      </c>
      <c r="K1067" s="237" t="str">
        <f>IF(ISBLANK(INDEX('Policy Characteristics'!E:E,MATCH($C1067,'Policy Characteristics'!$C:$C,0))),"",INDEX('Policy Characteristics'!E:E,MATCH($C1067,'Policy Characteristics'!$C:$C,0)))</f>
        <v>indst feedstock shifting</v>
      </c>
      <c r="L1067" s="238">
        <f>IF(ISBLANK(INDEX('Policy Characteristics'!F:F,MATCH($C1067,'Policy Characteristics'!$C:$C,0))),"",INDEX('Policy Characteristics'!F:F,MATCH($C1067,'Policy Characteristics'!$C:$C,0)))</f>
        <v>0</v>
      </c>
      <c r="M1067" s="238">
        <f>IF(ISBLANK(INDEX('Policy Characteristics'!G:G,MATCH($C1067,'Policy Characteristics'!$C:$C,0))),"",INDEX('Policy Characteristics'!G:G,MATCH($C1067,'Policy Characteristics'!$C:$C,0)))</f>
        <v>1</v>
      </c>
      <c r="N1067" s="238">
        <f>IF(ISBLANK(INDEX('Policy Characteristics'!H:H,MATCH($C1067,'Policy Characteristics'!$C:$C,0))),"",INDEX('Policy Characteristics'!H:H,MATCH($C1067,'Policy Characteristics'!$C:$C,0)))</f>
        <v>0.01</v>
      </c>
      <c r="O1067" s="237" t="str">
        <f>IF(ISBLANK(INDEX('Policy Characteristics'!I:I,MATCH($C1067,'Policy Characteristics'!$C:$C,0))),"",INDEX('Policy Characteristics'!I:I,MATCH($C1067,'Policy Characteristics'!$C:$C,0)))</f>
        <v>% of potential achieved</v>
      </c>
      <c r="P1067" s="237"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7" t="str">
        <f>IF(ISBLANK(INDEX('Policy Characteristics'!K:K,MATCH($C1067,'Policy Characteristics'!$C:$C,0))),"",INDEX('Policy Characteristics'!K:K,MATCH($C1067,'Policy Characteristics'!$C:$C,0)))</f>
        <v/>
      </c>
      <c r="R1067" s="237" t="str">
        <f>IF(ISBLANK(INDEX('Policy Characteristics'!L:L,MATCH($C1067,'Policy Characteristics'!$C:$C,0))),"",INDEX('Policy Characteristics'!L:L,MATCH($C1067,'Policy Characteristics'!$C:$C,0)))</f>
        <v/>
      </c>
      <c r="S1067" s="291" t="s">
        <v>187</v>
      </c>
    </row>
    <row r="1068" spans="1:19" s="291" customFormat="1">
      <c r="A1068" s="237" t="str">
        <f>IF(ISBLANK(INDEX('Policy Characteristics'!A:A,MATCH($C1068,'Policy Characteristics'!$C:$C,0))),"",INDEX('Policy Characteristics'!A:A,MATCH($C1068,'Policy Characteristics'!$C:$C,0)))</f>
        <v>Industry</v>
      </c>
      <c r="B1068" s="386" t="str">
        <f>IF(ISBLANK(INDEX('Policy Characteristics'!B:B,MATCH($C1068,'Policy Characteristics'!$C:$C,0))),"",INDEX('Policy Characteristics'!B:B,MATCH($C1068,'Policy Characteristics'!$C:$C,0)))</f>
        <v>Feedstock Shifting</v>
      </c>
      <c r="C1068" s="237" t="str">
        <f t="shared" si="44"/>
        <v>Fraction of Feedstock Shifted</v>
      </c>
      <c r="D1068" s="290" t="s">
        <v>3062</v>
      </c>
      <c r="E1068" s="335" t="s">
        <v>2698</v>
      </c>
      <c r="F1068" t="s">
        <v>3024</v>
      </c>
      <c r="G1068" s="335" t="s">
        <v>2703</v>
      </c>
      <c r="H1068" s="293">
        <v>2639</v>
      </c>
      <c r="I1068" s="387" t="s">
        <v>44</v>
      </c>
      <c r="J1068" s="388" t="str">
        <f>IF(ISBLANK(INDEX('Policy Characteristics'!D:D,MATCH($C1068,'Policy Characteristics'!$C:$C,0))),"",INDEX('Policy Characteristics'!D:D,MATCH($C1068,'Policy Characteristics'!$C:$C,0)))</f>
        <v>Feedstock Shifting</v>
      </c>
      <c r="K1068" s="237" t="str">
        <f>IF(ISBLANK(INDEX('Policy Characteristics'!E:E,MATCH($C1068,'Policy Characteristics'!$C:$C,0))),"",INDEX('Policy Characteristics'!E:E,MATCH($C1068,'Policy Characteristics'!$C:$C,0)))</f>
        <v>indst feedstock shifting</v>
      </c>
      <c r="L1068" s="238">
        <f>IF(ISBLANK(INDEX('Policy Characteristics'!F:F,MATCH($C1068,'Policy Characteristics'!$C:$C,0))),"",INDEX('Policy Characteristics'!F:F,MATCH($C1068,'Policy Characteristics'!$C:$C,0)))</f>
        <v>0</v>
      </c>
      <c r="M1068" s="238">
        <f>IF(ISBLANK(INDEX('Policy Characteristics'!G:G,MATCH($C1068,'Policy Characteristics'!$C:$C,0))),"",INDEX('Policy Characteristics'!G:G,MATCH($C1068,'Policy Characteristics'!$C:$C,0)))</f>
        <v>1</v>
      </c>
      <c r="N1068" s="238">
        <f>IF(ISBLANK(INDEX('Policy Characteristics'!H:H,MATCH($C1068,'Policy Characteristics'!$C:$C,0))),"",INDEX('Policy Characteristics'!H:H,MATCH($C1068,'Policy Characteristics'!$C:$C,0)))</f>
        <v>0.01</v>
      </c>
      <c r="O1068" s="237" t="str">
        <f>IF(ISBLANK(INDEX('Policy Characteristics'!I:I,MATCH($C1068,'Policy Characteristics'!$C:$C,0))),"",INDEX('Policy Characteristics'!I:I,MATCH($C1068,'Policy Characteristics'!$C:$C,0)))</f>
        <v>% of potential achieved</v>
      </c>
      <c r="P1068" s="237"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7" t="str">
        <f>IF(ISBLANK(INDEX('Policy Characteristics'!K:K,MATCH($C1068,'Policy Characteristics'!$C:$C,0))),"",INDEX('Policy Characteristics'!K:K,MATCH($C1068,'Policy Characteristics'!$C:$C,0)))</f>
        <v/>
      </c>
      <c r="R1068" s="237" t="str">
        <f>IF(ISBLANK(INDEX('Policy Characteristics'!L:L,MATCH($C1068,'Policy Characteristics'!$C:$C,0))),"",INDEX('Policy Characteristics'!L:L,MATCH($C1068,'Policy Characteristics'!$C:$C,0)))</f>
        <v/>
      </c>
      <c r="S1068" s="291" t="s">
        <v>187</v>
      </c>
    </row>
    <row r="1069" spans="1:19" s="291" customFormat="1">
      <c r="A1069" s="237" t="str">
        <f>IF(ISBLANK(INDEX('Policy Characteristics'!A:A,MATCH($C1069,'Policy Characteristics'!$C:$C,0))),"",INDEX('Policy Characteristics'!A:A,MATCH($C1069,'Policy Characteristics'!$C:$C,0)))</f>
        <v>Industry</v>
      </c>
      <c r="B1069" s="386" t="str">
        <f>IF(ISBLANK(INDEX('Policy Characteristics'!B:B,MATCH($C1069,'Policy Characteristics'!$C:$C,0))),"",INDEX('Policy Characteristics'!B:B,MATCH($C1069,'Policy Characteristics'!$C:$C,0)))</f>
        <v>Feedstock Shifting</v>
      </c>
      <c r="C1069" s="237" t="str">
        <f t="shared" si="44"/>
        <v>Fraction of Feedstock Shifted</v>
      </c>
      <c r="D1069" s="290" t="s">
        <v>3063</v>
      </c>
      <c r="E1069" s="335" t="s">
        <v>2396</v>
      </c>
      <c r="F1069" t="s">
        <v>3025</v>
      </c>
      <c r="G1069" s="335" t="s">
        <v>2402</v>
      </c>
      <c r="H1069" s="293">
        <v>2640</v>
      </c>
      <c r="I1069" s="387" t="s">
        <v>44</v>
      </c>
      <c r="J1069" s="388" t="str">
        <f>IF(ISBLANK(INDEX('Policy Characteristics'!D:D,MATCH($C1069,'Policy Characteristics'!$C:$C,0))),"",INDEX('Policy Characteristics'!D:D,MATCH($C1069,'Policy Characteristics'!$C:$C,0)))</f>
        <v>Feedstock Shifting</v>
      </c>
      <c r="K1069" s="237" t="str">
        <f>IF(ISBLANK(INDEX('Policy Characteristics'!E:E,MATCH($C1069,'Policy Characteristics'!$C:$C,0))),"",INDEX('Policy Characteristics'!E:E,MATCH($C1069,'Policy Characteristics'!$C:$C,0)))</f>
        <v>indst feedstock shifting</v>
      </c>
      <c r="L1069" s="238">
        <f>IF(ISBLANK(INDEX('Policy Characteristics'!F:F,MATCH($C1069,'Policy Characteristics'!$C:$C,0))),"",INDEX('Policy Characteristics'!F:F,MATCH($C1069,'Policy Characteristics'!$C:$C,0)))</f>
        <v>0</v>
      </c>
      <c r="M1069" s="238">
        <f>IF(ISBLANK(INDEX('Policy Characteristics'!G:G,MATCH($C1069,'Policy Characteristics'!$C:$C,0))),"",INDEX('Policy Characteristics'!G:G,MATCH($C1069,'Policy Characteristics'!$C:$C,0)))</f>
        <v>1</v>
      </c>
      <c r="N1069" s="238">
        <f>IF(ISBLANK(INDEX('Policy Characteristics'!H:H,MATCH($C1069,'Policy Characteristics'!$C:$C,0))),"",INDEX('Policy Characteristics'!H:H,MATCH($C1069,'Policy Characteristics'!$C:$C,0)))</f>
        <v>0.01</v>
      </c>
      <c r="O1069" s="237" t="str">
        <f>IF(ISBLANK(INDEX('Policy Characteristics'!I:I,MATCH($C1069,'Policy Characteristics'!$C:$C,0))),"",INDEX('Policy Characteristics'!I:I,MATCH($C1069,'Policy Characteristics'!$C:$C,0)))</f>
        <v>% of potential achieved</v>
      </c>
      <c r="P1069" s="237"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7" t="str">
        <f>IF(ISBLANK(INDEX('Policy Characteristics'!K:K,MATCH($C1069,'Policy Characteristics'!$C:$C,0))),"",INDEX('Policy Characteristics'!K:K,MATCH($C1069,'Policy Characteristics'!$C:$C,0)))</f>
        <v/>
      </c>
      <c r="R1069" s="237" t="str">
        <f>IF(ISBLANK(INDEX('Policy Characteristics'!L:L,MATCH($C1069,'Policy Characteristics'!$C:$C,0))),"",INDEX('Policy Characteristics'!L:L,MATCH($C1069,'Policy Characteristics'!$C:$C,0)))</f>
        <v/>
      </c>
      <c r="S1069" s="291" t="s">
        <v>187</v>
      </c>
    </row>
    <row r="1070" spans="1:19" s="291" customFormat="1">
      <c r="A1070" s="237" t="str">
        <f>IF(ISBLANK(INDEX('Policy Characteristics'!A:A,MATCH($C1070,'Policy Characteristics'!$C:$C,0))),"",INDEX('Policy Characteristics'!A:A,MATCH($C1070,'Policy Characteristics'!$C:$C,0)))</f>
        <v>Industry</v>
      </c>
      <c r="B1070" s="386" t="str">
        <f>IF(ISBLANK(INDEX('Policy Characteristics'!B:B,MATCH($C1070,'Policy Characteristics'!$C:$C,0))),"",INDEX('Policy Characteristics'!B:B,MATCH($C1070,'Policy Characteristics'!$C:$C,0)))</f>
        <v>Feedstock Shifting</v>
      </c>
      <c r="C1070" s="237" t="str">
        <f t="shared" si="44"/>
        <v>Fraction of Feedstock Shifted</v>
      </c>
      <c r="D1070" s="290" t="s">
        <v>3063</v>
      </c>
      <c r="E1070" s="335" t="s">
        <v>2397</v>
      </c>
      <c r="F1070" t="s">
        <v>3025</v>
      </c>
      <c r="G1070" s="335" t="s">
        <v>2405</v>
      </c>
      <c r="H1070" s="293">
        <v>2641</v>
      </c>
      <c r="I1070" s="387" t="s">
        <v>44</v>
      </c>
      <c r="J1070" s="388" t="str">
        <f>IF(ISBLANK(INDEX('Policy Characteristics'!D:D,MATCH($C1070,'Policy Characteristics'!$C:$C,0))),"",INDEX('Policy Characteristics'!D:D,MATCH($C1070,'Policy Characteristics'!$C:$C,0)))</f>
        <v>Feedstock Shifting</v>
      </c>
      <c r="K1070" s="237" t="str">
        <f>IF(ISBLANK(INDEX('Policy Characteristics'!E:E,MATCH($C1070,'Policy Characteristics'!$C:$C,0))),"",INDEX('Policy Characteristics'!E:E,MATCH($C1070,'Policy Characteristics'!$C:$C,0)))</f>
        <v>indst feedstock shifting</v>
      </c>
      <c r="L1070" s="238">
        <f>IF(ISBLANK(INDEX('Policy Characteristics'!F:F,MATCH($C1070,'Policy Characteristics'!$C:$C,0))),"",INDEX('Policy Characteristics'!F:F,MATCH($C1070,'Policy Characteristics'!$C:$C,0)))</f>
        <v>0</v>
      </c>
      <c r="M1070" s="238">
        <f>IF(ISBLANK(INDEX('Policy Characteristics'!G:G,MATCH($C1070,'Policy Characteristics'!$C:$C,0))),"",INDEX('Policy Characteristics'!G:G,MATCH($C1070,'Policy Characteristics'!$C:$C,0)))</f>
        <v>1</v>
      </c>
      <c r="N1070" s="238">
        <f>IF(ISBLANK(INDEX('Policy Characteristics'!H:H,MATCH($C1070,'Policy Characteristics'!$C:$C,0))),"",INDEX('Policy Characteristics'!H:H,MATCH($C1070,'Policy Characteristics'!$C:$C,0)))</f>
        <v>0.01</v>
      </c>
      <c r="O1070" s="237" t="str">
        <f>IF(ISBLANK(INDEX('Policy Characteristics'!I:I,MATCH($C1070,'Policy Characteristics'!$C:$C,0))),"",INDEX('Policy Characteristics'!I:I,MATCH($C1070,'Policy Characteristics'!$C:$C,0)))</f>
        <v>% of potential achieved</v>
      </c>
      <c r="P1070" s="237"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7" t="str">
        <f>IF(ISBLANK(INDEX('Policy Characteristics'!K:K,MATCH($C1070,'Policy Characteristics'!$C:$C,0))),"",INDEX('Policy Characteristics'!K:K,MATCH($C1070,'Policy Characteristics'!$C:$C,0)))</f>
        <v/>
      </c>
      <c r="R1070" s="237" t="str">
        <f>IF(ISBLANK(INDEX('Policy Characteristics'!L:L,MATCH($C1070,'Policy Characteristics'!$C:$C,0))),"",INDEX('Policy Characteristics'!L:L,MATCH($C1070,'Policy Characteristics'!$C:$C,0)))</f>
        <v/>
      </c>
      <c r="S1070" s="291" t="s">
        <v>187</v>
      </c>
    </row>
    <row r="1071" spans="1:19" s="291" customFormat="1">
      <c r="A1071" s="237" t="str">
        <f>IF(ISBLANK(INDEX('Policy Characteristics'!A:A,MATCH($C1071,'Policy Characteristics'!$C:$C,0))),"",INDEX('Policy Characteristics'!A:A,MATCH($C1071,'Policy Characteristics'!$C:$C,0)))</f>
        <v>Industry</v>
      </c>
      <c r="B1071" s="386" t="str">
        <f>IF(ISBLANK(INDEX('Policy Characteristics'!B:B,MATCH($C1071,'Policy Characteristics'!$C:$C,0))),"",INDEX('Policy Characteristics'!B:B,MATCH($C1071,'Policy Characteristics'!$C:$C,0)))</f>
        <v>Feedstock Shifting</v>
      </c>
      <c r="C1071" s="237" t="str">
        <f t="shared" si="44"/>
        <v>Fraction of Feedstock Shifted</v>
      </c>
      <c r="D1071" s="290" t="s">
        <v>3063</v>
      </c>
      <c r="E1071" s="335" t="s">
        <v>2398</v>
      </c>
      <c r="F1071" t="s">
        <v>3025</v>
      </c>
      <c r="G1071" s="335" t="s">
        <v>2406</v>
      </c>
      <c r="H1071" s="293">
        <v>2642</v>
      </c>
      <c r="I1071" s="387" t="s">
        <v>44</v>
      </c>
      <c r="J1071" s="388" t="str">
        <f>IF(ISBLANK(INDEX('Policy Characteristics'!D:D,MATCH($C1071,'Policy Characteristics'!$C:$C,0))),"",INDEX('Policy Characteristics'!D:D,MATCH($C1071,'Policy Characteristics'!$C:$C,0)))</f>
        <v>Feedstock Shifting</v>
      </c>
      <c r="K1071" s="237" t="str">
        <f>IF(ISBLANK(INDEX('Policy Characteristics'!E:E,MATCH($C1071,'Policy Characteristics'!$C:$C,0))),"",INDEX('Policy Characteristics'!E:E,MATCH($C1071,'Policy Characteristics'!$C:$C,0)))</f>
        <v>indst feedstock shifting</v>
      </c>
      <c r="L1071" s="238">
        <f>IF(ISBLANK(INDEX('Policy Characteristics'!F:F,MATCH($C1071,'Policy Characteristics'!$C:$C,0))),"",INDEX('Policy Characteristics'!F:F,MATCH($C1071,'Policy Characteristics'!$C:$C,0)))</f>
        <v>0</v>
      </c>
      <c r="M1071" s="238">
        <f>IF(ISBLANK(INDEX('Policy Characteristics'!G:G,MATCH($C1071,'Policy Characteristics'!$C:$C,0))),"",INDEX('Policy Characteristics'!G:G,MATCH($C1071,'Policy Characteristics'!$C:$C,0)))</f>
        <v>1</v>
      </c>
      <c r="N1071" s="238">
        <f>IF(ISBLANK(INDEX('Policy Characteristics'!H:H,MATCH($C1071,'Policy Characteristics'!$C:$C,0))),"",INDEX('Policy Characteristics'!H:H,MATCH($C1071,'Policy Characteristics'!$C:$C,0)))</f>
        <v>0.01</v>
      </c>
      <c r="O1071" s="237" t="str">
        <f>IF(ISBLANK(INDEX('Policy Characteristics'!I:I,MATCH($C1071,'Policy Characteristics'!$C:$C,0))),"",INDEX('Policy Characteristics'!I:I,MATCH($C1071,'Policy Characteristics'!$C:$C,0)))</f>
        <v>% of potential achieved</v>
      </c>
      <c r="P1071" s="237"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7" t="str">
        <f>IF(ISBLANK(INDEX('Policy Characteristics'!K:K,MATCH($C1071,'Policy Characteristics'!$C:$C,0))),"",INDEX('Policy Characteristics'!K:K,MATCH($C1071,'Policy Characteristics'!$C:$C,0)))</f>
        <v/>
      </c>
      <c r="R1071" s="237" t="str">
        <f>IF(ISBLANK(INDEX('Policy Characteristics'!L:L,MATCH($C1071,'Policy Characteristics'!$C:$C,0))),"",INDEX('Policy Characteristics'!L:L,MATCH($C1071,'Policy Characteristics'!$C:$C,0)))</f>
        <v/>
      </c>
      <c r="S1071" s="291" t="s">
        <v>187</v>
      </c>
    </row>
    <row r="1072" spans="1:19" s="291" customFormat="1">
      <c r="A1072" s="237" t="str">
        <f>IF(ISBLANK(INDEX('Policy Characteristics'!A:A,MATCH($C1072,'Policy Characteristics'!$C:$C,0))),"",INDEX('Policy Characteristics'!A:A,MATCH($C1072,'Policy Characteristics'!$C:$C,0)))</f>
        <v>Industry</v>
      </c>
      <c r="B1072" s="386" t="str">
        <f>IF(ISBLANK(INDEX('Policy Characteristics'!B:B,MATCH($C1072,'Policy Characteristics'!$C:$C,0))),"",INDEX('Policy Characteristics'!B:B,MATCH($C1072,'Policy Characteristics'!$C:$C,0)))</f>
        <v>Feedstock Shifting</v>
      </c>
      <c r="C1072" s="237" t="str">
        <f t="shared" si="44"/>
        <v>Fraction of Feedstock Shifted</v>
      </c>
      <c r="D1072" s="290" t="s">
        <v>3063</v>
      </c>
      <c r="E1072" s="335" t="s">
        <v>2399</v>
      </c>
      <c r="F1072" t="s">
        <v>3025</v>
      </c>
      <c r="G1072" s="335" t="s">
        <v>2403</v>
      </c>
      <c r="H1072" s="293">
        <v>2643</v>
      </c>
      <c r="I1072" s="387" t="s">
        <v>44</v>
      </c>
      <c r="J1072" s="388" t="str">
        <f>IF(ISBLANK(INDEX('Policy Characteristics'!D:D,MATCH($C1072,'Policy Characteristics'!$C:$C,0))),"",INDEX('Policy Characteristics'!D:D,MATCH($C1072,'Policy Characteristics'!$C:$C,0)))</f>
        <v>Feedstock Shifting</v>
      </c>
      <c r="K1072" s="237" t="str">
        <f>IF(ISBLANK(INDEX('Policy Characteristics'!E:E,MATCH($C1072,'Policy Characteristics'!$C:$C,0))),"",INDEX('Policy Characteristics'!E:E,MATCH($C1072,'Policy Characteristics'!$C:$C,0)))</f>
        <v>indst feedstock shifting</v>
      </c>
      <c r="L1072" s="238">
        <f>IF(ISBLANK(INDEX('Policy Characteristics'!F:F,MATCH($C1072,'Policy Characteristics'!$C:$C,0))),"",INDEX('Policy Characteristics'!F:F,MATCH($C1072,'Policy Characteristics'!$C:$C,0)))</f>
        <v>0</v>
      </c>
      <c r="M1072" s="238">
        <f>IF(ISBLANK(INDEX('Policy Characteristics'!G:G,MATCH($C1072,'Policy Characteristics'!$C:$C,0))),"",INDEX('Policy Characteristics'!G:G,MATCH($C1072,'Policy Characteristics'!$C:$C,0)))</f>
        <v>1</v>
      </c>
      <c r="N1072" s="238">
        <f>IF(ISBLANK(INDEX('Policy Characteristics'!H:H,MATCH($C1072,'Policy Characteristics'!$C:$C,0))),"",INDEX('Policy Characteristics'!H:H,MATCH($C1072,'Policy Characteristics'!$C:$C,0)))</f>
        <v>0.01</v>
      </c>
      <c r="O1072" s="237" t="str">
        <f>IF(ISBLANK(INDEX('Policy Characteristics'!I:I,MATCH($C1072,'Policy Characteristics'!$C:$C,0))),"",INDEX('Policy Characteristics'!I:I,MATCH($C1072,'Policy Characteristics'!$C:$C,0)))</f>
        <v>% of potential achieved</v>
      </c>
      <c r="P1072" s="237"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7" t="str">
        <f>IF(ISBLANK(INDEX('Policy Characteristics'!K:K,MATCH($C1072,'Policy Characteristics'!$C:$C,0))),"",INDEX('Policy Characteristics'!K:K,MATCH($C1072,'Policy Characteristics'!$C:$C,0)))</f>
        <v/>
      </c>
      <c r="R1072" s="237" t="str">
        <f>IF(ISBLANK(INDEX('Policy Characteristics'!L:L,MATCH($C1072,'Policy Characteristics'!$C:$C,0))),"",INDEX('Policy Characteristics'!L:L,MATCH($C1072,'Policy Characteristics'!$C:$C,0)))</f>
        <v/>
      </c>
      <c r="S1072" s="291" t="s">
        <v>187</v>
      </c>
    </row>
    <row r="1073" spans="1:19" s="291" customFormat="1">
      <c r="A1073" s="237" t="str">
        <f>IF(ISBLANK(INDEX('Policy Characteristics'!A:A,MATCH($C1073,'Policy Characteristics'!$C:$C,0))),"",INDEX('Policy Characteristics'!A:A,MATCH($C1073,'Policy Characteristics'!$C:$C,0)))</f>
        <v>Industry</v>
      </c>
      <c r="B1073" s="386" t="str">
        <f>IF(ISBLANK(INDEX('Policy Characteristics'!B:B,MATCH($C1073,'Policy Characteristics'!$C:$C,0))),"",INDEX('Policy Characteristics'!B:B,MATCH($C1073,'Policy Characteristics'!$C:$C,0)))</f>
        <v>Feedstock Shifting</v>
      </c>
      <c r="C1073" s="237" t="str">
        <f t="shared" si="44"/>
        <v>Fraction of Feedstock Shifted</v>
      </c>
      <c r="D1073" s="290" t="s">
        <v>3063</v>
      </c>
      <c r="E1073" s="335" t="s">
        <v>2400</v>
      </c>
      <c r="F1073" t="s">
        <v>3025</v>
      </c>
      <c r="G1073" s="335" t="s">
        <v>2404</v>
      </c>
      <c r="H1073" s="293">
        <v>2644</v>
      </c>
      <c r="I1073" s="387" t="s">
        <v>44</v>
      </c>
      <c r="J1073" s="388" t="str">
        <f>IF(ISBLANK(INDEX('Policy Characteristics'!D:D,MATCH($C1073,'Policy Characteristics'!$C:$C,0))),"",INDEX('Policy Characteristics'!D:D,MATCH($C1073,'Policy Characteristics'!$C:$C,0)))</f>
        <v>Feedstock Shifting</v>
      </c>
      <c r="K1073" s="237" t="str">
        <f>IF(ISBLANK(INDEX('Policy Characteristics'!E:E,MATCH($C1073,'Policy Characteristics'!$C:$C,0))),"",INDEX('Policy Characteristics'!E:E,MATCH($C1073,'Policy Characteristics'!$C:$C,0)))</f>
        <v>indst feedstock shifting</v>
      </c>
      <c r="L1073" s="238">
        <f>IF(ISBLANK(INDEX('Policy Characteristics'!F:F,MATCH($C1073,'Policy Characteristics'!$C:$C,0))),"",INDEX('Policy Characteristics'!F:F,MATCH($C1073,'Policy Characteristics'!$C:$C,0)))</f>
        <v>0</v>
      </c>
      <c r="M1073" s="238">
        <f>IF(ISBLANK(INDEX('Policy Characteristics'!G:G,MATCH($C1073,'Policy Characteristics'!$C:$C,0))),"",INDEX('Policy Characteristics'!G:G,MATCH($C1073,'Policy Characteristics'!$C:$C,0)))</f>
        <v>1</v>
      </c>
      <c r="N1073" s="238">
        <f>IF(ISBLANK(INDEX('Policy Characteristics'!H:H,MATCH($C1073,'Policy Characteristics'!$C:$C,0))),"",INDEX('Policy Characteristics'!H:H,MATCH($C1073,'Policy Characteristics'!$C:$C,0)))</f>
        <v>0.01</v>
      </c>
      <c r="O1073" s="237" t="str">
        <f>IF(ISBLANK(INDEX('Policy Characteristics'!I:I,MATCH($C1073,'Policy Characteristics'!$C:$C,0))),"",INDEX('Policy Characteristics'!I:I,MATCH($C1073,'Policy Characteristics'!$C:$C,0)))</f>
        <v>% of potential achieved</v>
      </c>
      <c r="P1073" s="237"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7" t="str">
        <f>IF(ISBLANK(INDEX('Policy Characteristics'!K:K,MATCH($C1073,'Policy Characteristics'!$C:$C,0))),"",INDEX('Policy Characteristics'!K:K,MATCH($C1073,'Policy Characteristics'!$C:$C,0)))</f>
        <v/>
      </c>
      <c r="R1073" s="237" t="str">
        <f>IF(ISBLANK(INDEX('Policy Characteristics'!L:L,MATCH($C1073,'Policy Characteristics'!$C:$C,0))),"",INDEX('Policy Characteristics'!L:L,MATCH($C1073,'Policy Characteristics'!$C:$C,0)))</f>
        <v/>
      </c>
      <c r="S1073" s="291" t="s">
        <v>187</v>
      </c>
    </row>
    <row r="1074" spans="1:19" s="291" customFormat="1">
      <c r="A1074" s="237" t="str">
        <f>IF(ISBLANK(INDEX('Policy Characteristics'!A:A,MATCH($C1074,'Policy Characteristics'!$C:$C,0))),"",INDEX('Policy Characteristics'!A:A,MATCH($C1074,'Policy Characteristics'!$C:$C,0)))</f>
        <v>Industry</v>
      </c>
      <c r="B1074" s="386" t="str">
        <f>IF(ISBLANK(INDEX('Policy Characteristics'!B:B,MATCH($C1074,'Policy Characteristics'!$C:$C,0))),"",INDEX('Policy Characteristics'!B:B,MATCH($C1074,'Policy Characteristics'!$C:$C,0)))</f>
        <v>Feedstock Shifting</v>
      </c>
      <c r="C1074" s="237" t="str">
        <f t="shared" si="44"/>
        <v>Fraction of Feedstock Shifted</v>
      </c>
      <c r="D1074" s="290" t="s">
        <v>3063</v>
      </c>
      <c r="E1074" s="335" t="s">
        <v>2401</v>
      </c>
      <c r="F1074" t="s">
        <v>3025</v>
      </c>
      <c r="G1074" s="335" t="s">
        <v>2407</v>
      </c>
      <c r="H1074" s="293">
        <v>2645</v>
      </c>
      <c r="I1074" s="387" t="s">
        <v>44</v>
      </c>
      <c r="J1074" s="388" t="str">
        <f>IF(ISBLANK(INDEX('Policy Characteristics'!D:D,MATCH($C1074,'Policy Characteristics'!$C:$C,0))),"",INDEX('Policy Characteristics'!D:D,MATCH($C1074,'Policy Characteristics'!$C:$C,0)))</f>
        <v>Feedstock Shifting</v>
      </c>
      <c r="K1074" s="237" t="str">
        <f>IF(ISBLANK(INDEX('Policy Characteristics'!E:E,MATCH($C1074,'Policy Characteristics'!$C:$C,0))),"",INDEX('Policy Characteristics'!E:E,MATCH($C1074,'Policy Characteristics'!$C:$C,0)))</f>
        <v>indst feedstock shifting</v>
      </c>
      <c r="L1074" s="238">
        <f>IF(ISBLANK(INDEX('Policy Characteristics'!F:F,MATCH($C1074,'Policy Characteristics'!$C:$C,0))),"",INDEX('Policy Characteristics'!F:F,MATCH($C1074,'Policy Characteristics'!$C:$C,0)))</f>
        <v>0</v>
      </c>
      <c r="M1074" s="238">
        <f>IF(ISBLANK(INDEX('Policy Characteristics'!G:G,MATCH($C1074,'Policy Characteristics'!$C:$C,0))),"",INDEX('Policy Characteristics'!G:G,MATCH($C1074,'Policy Characteristics'!$C:$C,0)))</f>
        <v>1</v>
      </c>
      <c r="N1074" s="238">
        <f>IF(ISBLANK(INDEX('Policy Characteristics'!H:H,MATCH($C1074,'Policy Characteristics'!$C:$C,0))),"",INDEX('Policy Characteristics'!H:H,MATCH($C1074,'Policy Characteristics'!$C:$C,0)))</f>
        <v>0.01</v>
      </c>
      <c r="O1074" s="237" t="str">
        <f>IF(ISBLANK(INDEX('Policy Characteristics'!I:I,MATCH($C1074,'Policy Characteristics'!$C:$C,0))),"",INDEX('Policy Characteristics'!I:I,MATCH($C1074,'Policy Characteristics'!$C:$C,0)))</f>
        <v>% of potential achieved</v>
      </c>
      <c r="P1074" s="237"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7" t="str">
        <f>IF(ISBLANK(INDEX('Policy Characteristics'!K:K,MATCH($C1074,'Policy Characteristics'!$C:$C,0))),"",INDEX('Policy Characteristics'!K:K,MATCH($C1074,'Policy Characteristics'!$C:$C,0)))</f>
        <v/>
      </c>
      <c r="R1074" s="237" t="str">
        <f>IF(ISBLANK(INDEX('Policy Characteristics'!L:L,MATCH($C1074,'Policy Characteristics'!$C:$C,0))),"",INDEX('Policy Characteristics'!L:L,MATCH($C1074,'Policy Characteristics'!$C:$C,0)))</f>
        <v/>
      </c>
      <c r="S1074" s="291" t="s">
        <v>187</v>
      </c>
    </row>
    <row r="1075" spans="1:19" s="291" customFormat="1">
      <c r="A1075" s="237" t="str">
        <f>IF(ISBLANK(INDEX('Policy Characteristics'!A:A,MATCH($C1075,'Policy Characteristics'!$C:$C,0))),"",INDEX('Policy Characteristics'!A:A,MATCH($C1075,'Policy Characteristics'!$C:$C,0)))</f>
        <v>Industry</v>
      </c>
      <c r="B1075" s="386" t="str">
        <f>IF(ISBLANK(INDEX('Policy Characteristics'!B:B,MATCH($C1075,'Policy Characteristics'!$C:$C,0))),"",INDEX('Policy Characteristics'!B:B,MATCH($C1075,'Policy Characteristics'!$C:$C,0)))</f>
        <v>Feedstock Shifting</v>
      </c>
      <c r="C1075" s="237" t="str">
        <f t="shared" si="44"/>
        <v>Fraction of Feedstock Shifted</v>
      </c>
      <c r="D1075" s="290" t="s">
        <v>3063</v>
      </c>
      <c r="E1075" s="335" t="s">
        <v>2699</v>
      </c>
      <c r="F1075" t="s">
        <v>3025</v>
      </c>
      <c r="G1075" s="335" t="s">
        <v>2702</v>
      </c>
      <c r="H1075" s="293">
        <v>2646</v>
      </c>
      <c r="I1075" s="387" t="s">
        <v>44</v>
      </c>
      <c r="J1075" s="388" t="str">
        <f>IF(ISBLANK(INDEX('Policy Characteristics'!D:D,MATCH($C1075,'Policy Characteristics'!$C:$C,0))),"",INDEX('Policy Characteristics'!D:D,MATCH($C1075,'Policy Characteristics'!$C:$C,0)))</f>
        <v>Feedstock Shifting</v>
      </c>
      <c r="K1075" s="237" t="str">
        <f>IF(ISBLANK(INDEX('Policy Characteristics'!E:E,MATCH($C1075,'Policy Characteristics'!$C:$C,0))),"",INDEX('Policy Characteristics'!E:E,MATCH($C1075,'Policy Characteristics'!$C:$C,0)))</f>
        <v>indst feedstock shifting</v>
      </c>
      <c r="L1075" s="238">
        <f>IF(ISBLANK(INDEX('Policy Characteristics'!F:F,MATCH($C1075,'Policy Characteristics'!$C:$C,0))),"",INDEX('Policy Characteristics'!F:F,MATCH($C1075,'Policy Characteristics'!$C:$C,0)))</f>
        <v>0</v>
      </c>
      <c r="M1075" s="238">
        <f>IF(ISBLANK(INDEX('Policy Characteristics'!G:G,MATCH($C1075,'Policy Characteristics'!$C:$C,0))),"",INDEX('Policy Characteristics'!G:G,MATCH($C1075,'Policy Characteristics'!$C:$C,0)))</f>
        <v>1</v>
      </c>
      <c r="N1075" s="238">
        <f>IF(ISBLANK(INDEX('Policy Characteristics'!H:H,MATCH($C1075,'Policy Characteristics'!$C:$C,0))),"",INDEX('Policy Characteristics'!H:H,MATCH($C1075,'Policy Characteristics'!$C:$C,0)))</f>
        <v>0.01</v>
      </c>
      <c r="O1075" s="237" t="str">
        <f>IF(ISBLANK(INDEX('Policy Characteristics'!I:I,MATCH($C1075,'Policy Characteristics'!$C:$C,0))),"",INDEX('Policy Characteristics'!I:I,MATCH($C1075,'Policy Characteristics'!$C:$C,0)))</f>
        <v>% of potential achieved</v>
      </c>
      <c r="P1075" s="237"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7" t="str">
        <f>IF(ISBLANK(INDEX('Policy Characteristics'!K:K,MATCH($C1075,'Policy Characteristics'!$C:$C,0))),"",INDEX('Policy Characteristics'!K:K,MATCH($C1075,'Policy Characteristics'!$C:$C,0)))</f>
        <v/>
      </c>
      <c r="R1075" s="237" t="str">
        <f>IF(ISBLANK(INDEX('Policy Characteristics'!L:L,MATCH($C1075,'Policy Characteristics'!$C:$C,0))),"",INDEX('Policy Characteristics'!L:L,MATCH($C1075,'Policy Characteristics'!$C:$C,0)))</f>
        <v/>
      </c>
      <c r="S1075" s="291" t="s">
        <v>187</v>
      </c>
    </row>
    <row r="1076" spans="1:19" s="291" customFormat="1">
      <c r="A1076" s="237" t="str">
        <f>IF(ISBLANK(INDEX('Policy Characteristics'!A:A,MATCH($C1076,'Policy Characteristics'!$C:$C,0))),"",INDEX('Policy Characteristics'!A:A,MATCH($C1076,'Policy Characteristics'!$C:$C,0)))</f>
        <v>Industry</v>
      </c>
      <c r="B1076" s="386" t="str">
        <f>IF(ISBLANK(INDEX('Policy Characteristics'!B:B,MATCH($C1076,'Policy Characteristics'!$C:$C,0))),"",INDEX('Policy Characteristics'!B:B,MATCH($C1076,'Policy Characteristics'!$C:$C,0)))</f>
        <v>Feedstock Shifting</v>
      </c>
      <c r="C1076" s="237" t="str">
        <f t="shared" si="44"/>
        <v>Fraction of Feedstock Shifted</v>
      </c>
      <c r="D1076" s="290" t="s">
        <v>3063</v>
      </c>
      <c r="E1076" s="335" t="s">
        <v>2700</v>
      </c>
      <c r="F1076" t="s">
        <v>3025</v>
      </c>
      <c r="G1076" s="335" t="s">
        <v>2704</v>
      </c>
      <c r="H1076" s="293">
        <v>2647</v>
      </c>
      <c r="I1076" s="387" t="s">
        <v>44</v>
      </c>
      <c r="J1076" s="388" t="str">
        <f>IF(ISBLANK(INDEX('Policy Characteristics'!D:D,MATCH($C1076,'Policy Characteristics'!$C:$C,0))),"",INDEX('Policy Characteristics'!D:D,MATCH($C1076,'Policy Characteristics'!$C:$C,0)))</f>
        <v>Feedstock Shifting</v>
      </c>
      <c r="K1076" s="237" t="str">
        <f>IF(ISBLANK(INDEX('Policy Characteristics'!E:E,MATCH($C1076,'Policy Characteristics'!$C:$C,0))),"",INDEX('Policy Characteristics'!E:E,MATCH($C1076,'Policy Characteristics'!$C:$C,0)))</f>
        <v>indst feedstock shifting</v>
      </c>
      <c r="L1076" s="238">
        <f>IF(ISBLANK(INDEX('Policy Characteristics'!F:F,MATCH($C1076,'Policy Characteristics'!$C:$C,0))),"",INDEX('Policy Characteristics'!F:F,MATCH($C1076,'Policy Characteristics'!$C:$C,0)))</f>
        <v>0</v>
      </c>
      <c r="M1076" s="238">
        <f>IF(ISBLANK(INDEX('Policy Characteristics'!G:G,MATCH($C1076,'Policy Characteristics'!$C:$C,0))),"",INDEX('Policy Characteristics'!G:G,MATCH($C1076,'Policy Characteristics'!$C:$C,0)))</f>
        <v>1</v>
      </c>
      <c r="N1076" s="238">
        <f>IF(ISBLANK(INDEX('Policy Characteristics'!H:H,MATCH($C1076,'Policy Characteristics'!$C:$C,0))),"",INDEX('Policy Characteristics'!H:H,MATCH($C1076,'Policy Characteristics'!$C:$C,0)))</f>
        <v>0.01</v>
      </c>
      <c r="O1076" s="237" t="str">
        <f>IF(ISBLANK(INDEX('Policy Characteristics'!I:I,MATCH($C1076,'Policy Characteristics'!$C:$C,0))),"",INDEX('Policy Characteristics'!I:I,MATCH($C1076,'Policy Characteristics'!$C:$C,0)))</f>
        <v>% of potential achieved</v>
      </c>
      <c r="P1076" s="237"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7" t="str">
        <f>IF(ISBLANK(INDEX('Policy Characteristics'!K:K,MATCH($C1076,'Policy Characteristics'!$C:$C,0))),"",INDEX('Policy Characteristics'!K:K,MATCH($C1076,'Policy Characteristics'!$C:$C,0)))</f>
        <v/>
      </c>
      <c r="R1076" s="237" t="str">
        <f>IF(ISBLANK(INDEX('Policy Characteristics'!L:L,MATCH($C1076,'Policy Characteristics'!$C:$C,0))),"",INDEX('Policy Characteristics'!L:L,MATCH($C1076,'Policy Characteristics'!$C:$C,0)))</f>
        <v/>
      </c>
      <c r="S1076" s="291" t="s">
        <v>187</v>
      </c>
    </row>
    <row r="1077" spans="1:19" s="291" customFormat="1">
      <c r="A1077" s="237" t="str">
        <f>IF(ISBLANK(INDEX('Policy Characteristics'!A:A,MATCH($C1077,'Policy Characteristics'!$C:$C,0))),"",INDEX('Policy Characteristics'!A:A,MATCH($C1077,'Policy Characteristics'!$C:$C,0)))</f>
        <v>Industry</v>
      </c>
      <c r="B1077" s="386" t="str">
        <f>IF(ISBLANK(INDEX('Policy Characteristics'!B:B,MATCH($C1077,'Policy Characteristics'!$C:$C,0))),"",INDEX('Policy Characteristics'!B:B,MATCH($C1077,'Policy Characteristics'!$C:$C,0)))</f>
        <v>Feedstock Shifting</v>
      </c>
      <c r="C1077" s="237" t="str">
        <f t="shared" si="44"/>
        <v>Fraction of Feedstock Shifted</v>
      </c>
      <c r="D1077" s="290" t="s">
        <v>3063</v>
      </c>
      <c r="E1077" s="335" t="s">
        <v>2701</v>
      </c>
      <c r="F1077" t="s">
        <v>3025</v>
      </c>
      <c r="G1077" s="335" t="s">
        <v>2705</v>
      </c>
      <c r="H1077" s="293">
        <v>2648</v>
      </c>
      <c r="I1077" s="387" t="s">
        <v>44</v>
      </c>
      <c r="J1077" s="388" t="str">
        <f>IF(ISBLANK(INDEX('Policy Characteristics'!D:D,MATCH($C1077,'Policy Characteristics'!$C:$C,0))),"",INDEX('Policy Characteristics'!D:D,MATCH($C1077,'Policy Characteristics'!$C:$C,0)))</f>
        <v>Feedstock Shifting</v>
      </c>
      <c r="K1077" s="237" t="str">
        <f>IF(ISBLANK(INDEX('Policy Characteristics'!E:E,MATCH($C1077,'Policy Characteristics'!$C:$C,0))),"",INDEX('Policy Characteristics'!E:E,MATCH($C1077,'Policy Characteristics'!$C:$C,0)))</f>
        <v>indst feedstock shifting</v>
      </c>
      <c r="L1077" s="238">
        <f>IF(ISBLANK(INDEX('Policy Characteristics'!F:F,MATCH($C1077,'Policy Characteristics'!$C:$C,0))),"",INDEX('Policy Characteristics'!F:F,MATCH($C1077,'Policy Characteristics'!$C:$C,0)))</f>
        <v>0</v>
      </c>
      <c r="M1077" s="238">
        <f>IF(ISBLANK(INDEX('Policy Characteristics'!G:G,MATCH($C1077,'Policy Characteristics'!$C:$C,0))),"",INDEX('Policy Characteristics'!G:G,MATCH($C1077,'Policy Characteristics'!$C:$C,0)))</f>
        <v>1</v>
      </c>
      <c r="N1077" s="238">
        <f>IF(ISBLANK(INDEX('Policy Characteristics'!H:H,MATCH($C1077,'Policy Characteristics'!$C:$C,0))),"",INDEX('Policy Characteristics'!H:H,MATCH($C1077,'Policy Characteristics'!$C:$C,0)))</f>
        <v>0.01</v>
      </c>
      <c r="O1077" s="237" t="str">
        <f>IF(ISBLANK(INDEX('Policy Characteristics'!I:I,MATCH($C1077,'Policy Characteristics'!$C:$C,0))),"",INDEX('Policy Characteristics'!I:I,MATCH($C1077,'Policy Characteristics'!$C:$C,0)))</f>
        <v>% of potential achieved</v>
      </c>
      <c r="P1077" s="237"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7" t="str">
        <f>IF(ISBLANK(INDEX('Policy Characteristics'!K:K,MATCH($C1077,'Policy Characteristics'!$C:$C,0))),"",INDEX('Policy Characteristics'!K:K,MATCH($C1077,'Policy Characteristics'!$C:$C,0)))</f>
        <v/>
      </c>
      <c r="R1077" s="237" t="str">
        <f>IF(ISBLANK(INDEX('Policy Characteristics'!L:L,MATCH($C1077,'Policy Characteristics'!$C:$C,0))),"",INDEX('Policy Characteristics'!L:L,MATCH($C1077,'Policy Characteristics'!$C:$C,0)))</f>
        <v/>
      </c>
      <c r="S1077" s="291" t="s">
        <v>187</v>
      </c>
    </row>
    <row r="1078" spans="1:19" s="291" customFormat="1">
      <c r="A1078" s="237" t="str">
        <f>IF(ISBLANK(INDEX('Policy Characteristics'!A:A,MATCH($C1078,'Policy Characteristics'!$C:$C,0))),"",INDEX('Policy Characteristics'!A:A,MATCH($C1078,'Policy Characteristics'!$C:$C,0)))</f>
        <v>Industry</v>
      </c>
      <c r="B1078" s="386" t="str">
        <f>IF(ISBLANK(INDEX('Policy Characteristics'!B:B,MATCH($C1078,'Policy Characteristics'!$C:$C,0))),"",INDEX('Policy Characteristics'!B:B,MATCH($C1078,'Policy Characteristics'!$C:$C,0)))</f>
        <v>Feedstock Shifting</v>
      </c>
      <c r="C1078" s="237" t="str">
        <f t="shared" si="44"/>
        <v>Fraction of Feedstock Shifted</v>
      </c>
      <c r="D1078" s="290" t="s">
        <v>3063</v>
      </c>
      <c r="E1078" s="335" t="s">
        <v>2698</v>
      </c>
      <c r="F1078" t="s">
        <v>3025</v>
      </c>
      <c r="G1078" s="335" t="s">
        <v>2703</v>
      </c>
      <c r="H1078" s="293">
        <v>2649</v>
      </c>
      <c r="I1078" s="387" t="s">
        <v>44</v>
      </c>
      <c r="J1078" s="388" t="str">
        <f>IF(ISBLANK(INDEX('Policy Characteristics'!D:D,MATCH($C1078,'Policy Characteristics'!$C:$C,0))),"",INDEX('Policy Characteristics'!D:D,MATCH($C1078,'Policy Characteristics'!$C:$C,0)))</f>
        <v>Feedstock Shifting</v>
      </c>
      <c r="K1078" s="237" t="str">
        <f>IF(ISBLANK(INDEX('Policy Characteristics'!E:E,MATCH($C1078,'Policy Characteristics'!$C:$C,0))),"",INDEX('Policy Characteristics'!E:E,MATCH($C1078,'Policy Characteristics'!$C:$C,0)))</f>
        <v>indst feedstock shifting</v>
      </c>
      <c r="L1078" s="238">
        <f>IF(ISBLANK(INDEX('Policy Characteristics'!F:F,MATCH($C1078,'Policy Characteristics'!$C:$C,0))),"",INDEX('Policy Characteristics'!F:F,MATCH($C1078,'Policy Characteristics'!$C:$C,0)))</f>
        <v>0</v>
      </c>
      <c r="M1078" s="238">
        <f>IF(ISBLANK(INDEX('Policy Characteristics'!G:G,MATCH($C1078,'Policy Characteristics'!$C:$C,0))),"",INDEX('Policy Characteristics'!G:G,MATCH($C1078,'Policy Characteristics'!$C:$C,0)))</f>
        <v>1</v>
      </c>
      <c r="N1078" s="238">
        <f>IF(ISBLANK(INDEX('Policy Characteristics'!H:H,MATCH($C1078,'Policy Characteristics'!$C:$C,0))),"",INDEX('Policy Characteristics'!H:H,MATCH($C1078,'Policy Characteristics'!$C:$C,0)))</f>
        <v>0.01</v>
      </c>
      <c r="O1078" s="237" t="str">
        <f>IF(ISBLANK(INDEX('Policy Characteristics'!I:I,MATCH($C1078,'Policy Characteristics'!$C:$C,0))),"",INDEX('Policy Characteristics'!I:I,MATCH($C1078,'Policy Characteristics'!$C:$C,0)))</f>
        <v>% of potential achieved</v>
      </c>
      <c r="P1078" s="237"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7" t="str">
        <f>IF(ISBLANK(INDEX('Policy Characteristics'!K:K,MATCH($C1078,'Policy Characteristics'!$C:$C,0))),"",INDEX('Policy Characteristics'!K:K,MATCH($C1078,'Policy Characteristics'!$C:$C,0)))</f>
        <v/>
      </c>
      <c r="R1078" s="237" t="str">
        <f>IF(ISBLANK(INDEX('Policy Characteristics'!L:L,MATCH($C1078,'Policy Characteristics'!$C:$C,0))),"",INDEX('Policy Characteristics'!L:L,MATCH($C1078,'Policy Characteristics'!$C:$C,0)))</f>
        <v/>
      </c>
      <c r="S1078" s="291" t="s">
        <v>187</v>
      </c>
    </row>
    <row r="1079" spans="1:19" s="291" customFormat="1">
      <c r="A1079" s="237" t="str">
        <f>IF(ISBLANK(INDEX('Policy Characteristics'!A:A,MATCH($C1079,'Policy Characteristics'!$C:$C,0))),"",INDEX('Policy Characteristics'!A:A,MATCH($C1079,'Policy Characteristics'!$C:$C,0)))</f>
        <v>Industry</v>
      </c>
      <c r="B1079" s="386" t="str">
        <f>IF(ISBLANK(INDEX('Policy Characteristics'!B:B,MATCH($C1079,'Policy Characteristics'!$C:$C,0))),"",INDEX('Policy Characteristics'!B:B,MATCH($C1079,'Policy Characteristics'!$C:$C,0)))</f>
        <v>Feedstock Shifting</v>
      </c>
      <c r="C1079" s="237" t="str">
        <f t="shared" si="44"/>
        <v>Fraction of Feedstock Shifted</v>
      </c>
      <c r="D1079" s="290" t="s">
        <v>3064</v>
      </c>
      <c r="E1079" s="335" t="s">
        <v>2396</v>
      </c>
      <c r="F1079" t="s">
        <v>3026</v>
      </c>
      <c r="G1079" s="335" t="s">
        <v>2402</v>
      </c>
      <c r="H1079" s="293">
        <v>2650</v>
      </c>
      <c r="I1079" s="387" t="s">
        <v>44</v>
      </c>
      <c r="J1079" s="388" t="str">
        <f>IF(ISBLANK(INDEX('Policy Characteristics'!D:D,MATCH($C1079,'Policy Characteristics'!$C:$C,0))),"",INDEX('Policy Characteristics'!D:D,MATCH($C1079,'Policy Characteristics'!$C:$C,0)))</f>
        <v>Feedstock Shifting</v>
      </c>
      <c r="K1079" s="237" t="str">
        <f>IF(ISBLANK(INDEX('Policy Characteristics'!E:E,MATCH($C1079,'Policy Characteristics'!$C:$C,0))),"",INDEX('Policy Characteristics'!E:E,MATCH($C1079,'Policy Characteristics'!$C:$C,0)))</f>
        <v>indst feedstock shifting</v>
      </c>
      <c r="L1079" s="238">
        <f>IF(ISBLANK(INDEX('Policy Characteristics'!F:F,MATCH($C1079,'Policy Characteristics'!$C:$C,0))),"",INDEX('Policy Characteristics'!F:F,MATCH($C1079,'Policy Characteristics'!$C:$C,0)))</f>
        <v>0</v>
      </c>
      <c r="M1079" s="238">
        <f>IF(ISBLANK(INDEX('Policy Characteristics'!G:G,MATCH($C1079,'Policy Characteristics'!$C:$C,0))),"",INDEX('Policy Characteristics'!G:G,MATCH($C1079,'Policy Characteristics'!$C:$C,0)))</f>
        <v>1</v>
      </c>
      <c r="N1079" s="238">
        <f>IF(ISBLANK(INDEX('Policy Characteristics'!H:H,MATCH($C1079,'Policy Characteristics'!$C:$C,0))),"",INDEX('Policy Characteristics'!H:H,MATCH($C1079,'Policy Characteristics'!$C:$C,0)))</f>
        <v>0.01</v>
      </c>
      <c r="O1079" s="237" t="str">
        <f>IF(ISBLANK(INDEX('Policy Characteristics'!I:I,MATCH($C1079,'Policy Characteristics'!$C:$C,0))),"",INDEX('Policy Characteristics'!I:I,MATCH($C1079,'Policy Characteristics'!$C:$C,0)))</f>
        <v>% of potential achieved</v>
      </c>
      <c r="P1079" s="237"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7" t="str">
        <f>IF(ISBLANK(INDEX('Policy Characteristics'!K:K,MATCH($C1079,'Policy Characteristics'!$C:$C,0))),"",INDEX('Policy Characteristics'!K:K,MATCH($C1079,'Policy Characteristics'!$C:$C,0)))</f>
        <v/>
      </c>
      <c r="R1079" s="237" t="str">
        <f>IF(ISBLANK(INDEX('Policy Characteristics'!L:L,MATCH($C1079,'Policy Characteristics'!$C:$C,0))),"",INDEX('Policy Characteristics'!L:L,MATCH($C1079,'Policy Characteristics'!$C:$C,0)))</f>
        <v/>
      </c>
      <c r="S1079" s="291" t="s">
        <v>187</v>
      </c>
    </row>
    <row r="1080" spans="1:19" s="291" customFormat="1">
      <c r="A1080" s="237" t="str">
        <f>IF(ISBLANK(INDEX('Policy Characteristics'!A:A,MATCH($C1080,'Policy Characteristics'!$C:$C,0))),"",INDEX('Policy Characteristics'!A:A,MATCH($C1080,'Policy Characteristics'!$C:$C,0)))</f>
        <v>Industry</v>
      </c>
      <c r="B1080" s="386" t="str">
        <f>IF(ISBLANK(INDEX('Policy Characteristics'!B:B,MATCH($C1080,'Policy Characteristics'!$C:$C,0))),"",INDEX('Policy Characteristics'!B:B,MATCH($C1080,'Policy Characteristics'!$C:$C,0)))</f>
        <v>Feedstock Shifting</v>
      </c>
      <c r="C1080" s="237" t="str">
        <f t="shared" si="44"/>
        <v>Fraction of Feedstock Shifted</v>
      </c>
      <c r="D1080" s="290" t="s">
        <v>3064</v>
      </c>
      <c r="E1080" s="335" t="s">
        <v>2397</v>
      </c>
      <c r="F1080" t="s">
        <v>3026</v>
      </c>
      <c r="G1080" s="335" t="s">
        <v>2405</v>
      </c>
      <c r="H1080" s="293">
        <v>2651</v>
      </c>
      <c r="I1080" s="387" t="s">
        <v>44</v>
      </c>
      <c r="J1080" s="388" t="str">
        <f>IF(ISBLANK(INDEX('Policy Characteristics'!D:D,MATCH($C1080,'Policy Characteristics'!$C:$C,0))),"",INDEX('Policy Characteristics'!D:D,MATCH($C1080,'Policy Characteristics'!$C:$C,0)))</f>
        <v>Feedstock Shifting</v>
      </c>
      <c r="K1080" s="237" t="str">
        <f>IF(ISBLANK(INDEX('Policy Characteristics'!E:E,MATCH($C1080,'Policy Characteristics'!$C:$C,0))),"",INDEX('Policy Characteristics'!E:E,MATCH($C1080,'Policy Characteristics'!$C:$C,0)))</f>
        <v>indst feedstock shifting</v>
      </c>
      <c r="L1080" s="238">
        <f>IF(ISBLANK(INDEX('Policy Characteristics'!F:F,MATCH($C1080,'Policy Characteristics'!$C:$C,0))),"",INDEX('Policy Characteristics'!F:F,MATCH($C1080,'Policy Characteristics'!$C:$C,0)))</f>
        <v>0</v>
      </c>
      <c r="M1080" s="238">
        <f>IF(ISBLANK(INDEX('Policy Characteristics'!G:G,MATCH($C1080,'Policy Characteristics'!$C:$C,0))),"",INDEX('Policy Characteristics'!G:G,MATCH($C1080,'Policy Characteristics'!$C:$C,0)))</f>
        <v>1</v>
      </c>
      <c r="N1080" s="238">
        <f>IF(ISBLANK(INDEX('Policy Characteristics'!H:H,MATCH($C1080,'Policy Characteristics'!$C:$C,0))),"",INDEX('Policy Characteristics'!H:H,MATCH($C1080,'Policy Characteristics'!$C:$C,0)))</f>
        <v>0.01</v>
      </c>
      <c r="O1080" s="237" t="str">
        <f>IF(ISBLANK(INDEX('Policy Characteristics'!I:I,MATCH($C1080,'Policy Characteristics'!$C:$C,0))),"",INDEX('Policy Characteristics'!I:I,MATCH($C1080,'Policy Characteristics'!$C:$C,0)))</f>
        <v>% of potential achieved</v>
      </c>
      <c r="P1080" s="237"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7" t="str">
        <f>IF(ISBLANK(INDEX('Policy Characteristics'!K:K,MATCH($C1080,'Policy Characteristics'!$C:$C,0))),"",INDEX('Policy Characteristics'!K:K,MATCH($C1080,'Policy Characteristics'!$C:$C,0)))</f>
        <v/>
      </c>
      <c r="R1080" s="237" t="str">
        <f>IF(ISBLANK(INDEX('Policy Characteristics'!L:L,MATCH($C1080,'Policy Characteristics'!$C:$C,0))),"",INDEX('Policy Characteristics'!L:L,MATCH($C1080,'Policy Characteristics'!$C:$C,0)))</f>
        <v/>
      </c>
      <c r="S1080" s="291" t="s">
        <v>187</v>
      </c>
    </row>
    <row r="1081" spans="1:19" s="291" customFormat="1">
      <c r="A1081" s="237" t="str">
        <f>IF(ISBLANK(INDEX('Policy Characteristics'!A:A,MATCH($C1081,'Policy Characteristics'!$C:$C,0))),"",INDEX('Policy Characteristics'!A:A,MATCH($C1081,'Policy Characteristics'!$C:$C,0)))</f>
        <v>Industry</v>
      </c>
      <c r="B1081" s="386" t="str">
        <f>IF(ISBLANK(INDEX('Policy Characteristics'!B:B,MATCH($C1081,'Policy Characteristics'!$C:$C,0))),"",INDEX('Policy Characteristics'!B:B,MATCH($C1081,'Policy Characteristics'!$C:$C,0)))</f>
        <v>Feedstock Shifting</v>
      </c>
      <c r="C1081" s="237" t="str">
        <f t="shared" si="44"/>
        <v>Fraction of Feedstock Shifted</v>
      </c>
      <c r="D1081" s="290" t="s">
        <v>3064</v>
      </c>
      <c r="E1081" s="335" t="s">
        <v>2398</v>
      </c>
      <c r="F1081" t="s">
        <v>3026</v>
      </c>
      <c r="G1081" s="335" t="s">
        <v>2406</v>
      </c>
      <c r="H1081" s="293">
        <v>2652</v>
      </c>
      <c r="I1081" s="387" t="s">
        <v>44</v>
      </c>
      <c r="J1081" s="388" t="str">
        <f>IF(ISBLANK(INDEX('Policy Characteristics'!D:D,MATCH($C1081,'Policy Characteristics'!$C:$C,0))),"",INDEX('Policy Characteristics'!D:D,MATCH($C1081,'Policy Characteristics'!$C:$C,0)))</f>
        <v>Feedstock Shifting</v>
      </c>
      <c r="K1081" s="237" t="str">
        <f>IF(ISBLANK(INDEX('Policy Characteristics'!E:E,MATCH($C1081,'Policy Characteristics'!$C:$C,0))),"",INDEX('Policy Characteristics'!E:E,MATCH($C1081,'Policy Characteristics'!$C:$C,0)))</f>
        <v>indst feedstock shifting</v>
      </c>
      <c r="L1081" s="238">
        <f>IF(ISBLANK(INDEX('Policy Characteristics'!F:F,MATCH($C1081,'Policy Characteristics'!$C:$C,0))),"",INDEX('Policy Characteristics'!F:F,MATCH($C1081,'Policy Characteristics'!$C:$C,0)))</f>
        <v>0</v>
      </c>
      <c r="M1081" s="238">
        <f>IF(ISBLANK(INDEX('Policy Characteristics'!G:G,MATCH($C1081,'Policy Characteristics'!$C:$C,0))),"",INDEX('Policy Characteristics'!G:G,MATCH($C1081,'Policy Characteristics'!$C:$C,0)))</f>
        <v>1</v>
      </c>
      <c r="N1081" s="238">
        <f>IF(ISBLANK(INDEX('Policy Characteristics'!H:H,MATCH($C1081,'Policy Characteristics'!$C:$C,0))),"",INDEX('Policy Characteristics'!H:H,MATCH($C1081,'Policy Characteristics'!$C:$C,0)))</f>
        <v>0.01</v>
      </c>
      <c r="O1081" s="237" t="str">
        <f>IF(ISBLANK(INDEX('Policy Characteristics'!I:I,MATCH($C1081,'Policy Characteristics'!$C:$C,0))),"",INDEX('Policy Characteristics'!I:I,MATCH($C1081,'Policy Characteristics'!$C:$C,0)))</f>
        <v>% of potential achieved</v>
      </c>
      <c r="P1081" s="237"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7" t="str">
        <f>IF(ISBLANK(INDEX('Policy Characteristics'!K:K,MATCH($C1081,'Policy Characteristics'!$C:$C,0))),"",INDEX('Policy Characteristics'!K:K,MATCH($C1081,'Policy Characteristics'!$C:$C,0)))</f>
        <v/>
      </c>
      <c r="R1081" s="237" t="str">
        <f>IF(ISBLANK(INDEX('Policy Characteristics'!L:L,MATCH($C1081,'Policy Characteristics'!$C:$C,0))),"",INDEX('Policy Characteristics'!L:L,MATCH($C1081,'Policy Characteristics'!$C:$C,0)))</f>
        <v/>
      </c>
      <c r="S1081" s="291" t="s">
        <v>187</v>
      </c>
    </row>
    <row r="1082" spans="1:19" s="291" customFormat="1">
      <c r="A1082" s="237" t="str">
        <f>IF(ISBLANK(INDEX('Policy Characteristics'!A:A,MATCH($C1082,'Policy Characteristics'!$C:$C,0))),"",INDEX('Policy Characteristics'!A:A,MATCH($C1082,'Policy Characteristics'!$C:$C,0)))</f>
        <v>Industry</v>
      </c>
      <c r="B1082" s="386" t="str">
        <f>IF(ISBLANK(INDEX('Policy Characteristics'!B:B,MATCH($C1082,'Policy Characteristics'!$C:$C,0))),"",INDEX('Policy Characteristics'!B:B,MATCH($C1082,'Policy Characteristics'!$C:$C,0)))</f>
        <v>Feedstock Shifting</v>
      </c>
      <c r="C1082" s="237" t="str">
        <f t="shared" si="44"/>
        <v>Fraction of Feedstock Shifted</v>
      </c>
      <c r="D1082" s="290" t="s">
        <v>3064</v>
      </c>
      <c r="E1082" s="335" t="s">
        <v>2399</v>
      </c>
      <c r="F1082" t="s">
        <v>3026</v>
      </c>
      <c r="G1082" s="335" t="s">
        <v>2403</v>
      </c>
      <c r="H1082" s="293">
        <v>2653</v>
      </c>
      <c r="I1082" s="387" t="s">
        <v>44</v>
      </c>
      <c r="J1082" s="388" t="str">
        <f>IF(ISBLANK(INDEX('Policy Characteristics'!D:D,MATCH($C1082,'Policy Characteristics'!$C:$C,0))),"",INDEX('Policy Characteristics'!D:D,MATCH($C1082,'Policy Characteristics'!$C:$C,0)))</f>
        <v>Feedstock Shifting</v>
      </c>
      <c r="K1082" s="237" t="str">
        <f>IF(ISBLANK(INDEX('Policy Characteristics'!E:E,MATCH($C1082,'Policy Characteristics'!$C:$C,0))),"",INDEX('Policy Characteristics'!E:E,MATCH($C1082,'Policy Characteristics'!$C:$C,0)))</f>
        <v>indst feedstock shifting</v>
      </c>
      <c r="L1082" s="238">
        <f>IF(ISBLANK(INDEX('Policy Characteristics'!F:F,MATCH($C1082,'Policy Characteristics'!$C:$C,0))),"",INDEX('Policy Characteristics'!F:F,MATCH($C1082,'Policy Characteristics'!$C:$C,0)))</f>
        <v>0</v>
      </c>
      <c r="M1082" s="238">
        <f>IF(ISBLANK(INDEX('Policy Characteristics'!G:G,MATCH($C1082,'Policy Characteristics'!$C:$C,0))),"",INDEX('Policy Characteristics'!G:G,MATCH($C1082,'Policy Characteristics'!$C:$C,0)))</f>
        <v>1</v>
      </c>
      <c r="N1082" s="238">
        <f>IF(ISBLANK(INDEX('Policy Characteristics'!H:H,MATCH($C1082,'Policy Characteristics'!$C:$C,0))),"",INDEX('Policy Characteristics'!H:H,MATCH($C1082,'Policy Characteristics'!$C:$C,0)))</f>
        <v>0.01</v>
      </c>
      <c r="O1082" s="237" t="str">
        <f>IF(ISBLANK(INDEX('Policy Characteristics'!I:I,MATCH($C1082,'Policy Characteristics'!$C:$C,0))),"",INDEX('Policy Characteristics'!I:I,MATCH($C1082,'Policy Characteristics'!$C:$C,0)))</f>
        <v>% of potential achieved</v>
      </c>
      <c r="P1082" s="237"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7" t="str">
        <f>IF(ISBLANK(INDEX('Policy Characteristics'!K:K,MATCH($C1082,'Policy Characteristics'!$C:$C,0))),"",INDEX('Policy Characteristics'!K:K,MATCH($C1082,'Policy Characteristics'!$C:$C,0)))</f>
        <v/>
      </c>
      <c r="R1082" s="237" t="str">
        <f>IF(ISBLANK(INDEX('Policy Characteristics'!L:L,MATCH($C1082,'Policy Characteristics'!$C:$C,0))),"",INDEX('Policy Characteristics'!L:L,MATCH($C1082,'Policy Characteristics'!$C:$C,0)))</f>
        <v/>
      </c>
      <c r="S1082" s="291" t="s">
        <v>187</v>
      </c>
    </row>
    <row r="1083" spans="1:19" s="291" customFormat="1">
      <c r="A1083" s="237" t="str">
        <f>IF(ISBLANK(INDEX('Policy Characteristics'!A:A,MATCH($C1083,'Policy Characteristics'!$C:$C,0))),"",INDEX('Policy Characteristics'!A:A,MATCH($C1083,'Policy Characteristics'!$C:$C,0)))</f>
        <v>Industry</v>
      </c>
      <c r="B1083" s="386" t="str">
        <f>IF(ISBLANK(INDEX('Policy Characteristics'!B:B,MATCH($C1083,'Policy Characteristics'!$C:$C,0))),"",INDEX('Policy Characteristics'!B:B,MATCH($C1083,'Policy Characteristics'!$C:$C,0)))</f>
        <v>Feedstock Shifting</v>
      </c>
      <c r="C1083" s="237" t="str">
        <f t="shared" ref="C1083:C1138" si="45">C$889</f>
        <v>Fraction of Feedstock Shifted</v>
      </c>
      <c r="D1083" s="290" t="s">
        <v>3064</v>
      </c>
      <c r="E1083" s="335" t="s">
        <v>2400</v>
      </c>
      <c r="F1083" t="s">
        <v>3026</v>
      </c>
      <c r="G1083" s="335" t="s">
        <v>2404</v>
      </c>
      <c r="H1083" s="293">
        <v>2654</v>
      </c>
      <c r="I1083" s="387" t="s">
        <v>44</v>
      </c>
      <c r="J1083" s="388" t="str">
        <f>IF(ISBLANK(INDEX('Policy Characteristics'!D:D,MATCH($C1083,'Policy Characteristics'!$C:$C,0))),"",INDEX('Policy Characteristics'!D:D,MATCH($C1083,'Policy Characteristics'!$C:$C,0)))</f>
        <v>Feedstock Shifting</v>
      </c>
      <c r="K1083" s="237" t="str">
        <f>IF(ISBLANK(INDEX('Policy Characteristics'!E:E,MATCH($C1083,'Policy Characteristics'!$C:$C,0))),"",INDEX('Policy Characteristics'!E:E,MATCH($C1083,'Policy Characteristics'!$C:$C,0)))</f>
        <v>indst feedstock shifting</v>
      </c>
      <c r="L1083" s="238">
        <f>IF(ISBLANK(INDEX('Policy Characteristics'!F:F,MATCH($C1083,'Policy Characteristics'!$C:$C,0))),"",INDEX('Policy Characteristics'!F:F,MATCH($C1083,'Policy Characteristics'!$C:$C,0)))</f>
        <v>0</v>
      </c>
      <c r="M1083" s="238">
        <f>IF(ISBLANK(INDEX('Policy Characteristics'!G:G,MATCH($C1083,'Policy Characteristics'!$C:$C,0))),"",INDEX('Policy Characteristics'!G:G,MATCH($C1083,'Policy Characteristics'!$C:$C,0)))</f>
        <v>1</v>
      </c>
      <c r="N1083" s="238">
        <f>IF(ISBLANK(INDEX('Policy Characteristics'!H:H,MATCH($C1083,'Policy Characteristics'!$C:$C,0))),"",INDEX('Policy Characteristics'!H:H,MATCH($C1083,'Policy Characteristics'!$C:$C,0)))</f>
        <v>0.01</v>
      </c>
      <c r="O1083" s="237" t="str">
        <f>IF(ISBLANK(INDEX('Policy Characteristics'!I:I,MATCH($C1083,'Policy Characteristics'!$C:$C,0))),"",INDEX('Policy Characteristics'!I:I,MATCH($C1083,'Policy Characteristics'!$C:$C,0)))</f>
        <v>% of potential achieved</v>
      </c>
      <c r="P1083" s="237"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7" t="str">
        <f>IF(ISBLANK(INDEX('Policy Characteristics'!K:K,MATCH($C1083,'Policy Characteristics'!$C:$C,0))),"",INDEX('Policy Characteristics'!K:K,MATCH($C1083,'Policy Characteristics'!$C:$C,0)))</f>
        <v/>
      </c>
      <c r="R1083" s="237" t="str">
        <f>IF(ISBLANK(INDEX('Policy Characteristics'!L:L,MATCH($C1083,'Policy Characteristics'!$C:$C,0))),"",INDEX('Policy Characteristics'!L:L,MATCH($C1083,'Policy Characteristics'!$C:$C,0)))</f>
        <v/>
      </c>
      <c r="S1083" s="291" t="s">
        <v>187</v>
      </c>
    </row>
    <row r="1084" spans="1:19" s="291" customFormat="1">
      <c r="A1084" s="237" t="str">
        <f>IF(ISBLANK(INDEX('Policy Characteristics'!A:A,MATCH($C1084,'Policy Characteristics'!$C:$C,0))),"",INDEX('Policy Characteristics'!A:A,MATCH($C1084,'Policy Characteristics'!$C:$C,0)))</f>
        <v>Industry</v>
      </c>
      <c r="B1084" s="386" t="str">
        <f>IF(ISBLANK(INDEX('Policy Characteristics'!B:B,MATCH($C1084,'Policy Characteristics'!$C:$C,0))),"",INDEX('Policy Characteristics'!B:B,MATCH($C1084,'Policy Characteristics'!$C:$C,0)))</f>
        <v>Feedstock Shifting</v>
      </c>
      <c r="C1084" s="237" t="str">
        <f t="shared" si="45"/>
        <v>Fraction of Feedstock Shifted</v>
      </c>
      <c r="D1084" s="290" t="s">
        <v>3064</v>
      </c>
      <c r="E1084" s="335" t="s">
        <v>2401</v>
      </c>
      <c r="F1084" t="s">
        <v>3026</v>
      </c>
      <c r="G1084" s="335" t="s">
        <v>2407</v>
      </c>
      <c r="H1084" s="293">
        <v>2655</v>
      </c>
      <c r="I1084" s="387" t="s">
        <v>44</v>
      </c>
      <c r="J1084" s="388" t="str">
        <f>IF(ISBLANK(INDEX('Policy Characteristics'!D:D,MATCH($C1084,'Policy Characteristics'!$C:$C,0))),"",INDEX('Policy Characteristics'!D:D,MATCH($C1084,'Policy Characteristics'!$C:$C,0)))</f>
        <v>Feedstock Shifting</v>
      </c>
      <c r="K1084" s="237" t="str">
        <f>IF(ISBLANK(INDEX('Policy Characteristics'!E:E,MATCH($C1084,'Policy Characteristics'!$C:$C,0))),"",INDEX('Policy Characteristics'!E:E,MATCH($C1084,'Policy Characteristics'!$C:$C,0)))</f>
        <v>indst feedstock shifting</v>
      </c>
      <c r="L1084" s="238">
        <f>IF(ISBLANK(INDEX('Policy Characteristics'!F:F,MATCH($C1084,'Policy Characteristics'!$C:$C,0))),"",INDEX('Policy Characteristics'!F:F,MATCH($C1084,'Policy Characteristics'!$C:$C,0)))</f>
        <v>0</v>
      </c>
      <c r="M1084" s="238">
        <f>IF(ISBLANK(INDEX('Policy Characteristics'!G:G,MATCH($C1084,'Policy Characteristics'!$C:$C,0))),"",INDEX('Policy Characteristics'!G:G,MATCH($C1084,'Policy Characteristics'!$C:$C,0)))</f>
        <v>1</v>
      </c>
      <c r="N1084" s="238">
        <f>IF(ISBLANK(INDEX('Policy Characteristics'!H:H,MATCH($C1084,'Policy Characteristics'!$C:$C,0))),"",INDEX('Policy Characteristics'!H:H,MATCH($C1084,'Policy Characteristics'!$C:$C,0)))</f>
        <v>0.01</v>
      </c>
      <c r="O1084" s="237" t="str">
        <f>IF(ISBLANK(INDEX('Policy Characteristics'!I:I,MATCH($C1084,'Policy Characteristics'!$C:$C,0))),"",INDEX('Policy Characteristics'!I:I,MATCH($C1084,'Policy Characteristics'!$C:$C,0)))</f>
        <v>% of potential achieved</v>
      </c>
      <c r="P1084" s="237"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7" t="str">
        <f>IF(ISBLANK(INDEX('Policy Characteristics'!K:K,MATCH($C1084,'Policy Characteristics'!$C:$C,0))),"",INDEX('Policy Characteristics'!K:K,MATCH($C1084,'Policy Characteristics'!$C:$C,0)))</f>
        <v/>
      </c>
      <c r="R1084" s="237" t="str">
        <f>IF(ISBLANK(INDEX('Policy Characteristics'!L:L,MATCH($C1084,'Policy Characteristics'!$C:$C,0))),"",INDEX('Policy Characteristics'!L:L,MATCH($C1084,'Policy Characteristics'!$C:$C,0)))</f>
        <v/>
      </c>
      <c r="S1084" s="291" t="s">
        <v>187</v>
      </c>
    </row>
    <row r="1085" spans="1:19" s="291" customFormat="1">
      <c r="A1085" s="237" t="str">
        <f>IF(ISBLANK(INDEX('Policy Characteristics'!A:A,MATCH($C1085,'Policy Characteristics'!$C:$C,0))),"",INDEX('Policy Characteristics'!A:A,MATCH($C1085,'Policy Characteristics'!$C:$C,0)))</f>
        <v>Industry</v>
      </c>
      <c r="B1085" s="386" t="str">
        <f>IF(ISBLANK(INDEX('Policy Characteristics'!B:B,MATCH($C1085,'Policy Characteristics'!$C:$C,0))),"",INDEX('Policy Characteristics'!B:B,MATCH($C1085,'Policy Characteristics'!$C:$C,0)))</f>
        <v>Feedstock Shifting</v>
      </c>
      <c r="C1085" s="237" t="str">
        <f t="shared" si="45"/>
        <v>Fraction of Feedstock Shifted</v>
      </c>
      <c r="D1085" s="290" t="s">
        <v>3064</v>
      </c>
      <c r="E1085" s="335" t="s">
        <v>2699</v>
      </c>
      <c r="F1085" t="s">
        <v>3026</v>
      </c>
      <c r="G1085" s="335" t="s">
        <v>2702</v>
      </c>
      <c r="H1085" s="293">
        <v>2656</v>
      </c>
      <c r="I1085" s="387" t="s">
        <v>44</v>
      </c>
      <c r="J1085" s="388" t="str">
        <f>IF(ISBLANK(INDEX('Policy Characteristics'!D:D,MATCH($C1085,'Policy Characteristics'!$C:$C,0))),"",INDEX('Policy Characteristics'!D:D,MATCH($C1085,'Policy Characteristics'!$C:$C,0)))</f>
        <v>Feedstock Shifting</v>
      </c>
      <c r="K1085" s="237" t="str">
        <f>IF(ISBLANK(INDEX('Policy Characteristics'!E:E,MATCH($C1085,'Policy Characteristics'!$C:$C,0))),"",INDEX('Policy Characteristics'!E:E,MATCH($C1085,'Policy Characteristics'!$C:$C,0)))</f>
        <v>indst feedstock shifting</v>
      </c>
      <c r="L1085" s="238">
        <f>IF(ISBLANK(INDEX('Policy Characteristics'!F:F,MATCH($C1085,'Policy Characteristics'!$C:$C,0))),"",INDEX('Policy Characteristics'!F:F,MATCH($C1085,'Policy Characteristics'!$C:$C,0)))</f>
        <v>0</v>
      </c>
      <c r="M1085" s="238">
        <f>IF(ISBLANK(INDEX('Policy Characteristics'!G:G,MATCH($C1085,'Policy Characteristics'!$C:$C,0))),"",INDEX('Policy Characteristics'!G:G,MATCH($C1085,'Policy Characteristics'!$C:$C,0)))</f>
        <v>1</v>
      </c>
      <c r="N1085" s="238">
        <f>IF(ISBLANK(INDEX('Policy Characteristics'!H:H,MATCH($C1085,'Policy Characteristics'!$C:$C,0))),"",INDEX('Policy Characteristics'!H:H,MATCH($C1085,'Policy Characteristics'!$C:$C,0)))</f>
        <v>0.01</v>
      </c>
      <c r="O1085" s="237" t="str">
        <f>IF(ISBLANK(INDEX('Policy Characteristics'!I:I,MATCH($C1085,'Policy Characteristics'!$C:$C,0))),"",INDEX('Policy Characteristics'!I:I,MATCH($C1085,'Policy Characteristics'!$C:$C,0)))</f>
        <v>% of potential achieved</v>
      </c>
      <c r="P1085" s="237"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7" t="str">
        <f>IF(ISBLANK(INDEX('Policy Characteristics'!K:K,MATCH($C1085,'Policy Characteristics'!$C:$C,0))),"",INDEX('Policy Characteristics'!K:K,MATCH($C1085,'Policy Characteristics'!$C:$C,0)))</f>
        <v/>
      </c>
      <c r="R1085" s="237" t="str">
        <f>IF(ISBLANK(INDEX('Policy Characteristics'!L:L,MATCH($C1085,'Policy Characteristics'!$C:$C,0))),"",INDEX('Policy Characteristics'!L:L,MATCH($C1085,'Policy Characteristics'!$C:$C,0)))</f>
        <v/>
      </c>
      <c r="S1085" s="291" t="s">
        <v>187</v>
      </c>
    </row>
    <row r="1086" spans="1:19" s="291" customFormat="1">
      <c r="A1086" s="237" t="str">
        <f>IF(ISBLANK(INDEX('Policy Characteristics'!A:A,MATCH($C1086,'Policy Characteristics'!$C:$C,0))),"",INDEX('Policy Characteristics'!A:A,MATCH($C1086,'Policy Characteristics'!$C:$C,0)))</f>
        <v>Industry</v>
      </c>
      <c r="B1086" s="386" t="str">
        <f>IF(ISBLANK(INDEX('Policy Characteristics'!B:B,MATCH($C1086,'Policy Characteristics'!$C:$C,0))),"",INDEX('Policy Characteristics'!B:B,MATCH($C1086,'Policy Characteristics'!$C:$C,0)))</f>
        <v>Feedstock Shifting</v>
      </c>
      <c r="C1086" s="237" t="str">
        <f t="shared" si="45"/>
        <v>Fraction of Feedstock Shifted</v>
      </c>
      <c r="D1086" s="290" t="s">
        <v>3064</v>
      </c>
      <c r="E1086" s="335" t="s">
        <v>2700</v>
      </c>
      <c r="F1086" t="s">
        <v>3026</v>
      </c>
      <c r="G1086" s="335" t="s">
        <v>2704</v>
      </c>
      <c r="H1086" s="293">
        <v>2657</v>
      </c>
      <c r="I1086" s="387" t="s">
        <v>44</v>
      </c>
      <c r="J1086" s="388" t="str">
        <f>IF(ISBLANK(INDEX('Policy Characteristics'!D:D,MATCH($C1086,'Policy Characteristics'!$C:$C,0))),"",INDEX('Policy Characteristics'!D:D,MATCH($C1086,'Policy Characteristics'!$C:$C,0)))</f>
        <v>Feedstock Shifting</v>
      </c>
      <c r="K1086" s="237" t="str">
        <f>IF(ISBLANK(INDEX('Policy Characteristics'!E:E,MATCH($C1086,'Policy Characteristics'!$C:$C,0))),"",INDEX('Policy Characteristics'!E:E,MATCH($C1086,'Policy Characteristics'!$C:$C,0)))</f>
        <v>indst feedstock shifting</v>
      </c>
      <c r="L1086" s="238">
        <f>IF(ISBLANK(INDEX('Policy Characteristics'!F:F,MATCH($C1086,'Policy Characteristics'!$C:$C,0))),"",INDEX('Policy Characteristics'!F:F,MATCH($C1086,'Policy Characteristics'!$C:$C,0)))</f>
        <v>0</v>
      </c>
      <c r="M1086" s="238">
        <f>IF(ISBLANK(INDEX('Policy Characteristics'!G:G,MATCH($C1086,'Policy Characteristics'!$C:$C,0))),"",INDEX('Policy Characteristics'!G:G,MATCH($C1086,'Policy Characteristics'!$C:$C,0)))</f>
        <v>1</v>
      </c>
      <c r="N1086" s="238">
        <f>IF(ISBLANK(INDEX('Policy Characteristics'!H:H,MATCH($C1086,'Policy Characteristics'!$C:$C,0))),"",INDEX('Policy Characteristics'!H:H,MATCH($C1086,'Policy Characteristics'!$C:$C,0)))</f>
        <v>0.01</v>
      </c>
      <c r="O1086" s="237" t="str">
        <f>IF(ISBLANK(INDEX('Policy Characteristics'!I:I,MATCH($C1086,'Policy Characteristics'!$C:$C,0))),"",INDEX('Policy Characteristics'!I:I,MATCH($C1086,'Policy Characteristics'!$C:$C,0)))</f>
        <v>% of potential achieved</v>
      </c>
      <c r="P1086" s="237"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7" t="str">
        <f>IF(ISBLANK(INDEX('Policy Characteristics'!K:K,MATCH($C1086,'Policy Characteristics'!$C:$C,0))),"",INDEX('Policy Characteristics'!K:K,MATCH($C1086,'Policy Characteristics'!$C:$C,0)))</f>
        <v/>
      </c>
      <c r="R1086" s="237" t="str">
        <f>IF(ISBLANK(INDEX('Policy Characteristics'!L:L,MATCH($C1086,'Policy Characteristics'!$C:$C,0))),"",INDEX('Policy Characteristics'!L:L,MATCH($C1086,'Policy Characteristics'!$C:$C,0)))</f>
        <v/>
      </c>
      <c r="S1086" s="291" t="s">
        <v>187</v>
      </c>
    </row>
    <row r="1087" spans="1:19" s="291" customFormat="1">
      <c r="A1087" s="237" t="str">
        <f>IF(ISBLANK(INDEX('Policy Characteristics'!A:A,MATCH($C1087,'Policy Characteristics'!$C:$C,0))),"",INDEX('Policy Characteristics'!A:A,MATCH($C1087,'Policy Characteristics'!$C:$C,0)))</f>
        <v>Industry</v>
      </c>
      <c r="B1087" s="386" t="str">
        <f>IF(ISBLANK(INDEX('Policy Characteristics'!B:B,MATCH($C1087,'Policy Characteristics'!$C:$C,0))),"",INDEX('Policy Characteristics'!B:B,MATCH($C1087,'Policy Characteristics'!$C:$C,0)))</f>
        <v>Feedstock Shifting</v>
      </c>
      <c r="C1087" s="237" t="str">
        <f t="shared" si="45"/>
        <v>Fraction of Feedstock Shifted</v>
      </c>
      <c r="D1087" s="290" t="s">
        <v>3064</v>
      </c>
      <c r="E1087" s="335" t="s">
        <v>2701</v>
      </c>
      <c r="F1087" t="s">
        <v>3026</v>
      </c>
      <c r="G1087" s="335" t="s">
        <v>2705</v>
      </c>
      <c r="H1087" s="293">
        <v>2658</v>
      </c>
      <c r="I1087" s="387" t="s">
        <v>44</v>
      </c>
      <c r="J1087" s="388" t="str">
        <f>IF(ISBLANK(INDEX('Policy Characteristics'!D:D,MATCH($C1087,'Policy Characteristics'!$C:$C,0))),"",INDEX('Policy Characteristics'!D:D,MATCH($C1087,'Policy Characteristics'!$C:$C,0)))</f>
        <v>Feedstock Shifting</v>
      </c>
      <c r="K1087" s="237" t="str">
        <f>IF(ISBLANK(INDEX('Policy Characteristics'!E:E,MATCH($C1087,'Policy Characteristics'!$C:$C,0))),"",INDEX('Policy Characteristics'!E:E,MATCH($C1087,'Policy Characteristics'!$C:$C,0)))</f>
        <v>indst feedstock shifting</v>
      </c>
      <c r="L1087" s="238">
        <f>IF(ISBLANK(INDEX('Policy Characteristics'!F:F,MATCH($C1087,'Policy Characteristics'!$C:$C,0))),"",INDEX('Policy Characteristics'!F:F,MATCH($C1087,'Policy Characteristics'!$C:$C,0)))</f>
        <v>0</v>
      </c>
      <c r="M1087" s="238">
        <f>IF(ISBLANK(INDEX('Policy Characteristics'!G:G,MATCH($C1087,'Policy Characteristics'!$C:$C,0))),"",INDEX('Policy Characteristics'!G:G,MATCH($C1087,'Policy Characteristics'!$C:$C,0)))</f>
        <v>1</v>
      </c>
      <c r="N1087" s="238">
        <f>IF(ISBLANK(INDEX('Policy Characteristics'!H:H,MATCH($C1087,'Policy Characteristics'!$C:$C,0))),"",INDEX('Policy Characteristics'!H:H,MATCH($C1087,'Policy Characteristics'!$C:$C,0)))</f>
        <v>0.01</v>
      </c>
      <c r="O1087" s="237" t="str">
        <f>IF(ISBLANK(INDEX('Policy Characteristics'!I:I,MATCH($C1087,'Policy Characteristics'!$C:$C,0))),"",INDEX('Policy Characteristics'!I:I,MATCH($C1087,'Policy Characteristics'!$C:$C,0)))</f>
        <v>% of potential achieved</v>
      </c>
      <c r="P1087" s="237"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7" t="str">
        <f>IF(ISBLANK(INDEX('Policy Characteristics'!K:K,MATCH($C1087,'Policy Characteristics'!$C:$C,0))),"",INDEX('Policy Characteristics'!K:K,MATCH($C1087,'Policy Characteristics'!$C:$C,0)))</f>
        <v/>
      </c>
      <c r="R1087" s="237" t="str">
        <f>IF(ISBLANK(INDEX('Policy Characteristics'!L:L,MATCH($C1087,'Policy Characteristics'!$C:$C,0))),"",INDEX('Policy Characteristics'!L:L,MATCH($C1087,'Policy Characteristics'!$C:$C,0)))</f>
        <v/>
      </c>
      <c r="S1087" s="291" t="s">
        <v>187</v>
      </c>
    </row>
    <row r="1088" spans="1:19" s="291" customFormat="1">
      <c r="A1088" s="237" t="str">
        <f>IF(ISBLANK(INDEX('Policy Characteristics'!A:A,MATCH($C1088,'Policy Characteristics'!$C:$C,0))),"",INDEX('Policy Characteristics'!A:A,MATCH($C1088,'Policy Characteristics'!$C:$C,0)))</f>
        <v>Industry</v>
      </c>
      <c r="B1088" s="386" t="str">
        <f>IF(ISBLANK(INDEX('Policy Characteristics'!B:B,MATCH($C1088,'Policy Characteristics'!$C:$C,0))),"",INDEX('Policy Characteristics'!B:B,MATCH($C1088,'Policy Characteristics'!$C:$C,0)))</f>
        <v>Feedstock Shifting</v>
      </c>
      <c r="C1088" s="237" t="str">
        <f t="shared" si="45"/>
        <v>Fraction of Feedstock Shifted</v>
      </c>
      <c r="D1088" s="290" t="s">
        <v>3064</v>
      </c>
      <c r="E1088" s="335" t="s">
        <v>2698</v>
      </c>
      <c r="F1088" t="s">
        <v>3026</v>
      </c>
      <c r="G1088" s="335" t="s">
        <v>2703</v>
      </c>
      <c r="H1088" s="293">
        <v>2659</v>
      </c>
      <c r="I1088" s="387" t="s">
        <v>44</v>
      </c>
      <c r="J1088" s="388" t="str">
        <f>IF(ISBLANK(INDEX('Policy Characteristics'!D:D,MATCH($C1088,'Policy Characteristics'!$C:$C,0))),"",INDEX('Policy Characteristics'!D:D,MATCH($C1088,'Policy Characteristics'!$C:$C,0)))</f>
        <v>Feedstock Shifting</v>
      </c>
      <c r="K1088" s="237" t="str">
        <f>IF(ISBLANK(INDEX('Policy Characteristics'!E:E,MATCH($C1088,'Policy Characteristics'!$C:$C,0))),"",INDEX('Policy Characteristics'!E:E,MATCH($C1088,'Policy Characteristics'!$C:$C,0)))</f>
        <v>indst feedstock shifting</v>
      </c>
      <c r="L1088" s="238">
        <f>IF(ISBLANK(INDEX('Policy Characteristics'!F:F,MATCH($C1088,'Policy Characteristics'!$C:$C,0))),"",INDEX('Policy Characteristics'!F:F,MATCH($C1088,'Policy Characteristics'!$C:$C,0)))</f>
        <v>0</v>
      </c>
      <c r="M1088" s="238">
        <f>IF(ISBLANK(INDEX('Policy Characteristics'!G:G,MATCH($C1088,'Policy Characteristics'!$C:$C,0))),"",INDEX('Policy Characteristics'!G:G,MATCH($C1088,'Policy Characteristics'!$C:$C,0)))</f>
        <v>1</v>
      </c>
      <c r="N1088" s="238">
        <f>IF(ISBLANK(INDEX('Policy Characteristics'!H:H,MATCH($C1088,'Policy Characteristics'!$C:$C,0))),"",INDEX('Policy Characteristics'!H:H,MATCH($C1088,'Policy Characteristics'!$C:$C,0)))</f>
        <v>0.01</v>
      </c>
      <c r="O1088" s="237" t="str">
        <f>IF(ISBLANK(INDEX('Policy Characteristics'!I:I,MATCH($C1088,'Policy Characteristics'!$C:$C,0))),"",INDEX('Policy Characteristics'!I:I,MATCH($C1088,'Policy Characteristics'!$C:$C,0)))</f>
        <v>% of potential achieved</v>
      </c>
      <c r="P1088" s="237"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7" t="str">
        <f>IF(ISBLANK(INDEX('Policy Characteristics'!K:K,MATCH($C1088,'Policy Characteristics'!$C:$C,0))),"",INDEX('Policy Characteristics'!K:K,MATCH($C1088,'Policy Characteristics'!$C:$C,0)))</f>
        <v/>
      </c>
      <c r="R1088" s="237" t="str">
        <f>IF(ISBLANK(INDEX('Policy Characteristics'!L:L,MATCH($C1088,'Policy Characteristics'!$C:$C,0))),"",INDEX('Policy Characteristics'!L:L,MATCH($C1088,'Policy Characteristics'!$C:$C,0)))</f>
        <v/>
      </c>
      <c r="S1088" s="291" t="s">
        <v>187</v>
      </c>
    </row>
    <row r="1089" spans="1:19" s="291" customFormat="1">
      <c r="A1089" s="237" t="str">
        <f>IF(ISBLANK(INDEX('Policy Characteristics'!A:A,MATCH($C1089,'Policy Characteristics'!$C:$C,0))),"",INDEX('Policy Characteristics'!A:A,MATCH($C1089,'Policy Characteristics'!$C:$C,0)))</f>
        <v>Industry</v>
      </c>
      <c r="B1089" s="386" t="str">
        <f>IF(ISBLANK(INDEX('Policy Characteristics'!B:B,MATCH($C1089,'Policy Characteristics'!$C:$C,0))),"",INDEX('Policy Characteristics'!B:B,MATCH($C1089,'Policy Characteristics'!$C:$C,0)))</f>
        <v>Feedstock Shifting</v>
      </c>
      <c r="C1089" s="237" t="str">
        <f t="shared" si="45"/>
        <v>Fraction of Feedstock Shifted</v>
      </c>
      <c r="D1089" s="290" t="s">
        <v>3065</v>
      </c>
      <c r="E1089" s="335" t="s">
        <v>2396</v>
      </c>
      <c r="F1089" t="s">
        <v>3027</v>
      </c>
      <c r="G1089" s="335" t="s">
        <v>2402</v>
      </c>
      <c r="H1089" s="293">
        <v>2660</v>
      </c>
      <c r="I1089" s="387" t="s">
        <v>44</v>
      </c>
      <c r="J1089" s="388" t="str">
        <f>IF(ISBLANK(INDEX('Policy Characteristics'!D:D,MATCH($C1089,'Policy Characteristics'!$C:$C,0))),"",INDEX('Policy Characteristics'!D:D,MATCH($C1089,'Policy Characteristics'!$C:$C,0)))</f>
        <v>Feedstock Shifting</v>
      </c>
      <c r="K1089" s="237" t="str">
        <f>IF(ISBLANK(INDEX('Policy Characteristics'!E:E,MATCH($C1089,'Policy Characteristics'!$C:$C,0))),"",INDEX('Policy Characteristics'!E:E,MATCH($C1089,'Policy Characteristics'!$C:$C,0)))</f>
        <v>indst feedstock shifting</v>
      </c>
      <c r="L1089" s="238">
        <f>IF(ISBLANK(INDEX('Policy Characteristics'!F:F,MATCH($C1089,'Policy Characteristics'!$C:$C,0))),"",INDEX('Policy Characteristics'!F:F,MATCH($C1089,'Policy Characteristics'!$C:$C,0)))</f>
        <v>0</v>
      </c>
      <c r="M1089" s="238">
        <f>IF(ISBLANK(INDEX('Policy Characteristics'!G:G,MATCH($C1089,'Policy Characteristics'!$C:$C,0))),"",INDEX('Policy Characteristics'!G:G,MATCH($C1089,'Policy Characteristics'!$C:$C,0)))</f>
        <v>1</v>
      </c>
      <c r="N1089" s="238">
        <f>IF(ISBLANK(INDEX('Policy Characteristics'!H:H,MATCH($C1089,'Policy Characteristics'!$C:$C,0))),"",INDEX('Policy Characteristics'!H:H,MATCH($C1089,'Policy Characteristics'!$C:$C,0)))</f>
        <v>0.01</v>
      </c>
      <c r="O1089" s="237" t="str">
        <f>IF(ISBLANK(INDEX('Policy Characteristics'!I:I,MATCH($C1089,'Policy Characteristics'!$C:$C,0))),"",INDEX('Policy Characteristics'!I:I,MATCH($C1089,'Policy Characteristics'!$C:$C,0)))</f>
        <v>% of potential achieved</v>
      </c>
      <c r="P1089" s="237"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7" t="str">
        <f>IF(ISBLANK(INDEX('Policy Characteristics'!K:K,MATCH($C1089,'Policy Characteristics'!$C:$C,0))),"",INDEX('Policy Characteristics'!K:K,MATCH($C1089,'Policy Characteristics'!$C:$C,0)))</f>
        <v/>
      </c>
      <c r="R1089" s="237" t="str">
        <f>IF(ISBLANK(INDEX('Policy Characteristics'!L:L,MATCH($C1089,'Policy Characteristics'!$C:$C,0))),"",INDEX('Policy Characteristics'!L:L,MATCH($C1089,'Policy Characteristics'!$C:$C,0)))</f>
        <v/>
      </c>
      <c r="S1089" s="291" t="s">
        <v>187</v>
      </c>
    </row>
    <row r="1090" spans="1:19" s="291" customFormat="1">
      <c r="A1090" s="237" t="str">
        <f>IF(ISBLANK(INDEX('Policy Characteristics'!A:A,MATCH($C1090,'Policy Characteristics'!$C:$C,0))),"",INDEX('Policy Characteristics'!A:A,MATCH($C1090,'Policy Characteristics'!$C:$C,0)))</f>
        <v>Industry</v>
      </c>
      <c r="B1090" s="386" t="str">
        <f>IF(ISBLANK(INDEX('Policy Characteristics'!B:B,MATCH($C1090,'Policy Characteristics'!$C:$C,0))),"",INDEX('Policy Characteristics'!B:B,MATCH($C1090,'Policy Characteristics'!$C:$C,0)))</f>
        <v>Feedstock Shifting</v>
      </c>
      <c r="C1090" s="237" t="str">
        <f t="shared" si="45"/>
        <v>Fraction of Feedstock Shifted</v>
      </c>
      <c r="D1090" s="290" t="s">
        <v>3065</v>
      </c>
      <c r="E1090" s="335" t="s">
        <v>2397</v>
      </c>
      <c r="F1090" t="s">
        <v>3027</v>
      </c>
      <c r="G1090" s="335" t="s">
        <v>2405</v>
      </c>
      <c r="H1090" s="293">
        <v>2661</v>
      </c>
      <c r="I1090" s="387" t="s">
        <v>44</v>
      </c>
      <c r="J1090" s="388" t="str">
        <f>IF(ISBLANK(INDEX('Policy Characteristics'!D:D,MATCH($C1090,'Policy Characteristics'!$C:$C,0))),"",INDEX('Policy Characteristics'!D:D,MATCH($C1090,'Policy Characteristics'!$C:$C,0)))</f>
        <v>Feedstock Shifting</v>
      </c>
      <c r="K1090" s="237" t="str">
        <f>IF(ISBLANK(INDEX('Policy Characteristics'!E:E,MATCH($C1090,'Policy Characteristics'!$C:$C,0))),"",INDEX('Policy Characteristics'!E:E,MATCH($C1090,'Policy Characteristics'!$C:$C,0)))</f>
        <v>indst feedstock shifting</v>
      </c>
      <c r="L1090" s="238">
        <f>IF(ISBLANK(INDEX('Policy Characteristics'!F:F,MATCH($C1090,'Policy Characteristics'!$C:$C,0))),"",INDEX('Policy Characteristics'!F:F,MATCH($C1090,'Policy Characteristics'!$C:$C,0)))</f>
        <v>0</v>
      </c>
      <c r="M1090" s="238">
        <f>IF(ISBLANK(INDEX('Policy Characteristics'!G:G,MATCH($C1090,'Policy Characteristics'!$C:$C,0))),"",INDEX('Policy Characteristics'!G:G,MATCH($C1090,'Policy Characteristics'!$C:$C,0)))</f>
        <v>1</v>
      </c>
      <c r="N1090" s="238">
        <f>IF(ISBLANK(INDEX('Policy Characteristics'!H:H,MATCH($C1090,'Policy Characteristics'!$C:$C,0))),"",INDEX('Policy Characteristics'!H:H,MATCH($C1090,'Policy Characteristics'!$C:$C,0)))</f>
        <v>0.01</v>
      </c>
      <c r="O1090" s="237" t="str">
        <f>IF(ISBLANK(INDEX('Policy Characteristics'!I:I,MATCH($C1090,'Policy Characteristics'!$C:$C,0))),"",INDEX('Policy Characteristics'!I:I,MATCH($C1090,'Policy Characteristics'!$C:$C,0)))</f>
        <v>% of potential achieved</v>
      </c>
      <c r="P1090" s="237"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7" t="str">
        <f>IF(ISBLANK(INDEX('Policy Characteristics'!K:K,MATCH($C1090,'Policy Characteristics'!$C:$C,0))),"",INDEX('Policy Characteristics'!K:K,MATCH($C1090,'Policy Characteristics'!$C:$C,0)))</f>
        <v/>
      </c>
      <c r="R1090" s="237" t="str">
        <f>IF(ISBLANK(INDEX('Policy Characteristics'!L:L,MATCH($C1090,'Policy Characteristics'!$C:$C,0))),"",INDEX('Policy Characteristics'!L:L,MATCH($C1090,'Policy Characteristics'!$C:$C,0)))</f>
        <v/>
      </c>
      <c r="S1090" s="291" t="s">
        <v>187</v>
      </c>
    </row>
    <row r="1091" spans="1:19" s="291" customFormat="1">
      <c r="A1091" s="237" t="str">
        <f>IF(ISBLANK(INDEX('Policy Characteristics'!A:A,MATCH($C1091,'Policy Characteristics'!$C:$C,0))),"",INDEX('Policy Characteristics'!A:A,MATCH($C1091,'Policy Characteristics'!$C:$C,0)))</f>
        <v>Industry</v>
      </c>
      <c r="B1091" s="386" t="str">
        <f>IF(ISBLANK(INDEX('Policy Characteristics'!B:B,MATCH($C1091,'Policy Characteristics'!$C:$C,0))),"",INDEX('Policy Characteristics'!B:B,MATCH($C1091,'Policy Characteristics'!$C:$C,0)))</f>
        <v>Feedstock Shifting</v>
      </c>
      <c r="C1091" s="237" t="str">
        <f t="shared" si="45"/>
        <v>Fraction of Feedstock Shifted</v>
      </c>
      <c r="D1091" s="290" t="s">
        <v>3065</v>
      </c>
      <c r="E1091" s="335" t="s">
        <v>2398</v>
      </c>
      <c r="F1091" t="s">
        <v>3027</v>
      </c>
      <c r="G1091" s="335" t="s">
        <v>2406</v>
      </c>
      <c r="H1091" s="293">
        <v>2662</v>
      </c>
      <c r="I1091" s="387" t="s">
        <v>44</v>
      </c>
      <c r="J1091" s="388" t="str">
        <f>IF(ISBLANK(INDEX('Policy Characteristics'!D:D,MATCH($C1091,'Policy Characteristics'!$C:$C,0))),"",INDEX('Policy Characteristics'!D:D,MATCH($C1091,'Policy Characteristics'!$C:$C,0)))</f>
        <v>Feedstock Shifting</v>
      </c>
      <c r="K1091" s="237" t="str">
        <f>IF(ISBLANK(INDEX('Policy Characteristics'!E:E,MATCH($C1091,'Policy Characteristics'!$C:$C,0))),"",INDEX('Policy Characteristics'!E:E,MATCH($C1091,'Policy Characteristics'!$C:$C,0)))</f>
        <v>indst feedstock shifting</v>
      </c>
      <c r="L1091" s="238">
        <f>IF(ISBLANK(INDEX('Policy Characteristics'!F:F,MATCH($C1091,'Policy Characteristics'!$C:$C,0))),"",INDEX('Policy Characteristics'!F:F,MATCH($C1091,'Policy Characteristics'!$C:$C,0)))</f>
        <v>0</v>
      </c>
      <c r="M1091" s="238">
        <f>IF(ISBLANK(INDEX('Policy Characteristics'!G:G,MATCH($C1091,'Policy Characteristics'!$C:$C,0))),"",INDEX('Policy Characteristics'!G:G,MATCH($C1091,'Policy Characteristics'!$C:$C,0)))</f>
        <v>1</v>
      </c>
      <c r="N1091" s="238">
        <f>IF(ISBLANK(INDEX('Policy Characteristics'!H:H,MATCH($C1091,'Policy Characteristics'!$C:$C,0))),"",INDEX('Policy Characteristics'!H:H,MATCH($C1091,'Policy Characteristics'!$C:$C,0)))</f>
        <v>0.01</v>
      </c>
      <c r="O1091" s="237" t="str">
        <f>IF(ISBLANK(INDEX('Policy Characteristics'!I:I,MATCH($C1091,'Policy Characteristics'!$C:$C,0))),"",INDEX('Policy Characteristics'!I:I,MATCH($C1091,'Policy Characteristics'!$C:$C,0)))</f>
        <v>% of potential achieved</v>
      </c>
      <c r="P1091" s="237"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7" t="str">
        <f>IF(ISBLANK(INDEX('Policy Characteristics'!K:K,MATCH($C1091,'Policy Characteristics'!$C:$C,0))),"",INDEX('Policy Characteristics'!K:K,MATCH($C1091,'Policy Characteristics'!$C:$C,0)))</f>
        <v/>
      </c>
      <c r="R1091" s="237" t="str">
        <f>IF(ISBLANK(INDEX('Policy Characteristics'!L:L,MATCH($C1091,'Policy Characteristics'!$C:$C,0))),"",INDEX('Policy Characteristics'!L:L,MATCH($C1091,'Policy Characteristics'!$C:$C,0)))</f>
        <v/>
      </c>
      <c r="S1091" s="291" t="s">
        <v>187</v>
      </c>
    </row>
    <row r="1092" spans="1:19" s="291" customFormat="1">
      <c r="A1092" s="237" t="str">
        <f>IF(ISBLANK(INDEX('Policy Characteristics'!A:A,MATCH($C1092,'Policy Characteristics'!$C:$C,0))),"",INDEX('Policy Characteristics'!A:A,MATCH($C1092,'Policy Characteristics'!$C:$C,0)))</f>
        <v>Industry</v>
      </c>
      <c r="B1092" s="386" t="str">
        <f>IF(ISBLANK(INDEX('Policy Characteristics'!B:B,MATCH($C1092,'Policy Characteristics'!$C:$C,0))),"",INDEX('Policy Characteristics'!B:B,MATCH($C1092,'Policy Characteristics'!$C:$C,0)))</f>
        <v>Feedstock Shifting</v>
      </c>
      <c r="C1092" s="237" t="str">
        <f t="shared" si="45"/>
        <v>Fraction of Feedstock Shifted</v>
      </c>
      <c r="D1092" s="290" t="s">
        <v>3065</v>
      </c>
      <c r="E1092" s="335" t="s">
        <v>2399</v>
      </c>
      <c r="F1092" t="s">
        <v>3027</v>
      </c>
      <c r="G1092" s="335" t="s">
        <v>2403</v>
      </c>
      <c r="H1092" s="293">
        <v>2663</v>
      </c>
      <c r="I1092" s="387" t="s">
        <v>44</v>
      </c>
      <c r="J1092" s="388" t="str">
        <f>IF(ISBLANK(INDEX('Policy Characteristics'!D:D,MATCH($C1092,'Policy Characteristics'!$C:$C,0))),"",INDEX('Policy Characteristics'!D:D,MATCH($C1092,'Policy Characteristics'!$C:$C,0)))</f>
        <v>Feedstock Shifting</v>
      </c>
      <c r="K1092" s="237" t="str">
        <f>IF(ISBLANK(INDEX('Policy Characteristics'!E:E,MATCH($C1092,'Policy Characteristics'!$C:$C,0))),"",INDEX('Policy Characteristics'!E:E,MATCH($C1092,'Policy Characteristics'!$C:$C,0)))</f>
        <v>indst feedstock shifting</v>
      </c>
      <c r="L1092" s="238">
        <f>IF(ISBLANK(INDEX('Policy Characteristics'!F:F,MATCH($C1092,'Policy Characteristics'!$C:$C,0))),"",INDEX('Policy Characteristics'!F:F,MATCH($C1092,'Policy Characteristics'!$C:$C,0)))</f>
        <v>0</v>
      </c>
      <c r="M1092" s="238">
        <f>IF(ISBLANK(INDEX('Policy Characteristics'!G:G,MATCH($C1092,'Policy Characteristics'!$C:$C,0))),"",INDEX('Policy Characteristics'!G:G,MATCH($C1092,'Policy Characteristics'!$C:$C,0)))</f>
        <v>1</v>
      </c>
      <c r="N1092" s="238">
        <f>IF(ISBLANK(INDEX('Policy Characteristics'!H:H,MATCH($C1092,'Policy Characteristics'!$C:$C,0))),"",INDEX('Policy Characteristics'!H:H,MATCH($C1092,'Policy Characteristics'!$C:$C,0)))</f>
        <v>0.01</v>
      </c>
      <c r="O1092" s="237" t="str">
        <f>IF(ISBLANK(INDEX('Policy Characteristics'!I:I,MATCH($C1092,'Policy Characteristics'!$C:$C,0))),"",INDEX('Policy Characteristics'!I:I,MATCH($C1092,'Policy Characteristics'!$C:$C,0)))</f>
        <v>% of potential achieved</v>
      </c>
      <c r="P1092" s="237"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7" t="str">
        <f>IF(ISBLANK(INDEX('Policy Characteristics'!K:K,MATCH($C1092,'Policy Characteristics'!$C:$C,0))),"",INDEX('Policy Characteristics'!K:K,MATCH($C1092,'Policy Characteristics'!$C:$C,0)))</f>
        <v/>
      </c>
      <c r="R1092" s="237" t="str">
        <f>IF(ISBLANK(INDEX('Policy Characteristics'!L:L,MATCH($C1092,'Policy Characteristics'!$C:$C,0))),"",INDEX('Policy Characteristics'!L:L,MATCH($C1092,'Policy Characteristics'!$C:$C,0)))</f>
        <v/>
      </c>
      <c r="S1092" s="291" t="s">
        <v>187</v>
      </c>
    </row>
    <row r="1093" spans="1:19" s="291" customFormat="1">
      <c r="A1093" s="237" t="str">
        <f>IF(ISBLANK(INDEX('Policy Characteristics'!A:A,MATCH($C1093,'Policy Characteristics'!$C:$C,0))),"",INDEX('Policy Characteristics'!A:A,MATCH($C1093,'Policy Characteristics'!$C:$C,0)))</f>
        <v>Industry</v>
      </c>
      <c r="B1093" s="386" t="str">
        <f>IF(ISBLANK(INDEX('Policy Characteristics'!B:B,MATCH($C1093,'Policy Characteristics'!$C:$C,0))),"",INDEX('Policy Characteristics'!B:B,MATCH($C1093,'Policy Characteristics'!$C:$C,0)))</f>
        <v>Feedstock Shifting</v>
      </c>
      <c r="C1093" s="237" t="str">
        <f t="shared" si="45"/>
        <v>Fraction of Feedstock Shifted</v>
      </c>
      <c r="D1093" s="290" t="s">
        <v>3065</v>
      </c>
      <c r="E1093" s="335" t="s">
        <v>2400</v>
      </c>
      <c r="F1093" t="s">
        <v>3027</v>
      </c>
      <c r="G1093" s="335" t="s">
        <v>2404</v>
      </c>
      <c r="H1093" s="293">
        <v>2664</v>
      </c>
      <c r="I1093" s="387" t="s">
        <v>44</v>
      </c>
      <c r="J1093" s="388" t="str">
        <f>IF(ISBLANK(INDEX('Policy Characteristics'!D:D,MATCH($C1093,'Policy Characteristics'!$C:$C,0))),"",INDEX('Policy Characteristics'!D:D,MATCH($C1093,'Policy Characteristics'!$C:$C,0)))</f>
        <v>Feedstock Shifting</v>
      </c>
      <c r="K1093" s="237" t="str">
        <f>IF(ISBLANK(INDEX('Policy Characteristics'!E:E,MATCH($C1093,'Policy Characteristics'!$C:$C,0))),"",INDEX('Policy Characteristics'!E:E,MATCH($C1093,'Policy Characteristics'!$C:$C,0)))</f>
        <v>indst feedstock shifting</v>
      </c>
      <c r="L1093" s="238">
        <f>IF(ISBLANK(INDEX('Policy Characteristics'!F:F,MATCH($C1093,'Policy Characteristics'!$C:$C,0))),"",INDEX('Policy Characteristics'!F:F,MATCH($C1093,'Policy Characteristics'!$C:$C,0)))</f>
        <v>0</v>
      </c>
      <c r="M1093" s="238">
        <f>IF(ISBLANK(INDEX('Policy Characteristics'!G:G,MATCH($C1093,'Policy Characteristics'!$C:$C,0))),"",INDEX('Policy Characteristics'!G:G,MATCH($C1093,'Policy Characteristics'!$C:$C,0)))</f>
        <v>1</v>
      </c>
      <c r="N1093" s="238">
        <f>IF(ISBLANK(INDEX('Policy Characteristics'!H:H,MATCH($C1093,'Policy Characteristics'!$C:$C,0))),"",INDEX('Policy Characteristics'!H:H,MATCH($C1093,'Policy Characteristics'!$C:$C,0)))</f>
        <v>0.01</v>
      </c>
      <c r="O1093" s="237" t="str">
        <f>IF(ISBLANK(INDEX('Policy Characteristics'!I:I,MATCH($C1093,'Policy Characteristics'!$C:$C,0))),"",INDEX('Policy Characteristics'!I:I,MATCH($C1093,'Policy Characteristics'!$C:$C,0)))</f>
        <v>% of potential achieved</v>
      </c>
      <c r="P1093" s="237"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7" t="str">
        <f>IF(ISBLANK(INDEX('Policy Characteristics'!K:K,MATCH($C1093,'Policy Characteristics'!$C:$C,0))),"",INDEX('Policy Characteristics'!K:K,MATCH($C1093,'Policy Characteristics'!$C:$C,0)))</f>
        <v/>
      </c>
      <c r="R1093" s="237" t="str">
        <f>IF(ISBLANK(INDEX('Policy Characteristics'!L:L,MATCH($C1093,'Policy Characteristics'!$C:$C,0))),"",INDEX('Policy Characteristics'!L:L,MATCH($C1093,'Policy Characteristics'!$C:$C,0)))</f>
        <v/>
      </c>
      <c r="S1093" s="291" t="s">
        <v>187</v>
      </c>
    </row>
    <row r="1094" spans="1:19" s="291" customFormat="1">
      <c r="A1094" s="237" t="str">
        <f>IF(ISBLANK(INDEX('Policy Characteristics'!A:A,MATCH($C1094,'Policy Characteristics'!$C:$C,0))),"",INDEX('Policy Characteristics'!A:A,MATCH($C1094,'Policy Characteristics'!$C:$C,0)))</f>
        <v>Industry</v>
      </c>
      <c r="B1094" s="386" t="str">
        <f>IF(ISBLANK(INDEX('Policy Characteristics'!B:B,MATCH($C1094,'Policy Characteristics'!$C:$C,0))),"",INDEX('Policy Characteristics'!B:B,MATCH($C1094,'Policy Characteristics'!$C:$C,0)))</f>
        <v>Feedstock Shifting</v>
      </c>
      <c r="C1094" s="237" t="str">
        <f t="shared" si="45"/>
        <v>Fraction of Feedstock Shifted</v>
      </c>
      <c r="D1094" s="290" t="s">
        <v>3065</v>
      </c>
      <c r="E1094" s="335" t="s">
        <v>2401</v>
      </c>
      <c r="F1094" t="s">
        <v>3027</v>
      </c>
      <c r="G1094" s="335" t="s">
        <v>2407</v>
      </c>
      <c r="H1094" s="293">
        <v>2665</v>
      </c>
      <c r="I1094" s="387" t="s">
        <v>44</v>
      </c>
      <c r="J1094" s="388" t="str">
        <f>IF(ISBLANK(INDEX('Policy Characteristics'!D:D,MATCH($C1094,'Policy Characteristics'!$C:$C,0))),"",INDEX('Policy Characteristics'!D:D,MATCH($C1094,'Policy Characteristics'!$C:$C,0)))</f>
        <v>Feedstock Shifting</v>
      </c>
      <c r="K1094" s="237" t="str">
        <f>IF(ISBLANK(INDEX('Policy Characteristics'!E:E,MATCH($C1094,'Policy Characteristics'!$C:$C,0))),"",INDEX('Policy Characteristics'!E:E,MATCH($C1094,'Policy Characteristics'!$C:$C,0)))</f>
        <v>indst feedstock shifting</v>
      </c>
      <c r="L1094" s="238">
        <f>IF(ISBLANK(INDEX('Policy Characteristics'!F:F,MATCH($C1094,'Policy Characteristics'!$C:$C,0))),"",INDEX('Policy Characteristics'!F:F,MATCH($C1094,'Policy Characteristics'!$C:$C,0)))</f>
        <v>0</v>
      </c>
      <c r="M1094" s="238">
        <f>IF(ISBLANK(INDEX('Policy Characteristics'!G:G,MATCH($C1094,'Policy Characteristics'!$C:$C,0))),"",INDEX('Policy Characteristics'!G:G,MATCH($C1094,'Policy Characteristics'!$C:$C,0)))</f>
        <v>1</v>
      </c>
      <c r="N1094" s="238">
        <f>IF(ISBLANK(INDEX('Policy Characteristics'!H:H,MATCH($C1094,'Policy Characteristics'!$C:$C,0))),"",INDEX('Policy Characteristics'!H:H,MATCH($C1094,'Policy Characteristics'!$C:$C,0)))</f>
        <v>0.01</v>
      </c>
      <c r="O1094" s="237" t="str">
        <f>IF(ISBLANK(INDEX('Policy Characteristics'!I:I,MATCH($C1094,'Policy Characteristics'!$C:$C,0))),"",INDEX('Policy Characteristics'!I:I,MATCH($C1094,'Policy Characteristics'!$C:$C,0)))</f>
        <v>% of potential achieved</v>
      </c>
      <c r="P1094" s="237"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7" t="str">
        <f>IF(ISBLANK(INDEX('Policy Characteristics'!K:K,MATCH($C1094,'Policy Characteristics'!$C:$C,0))),"",INDEX('Policy Characteristics'!K:K,MATCH($C1094,'Policy Characteristics'!$C:$C,0)))</f>
        <v/>
      </c>
      <c r="R1094" s="237" t="str">
        <f>IF(ISBLANK(INDEX('Policy Characteristics'!L:L,MATCH($C1094,'Policy Characteristics'!$C:$C,0))),"",INDEX('Policy Characteristics'!L:L,MATCH($C1094,'Policy Characteristics'!$C:$C,0)))</f>
        <v/>
      </c>
      <c r="S1094" s="291" t="s">
        <v>187</v>
      </c>
    </row>
    <row r="1095" spans="1:19" s="291" customFormat="1">
      <c r="A1095" s="237" t="str">
        <f>IF(ISBLANK(INDEX('Policy Characteristics'!A:A,MATCH($C1095,'Policy Characteristics'!$C:$C,0))),"",INDEX('Policy Characteristics'!A:A,MATCH($C1095,'Policy Characteristics'!$C:$C,0)))</f>
        <v>Industry</v>
      </c>
      <c r="B1095" s="386" t="str">
        <f>IF(ISBLANK(INDEX('Policy Characteristics'!B:B,MATCH($C1095,'Policy Characteristics'!$C:$C,0))),"",INDEX('Policy Characteristics'!B:B,MATCH($C1095,'Policy Characteristics'!$C:$C,0)))</f>
        <v>Feedstock Shifting</v>
      </c>
      <c r="C1095" s="237" t="str">
        <f t="shared" si="45"/>
        <v>Fraction of Feedstock Shifted</v>
      </c>
      <c r="D1095" s="290" t="s">
        <v>3065</v>
      </c>
      <c r="E1095" s="335" t="s">
        <v>2699</v>
      </c>
      <c r="F1095" t="s">
        <v>3027</v>
      </c>
      <c r="G1095" s="335" t="s">
        <v>2702</v>
      </c>
      <c r="H1095" s="293">
        <v>2666</v>
      </c>
      <c r="I1095" s="387" t="s">
        <v>44</v>
      </c>
      <c r="J1095" s="388" t="str">
        <f>IF(ISBLANK(INDEX('Policy Characteristics'!D:D,MATCH($C1095,'Policy Characteristics'!$C:$C,0))),"",INDEX('Policy Characteristics'!D:D,MATCH($C1095,'Policy Characteristics'!$C:$C,0)))</f>
        <v>Feedstock Shifting</v>
      </c>
      <c r="K1095" s="237" t="str">
        <f>IF(ISBLANK(INDEX('Policy Characteristics'!E:E,MATCH($C1095,'Policy Characteristics'!$C:$C,0))),"",INDEX('Policy Characteristics'!E:E,MATCH($C1095,'Policy Characteristics'!$C:$C,0)))</f>
        <v>indst feedstock shifting</v>
      </c>
      <c r="L1095" s="238">
        <f>IF(ISBLANK(INDEX('Policy Characteristics'!F:F,MATCH($C1095,'Policy Characteristics'!$C:$C,0))),"",INDEX('Policy Characteristics'!F:F,MATCH($C1095,'Policy Characteristics'!$C:$C,0)))</f>
        <v>0</v>
      </c>
      <c r="M1095" s="238">
        <f>IF(ISBLANK(INDEX('Policy Characteristics'!G:G,MATCH($C1095,'Policy Characteristics'!$C:$C,0))),"",INDEX('Policy Characteristics'!G:G,MATCH($C1095,'Policy Characteristics'!$C:$C,0)))</f>
        <v>1</v>
      </c>
      <c r="N1095" s="238">
        <f>IF(ISBLANK(INDEX('Policy Characteristics'!H:H,MATCH($C1095,'Policy Characteristics'!$C:$C,0))),"",INDEX('Policy Characteristics'!H:H,MATCH($C1095,'Policy Characteristics'!$C:$C,0)))</f>
        <v>0.01</v>
      </c>
      <c r="O1095" s="237" t="str">
        <f>IF(ISBLANK(INDEX('Policy Characteristics'!I:I,MATCH($C1095,'Policy Characteristics'!$C:$C,0))),"",INDEX('Policy Characteristics'!I:I,MATCH($C1095,'Policy Characteristics'!$C:$C,0)))</f>
        <v>% of potential achieved</v>
      </c>
      <c r="P1095" s="237"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7" t="str">
        <f>IF(ISBLANK(INDEX('Policy Characteristics'!K:K,MATCH($C1095,'Policy Characteristics'!$C:$C,0))),"",INDEX('Policy Characteristics'!K:K,MATCH($C1095,'Policy Characteristics'!$C:$C,0)))</f>
        <v/>
      </c>
      <c r="R1095" s="237" t="str">
        <f>IF(ISBLANK(INDEX('Policy Characteristics'!L:L,MATCH($C1095,'Policy Characteristics'!$C:$C,0))),"",INDEX('Policy Characteristics'!L:L,MATCH($C1095,'Policy Characteristics'!$C:$C,0)))</f>
        <v/>
      </c>
      <c r="S1095" s="291" t="s">
        <v>187</v>
      </c>
    </row>
    <row r="1096" spans="1:19" s="291" customFormat="1">
      <c r="A1096" s="237" t="str">
        <f>IF(ISBLANK(INDEX('Policy Characteristics'!A:A,MATCH($C1096,'Policy Characteristics'!$C:$C,0))),"",INDEX('Policy Characteristics'!A:A,MATCH($C1096,'Policy Characteristics'!$C:$C,0)))</f>
        <v>Industry</v>
      </c>
      <c r="B1096" s="386" t="str">
        <f>IF(ISBLANK(INDEX('Policy Characteristics'!B:B,MATCH($C1096,'Policy Characteristics'!$C:$C,0))),"",INDEX('Policy Characteristics'!B:B,MATCH($C1096,'Policy Characteristics'!$C:$C,0)))</f>
        <v>Feedstock Shifting</v>
      </c>
      <c r="C1096" s="237" t="str">
        <f t="shared" si="45"/>
        <v>Fraction of Feedstock Shifted</v>
      </c>
      <c r="D1096" s="290" t="s">
        <v>3065</v>
      </c>
      <c r="E1096" s="335" t="s">
        <v>2700</v>
      </c>
      <c r="F1096" t="s">
        <v>3027</v>
      </c>
      <c r="G1096" s="335" t="s">
        <v>2704</v>
      </c>
      <c r="H1096" s="293">
        <v>2667</v>
      </c>
      <c r="I1096" s="387" t="s">
        <v>44</v>
      </c>
      <c r="J1096" s="388" t="str">
        <f>IF(ISBLANK(INDEX('Policy Characteristics'!D:D,MATCH($C1096,'Policy Characteristics'!$C:$C,0))),"",INDEX('Policy Characteristics'!D:D,MATCH($C1096,'Policy Characteristics'!$C:$C,0)))</f>
        <v>Feedstock Shifting</v>
      </c>
      <c r="K1096" s="237" t="str">
        <f>IF(ISBLANK(INDEX('Policy Characteristics'!E:E,MATCH($C1096,'Policy Characteristics'!$C:$C,0))),"",INDEX('Policy Characteristics'!E:E,MATCH($C1096,'Policy Characteristics'!$C:$C,0)))</f>
        <v>indst feedstock shifting</v>
      </c>
      <c r="L1096" s="238">
        <f>IF(ISBLANK(INDEX('Policy Characteristics'!F:F,MATCH($C1096,'Policy Characteristics'!$C:$C,0))),"",INDEX('Policy Characteristics'!F:F,MATCH($C1096,'Policy Characteristics'!$C:$C,0)))</f>
        <v>0</v>
      </c>
      <c r="M1096" s="238">
        <f>IF(ISBLANK(INDEX('Policy Characteristics'!G:G,MATCH($C1096,'Policy Characteristics'!$C:$C,0))),"",INDEX('Policy Characteristics'!G:G,MATCH($C1096,'Policy Characteristics'!$C:$C,0)))</f>
        <v>1</v>
      </c>
      <c r="N1096" s="238">
        <f>IF(ISBLANK(INDEX('Policy Characteristics'!H:H,MATCH($C1096,'Policy Characteristics'!$C:$C,0))),"",INDEX('Policy Characteristics'!H:H,MATCH($C1096,'Policy Characteristics'!$C:$C,0)))</f>
        <v>0.01</v>
      </c>
      <c r="O1096" s="237" t="str">
        <f>IF(ISBLANK(INDEX('Policy Characteristics'!I:I,MATCH($C1096,'Policy Characteristics'!$C:$C,0))),"",INDEX('Policy Characteristics'!I:I,MATCH($C1096,'Policy Characteristics'!$C:$C,0)))</f>
        <v>% of potential achieved</v>
      </c>
      <c r="P1096" s="237"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7" t="str">
        <f>IF(ISBLANK(INDEX('Policy Characteristics'!K:K,MATCH($C1096,'Policy Characteristics'!$C:$C,0))),"",INDEX('Policy Characteristics'!K:K,MATCH($C1096,'Policy Characteristics'!$C:$C,0)))</f>
        <v/>
      </c>
      <c r="R1096" s="237" t="str">
        <f>IF(ISBLANK(INDEX('Policy Characteristics'!L:L,MATCH($C1096,'Policy Characteristics'!$C:$C,0))),"",INDEX('Policy Characteristics'!L:L,MATCH($C1096,'Policy Characteristics'!$C:$C,0)))</f>
        <v/>
      </c>
      <c r="S1096" s="291" t="s">
        <v>187</v>
      </c>
    </row>
    <row r="1097" spans="1:19" s="291" customFormat="1">
      <c r="A1097" s="237" t="str">
        <f>IF(ISBLANK(INDEX('Policy Characteristics'!A:A,MATCH($C1097,'Policy Characteristics'!$C:$C,0))),"",INDEX('Policy Characteristics'!A:A,MATCH($C1097,'Policy Characteristics'!$C:$C,0)))</f>
        <v>Industry</v>
      </c>
      <c r="B1097" s="386" t="str">
        <f>IF(ISBLANK(INDEX('Policy Characteristics'!B:B,MATCH($C1097,'Policy Characteristics'!$C:$C,0))),"",INDEX('Policy Characteristics'!B:B,MATCH($C1097,'Policy Characteristics'!$C:$C,0)))</f>
        <v>Feedstock Shifting</v>
      </c>
      <c r="C1097" s="237" t="str">
        <f t="shared" si="45"/>
        <v>Fraction of Feedstock Shifted</v>
      </c>
      <c r="D1097" s="290" t="s">
        <v>3065</v>
      </c>
      <c r="E1097" s="335" t="s">
        <v>2701</v>
      </c>
      <c r="F1097" t="s">
        <v>3027</v>
      </c>
      <c r="G1097" s="335" t="s">
        <v>2705</v>
      </c>
      <c r="H1097" s="293">
        <v>2668</v>
      </c>
      <c r="I1097" s="387" t="s">
        <v>44</v>
      </c>
      <c r="J1097" s="388" t="str">
        <f>IF(ISBLANK(INDEX('Policy Characteristics'!D:D,MATCH($C1097,'Policy Characteristics'!$C:$C,0))),"",INDEX('Policy Characteristics'!D:D,MATCH($C1097,'Policy Characteristics'!$C:$C,0)))</f>
        <v>Feedstock Shifting</v>
      </c>
      <c r="K1097" s="237" t="str">
        <f>IF(ISBLANK(INDEX('Policy Characteristics'!E:E,MATCH($C1097,'Policy Characteristics'!$C:$C,0))),"",INDEX('Policy Characteristics'!E:E,MATCH($C1097,'Policy Characteristics'!$C:$C,0)))</f>
        <v>indst feedstock shifting</v>
      </c>
      <c r="L1097" s="238">
        <f>IF(ISBLANK(INDEX('Policy Characteristics'!F:F,MATCH($C1097,'Policy Characteristics'!$C:$C,0))),"",INDEX('Policy Characteristics'!F:F,MATCH($C1097,'Policy Characteristics'!$C:$C,0)))</f>
        <v>0</v>
      </c>
      <c r="M1097" s="238">
        <f>IF(ISBLANK(INDEX('Policy Characteristics'!G:G,MATCH($C1097,'Policy Characteristics'!$C:$C,0))),"",INDEX('Policy Characteristics'!G:G,MATCH($C1097,'Policy Characteristics'!$C:$C,0)))</f>
        <v>1</v>
      </c>
      <c r="N1097" s="238">
        <f>IF(ISBLANK(INDEX('Policy Characteristics'!H:H,MATCH($C1097,'Policy Characteristics'!$C:$C,0))),"",INDEX('Policy Characteristics'!H:H,MATCH($C1097,'Policy Characteristics'!$C:$C,0)))</f>
        <v>0.01</v>
      </c>
      <c r="O1097" s="237" t="str">
        <f>IF(ISBLANK(INDEX('Policy Characteristics'!I:I,MATCH($C1097,'Policy Characteristics'!$C:$C,0))),"",INDEX('Policy Characteristics'!I:I,MATCH($C1097,'Policy Characteristics'!$C:$C,0)))</f>
        <v>% of potential achieved</v>
      </c>
      <c r="P1097" s="237"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7" t="str">
        <f>IF(ISBLANK(INDEX('Policy Characteristics'!K:K,MATCH($C1097,'Policy Characteristics'!$C:$C,0))),"",INDEX('Policy Characteristics'!K:K,MATCH($C1097,'Policy Characteristics'!$C:$C,0)))</f>
        <v/>
      </c>
      <c r="R1097" s="237" t="str">
        <f>IF(ISBLANK(INDEX('Policy Characteristics'!L:L,MATCH($C1097,'Policy Characteristics'!$C:$C,0))),"",INDEX('Policy Characteristics'!L:L,MATCH($C1097,'Policy Characteristics'!$C:$C,0)))</f>
        <v/>
      </c>
      <c r="S1097" s="291" t="s">
        <v>187</v>
      </c>
    </row>
    <row r="1098" spans="1:19" s="291" customFormat="1">
      <c r="A1098" s="237" t="str">
        <f>IF(ISBLANK(INDEX('Policy Characteristics'!A:A,MATCH($C1098,'Policy Characteristics'!$C:$C,0))),"",INDEX('Policy Characteristics'!A:A,MATCH($C1098,'Policy Characteristics'!$C:$C,0)))</f>
        <v>Industry</v>
      </c>
      <c r="B1098" s="386" t="str">
        <f>IF(ISBLANK(INDEX('Policy Characteristics'!B:B,MATCH($C1098,'Policy Characteristics'!$C:$C,0))),"",INDEX('Policy Characteristics'!B:B,MATCH($C1098,'Policy Characteristics'!$C:$C,0)))</f>
        <v>Feedstock Shifting</v>
      </c>
      <c r="C1098" s="237" t="str">
        <f t="shared" si="45"/>
        <v>Fraction of Feedstock Shifted</v>
      </c>
      <c r="D1098" s="290" t="s">
        <v>3065</v>
      </c>
      <c r="E1098" s="335" t="s">
        <v>2698</v>
      </c>
      <c r="F1098" t="s">
        <v>3027</v>
      </c>
      <c r="G1098" s="335" t="s">
        <v>2703</v>
      </c>
      <c r="H1098" s="293">
        <v>2669</v>
      </c>
      <c r="I1098" s="387" t="s">
        <v>44</v>
      </c>
      <c r="J1098" s="388" t="str">
        <f>IF(ISBLANK(INDEX('Policy Characteristics'!D:D,MATCH($C1098,'Policy Characteristics'!$C:$C,0))),"",INDEX('Policy Characteristics'!D:D,MATCH($C1098,'Policy Characteristics'!$C:$C,0)))</f>
        <v>Feedstock Shifting</v>
      </c>
      <c r="K1098" s="237" t="str">
        <f>IF(ISBLANK(INDEX('Policy Characteristics'!E:E,MATCH($C1098,'Policy Characteristics'!$C:$C,0))),"",INDEX('Policy Characteristics'!E:E,MATCH($C1098,'Policy Characteristics'!$C:$C,0)))</f>
        <v>indst feedstock shifting</v>
      </c>
      <c r="L1098" s="238">
        <f>IF(ISBLANK(INDEX('Policy Characteristics'!F:F,MATCH($C1098,'Policy Characteristics'!$C:$C,0))),"",INDEX('Policy Characteristics'!F:F,MATCH($C1098,'Policy Characteristics'!$C:$C,0)))</f>
        <v>0</v>
      </c>
      <c r="M1098" s="238">
        <f>IF(ISBLANK(INDEX('Policy Characteristics'!G:G,MATCH($C1098,'Policy Characteristics'!$C:$C,0))),"",INDEX('Policy Characteristics'!G:G,MATCH($C1098,'Policy Characteristics'!$C:$C,0)))</f>
        <v>1</v>
      </c>
      <c r="N1098" s="238">
        <f>IF(ISBLANK(INDEX('Policy Characteristics'!H:H,MATCH($C1098,'Policy Characteristics'!$C:$C,0))),"",INDEX('Policy Characteristics'!H:H,MATCH($C1098,'Policy Characteristics'!$C:$C,0)))</f>
        <v>0.01</v>
      </c>
      <c r="O1098" s="237" t="str">
        <f>IF(ISBLANK(INDEX('Policy Characteristics'!I:I,MATCH($C1098,'Policy Characteristics'!$C:$C,0))),"",INDEX('Policy Characteristics'!I:I,MATCH($C1098,'Policy Characteristics'!$C:$C,0)))</f>
        <v>% of potential achieved</v>
      </c>
      <c r="P1098" s="237"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7" t="str">
        <f>IF(ISBLANK(INDEX('Policy Characteristics'!K:K,MATCH($C1098,'Policy Characteristics'!$C:$C,0))),"",INDEX('Policy Characteristics'!K:K,MATCH($C1098,'Policy Characteristics'!$C:$C,0)))</f>
        <v/>
      </c>
      <c r="R1098" s="237" t="str">
        <f>IF(ISBLANK(INDEX('Policy Characteristics'!L:L,MATCH($C1098,'Policy Characteristics'!$C:$C,0))),"",INDEX('Policy Characteristics'!L:L,MATCH($C1098,'Policy Characteristics'!$C:$C,0)))</f>
        <v/>
      </c>
      <c r="S1098" s="291" t="s">
        <v>187</v>
      </c>
    </row>
    <row r="1099" spans="1:19" s="291" customFormat="1">
      <c r="A1099" s="237" t="str">
        <f>IF(ISBLANK(INDEX('Policy Characteristics'!A:A,MATCH($C1099,'Policy Characteristics'!$C:$C,0))),"",INDEX('Policy Characteristics'!A:A,MATCH($C1099,'Policy Characteristics'!$C:$C,0)))</f>
        <v>Industry</v>
      </c>
      <c r="B1099" s="386" t="str">
        <f>IF(ISBLANK(INDEX('Policy Characteristics'!B:B,MATCH($C1099,'Policy Characteristics'!$C:$C,0))),"",INDEX('Policy Characteristics'!B:B,MATCH($C1099,'Policy Characteristics'!$C:$C,0)))</f>
        <v>Feedstock Shifting</v>
      </c>
      <c r="C1099" s="237" t="str">
        <f t="shared" si="45"/>
        <v>Fraction of Feedstock Shifted</v>
      </c>
      <c r="D1099" s="290" t="s">
        <v>3066</v>
      </c>
      <c r="E1099" s="335" t="s">
        <v>2396</v>
      </c>
      <c r="F1099" t="s">
        <v>3028</v>
      </c>
      <c r="G1099" s="335" t="s">
        <v>2402</v>
      </c>
      <c r="H1099" s="293">
        <v>2670</v>
      </c>
      <c r="I1099" s="387" t="s">
        <v>44</v>
      </c>
      <c r="J1099" s="388" t="str">
        <f>IF(ISBLANK(INDEX('Policy Characteristics'!D:D,MATCH($C1099,'Policy Characteristics'!$C:$C,0))),"",INDEX('Policy Characteristics'!D:D,MATCH($C1099,'Policy Characteristics'!$C:$C,0)))</f>
        <v>Feedstock Shifting</v>
      </c>
      <c r="K1099" s="237" t="str">
        <f>IF(ISBLANK(INDEX('Policy Characteristics'!E:E,MATCH($C1099,'Policy Characteristics'!$C:$C,0))),"",INDEX('Policy Characteristics'!E:E,MATCH($C1099,'Policy Characteristics'!$C:$C,0)))</f>
        <v>indst feedstock shifting</v>
      </c>
      <c r="L1099" s="238">
        <f>IF(ISBLANK(INDEX('Policy Characteristics'!F:F,MATCH($C1099,'Policy Characteristics'!$C:$C,0))),"",INDEX('Policy Characteristics'!F:F,MATCH($C1099,'Policy Characteristics'!$C:$C,0)))</f>
        <v>0</v>
      </c>
      <c r="M1099" s="238">
        <f>IF(ISBLANK(INDEX('Policy Characteristics'!G:G,MATCH($C1099,'Policy Characteristics'!$C:$C,0))),"",INDEX('Policy Characteristics'!G:G,MATCH($C1099,'Policy Characteristics'!$C:$C,0)))</f>
        <v>1</v>
      </c>
      <c r="N1099" s="238">
        <f>IF(ISBLANK(INDEX('Policy Characteristics'!H:H,MATCH($C1099,'Policy Characteristics'!$C:$C,0))),"",INDEX('Policy Characteristics'!H:H,MATCH($C1099,'Policy Characteristics'!$C:$C,0)))</f>
        <v>0.01</v>
      </c>
      <c r="O1099" s="237" t="str">
        <f>IF(ISBLANK(INDEX('Policy Characteristics'!I:I,MATCH($C1099,'Policy Characteristics'!$C:$C,0))),"",INDEX('Policy Characteristics'!I:I,MATCH($C1099,'Policy Characteristics'!$C:$C,0)))</f>
        <v>% of potential achieved</v>
      </c>
      <c r="P1099" s="237"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7" t="str">
        <f>IF(ISBLANK(INDEX('Policy Characteristics'!K:K,MATCH($C1099,'Policy Characteristics'!$C:$C,0))),"",INDEX('Policy Characteristics'!K:K,MATCH($C1099,'Policy Characteristics'!$C:$C,0)))</f>
        <v/>
      </c>
      <c r="R1099" s="237" t="str">
        <f>IF(ISBLANK(INDEX('Policy Characteristics'!L:L,MATCH($C1099,'Policy Characteristics'!$C:$C,0))),"",INDEX('Policy Characteristics'!L:L,MATCH($C1099,'Policy Characteristics'!$C:$C,0)))</f>
        <v/>
      </c>
      <c r="S1099" s="291" t="s">
        <v>187</v>
      </c>
    </row>
    <row r="1100" spans="1:19" s="291" customFormat="1">
      <c r="A1100" s="237" t="str">
        <f>IF(ISBLANK(INDEX('Policy Characteristics'!A:A,MATCH($C1100,'Policy Characteristics'!$C:$C,0))),"",INDEX('Policy Characteristics'!A:A,MATCH($C1100,'Policy Characteristics'!$C:$C,0)))</f>
        <v>Industry</v>
      </c>
      <c r="B1100" s="386" t="str">
        <f>IF(ISBLANK(INDEX('Policy Characteristics'!B:B,MATCH($C1100,'Policy Characteristics'!$C:$C,0))),"",INDEX('Policy Characteristics'!B:B,MATCH($C1100,'Policy Characteristics'!$C:$C,0)))</f>
        <v>Feedstock Shifting</v>
      </c>
      <c r="C1100" s="237" t="str">
        <f t="shared" si="45"/>
        <v>Fraction of Feedstock Shifted</v>
      </c>
      <c r="D1100" s="290" t="s">
        <v>3066</v>
      </c>
      <c r="E1100" s="335" t="s">
        <v>2397</v>
      </c>
      <c r="F1100" t="s">
        <v>3028</v>
      </c>
      <c r="G1100" s="335" t="s">
        <v>2405</v>
      </c>
      <c r="H1100" s="293">
        <v>2671</v>
      </c>
      <c r="I1100" s="387" t="s">
        <v>44</v>
      </c>
      <c r="J1100" s="388" t="str">
        <f>IF(ISBLANK(INDEX('Policy Characteristics'!D:D,MATCH($C1100,'Policy Characteristics'!$C:$C,0))),"",INDEX('Policy Characteristics'!D:D,MATCH($C1100,'Policy Characteristics'!$C:$C,0)))</f>
        <v>Feedstock Shifting</v>
      </c>
      <c r="K1100" s="237" t="str">
        <f>IF(ISBLANK(INDEX('Policy Characteristics'!E:E,MATCH($C1100,'Policy Characteristics'!$C:$C,0))),"",INDEX('Policy Characteristics'!E:E,MATCH($C1100,'Policy Characteristics'!$C:$C,0)))</f>
        <v>indst feedstock shifting</v>
      </c>
      <c r="L1100" s="238">
        <f>IF(ISBLANK(INDEX('Policy Characteristics'!F:F,MATCH($C1100,'Policy Characteristics'!$C:$C,0))),"",INDEX('Policy Characteristics'!F:F,MATCH($C1100,'Policy Characteristics'!$C:$C,0)))</f>
        <v>0</v>
      </c>
      <c r="M1100" s="238">
        <f>IF(ISBLANK(INDEX('Policy Characteristics'!G:G,MATCH($C1100,'Policy Characteristics'!$C:$C,0))),"",INDEX('Policy Characteristics'!G:G,MATCH($C1100,'Policy Characteristics'!$C:$C,0)))</f>
        <v>1</v>
      </c>
      <c r="N1100" s="238">
        <f>IF(ISBLANK(INDEX('Policy Characteristics'!H:H,MATCH($C1100,'Policy Characteristics'!$C:$C,0))),"",INDEX('Policy Characteristics'!H:H,MATCH($C1100,'Policy Characteristics'!$C:$C,0)))</f>
        <v>0.01</v>
      </c>
      <c r="O1100" s="237" t="str">
        <f>IF(ISBLANK(INDEX('Policy Characteristics'!I:I,MATCH($C1100,'Policy Characteristics'!$C:$C,0))),"",INDEX('Policy Characteristics'!I:I,MATCH($C1100,'Policy Characteristics'!$C:$C,0)))</f>
        <v>% of potential achieved</v>
      </c>
      <c r="P1100" s="237"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7" t="str">
        <f>IF(ISBLANK(INDEX('Policy Characteristics'!K:K,MATCH($C1100,'Policy Characteristics'!$C:$C,0))),"",INDEX('Policy Characteristics'!K:K,MATCH($C1100,'Policy Characteristics'!$C:$C,0)))</f>
        <v/>
      </c>
      <c r="R1100" s="237" t="str">
        <f>IF(ISBLANK(INDEX('Policy Characteristics'!L:L,MATCH($C1100,'Policy Characteristics'!$C:$C,0))),"",INDEX('Policy Characteristics'!L:L,MATCH($C1100,'Policy Characteristics'!$C:$C,0)))</f>
        <v/>
      </c>
      <c r="S1100" s="291" t="s">
        <v>187</v>
      </c>
    </row>
    <row r="1101" spans="1:19" s="291" customFormat="1">
      <c r="A1101" s="237" t="str">
        <f>IF(ISBLANK(INDEX('Policy Characteristics'!A:A,MATCH($C1101,'Policy Characteristics'!$C:$C,0))),"",INDEX('Policy Characteristics'!A:A,MATCH($C1101,'Policy Characteristics'!$C:$C,0)))</f>
        <v>Industry</v>
      </c>
      <c r="B1101" s="386" t="str">
        <f>IF(ISBLANK(INDEX('Policy Characteristics'!B:B,MATCH($C1101,'Policy Characteristics'!$C:$C,0))),"",INDEX('Policy Characteristics'!B:B,MATCH($C1101,'Policy Characteristics'!$C:$C,0)))</f>
        <v>Feedstock Shifting</v>
      </c>
      <c r="C1101" s="237" t="str">
        <f t="shared" si="45"/>
        <v>Fraction of Feedstock Shifted</v>
      </c>
      <c r="D1101" s="290" t="s">
        <v>3066</v>
      </c>
      <c r="E1101" s="335" t="s">
        <v>2398</v>
      </c>
      <c r="F1101" t="s">
        <v>3028</v>
      </c>
      <c r="G1101" s="335" t="s">
        <v>2406</v>
      </c>
      <c r="H1101" s="293">
        <v>2672</v>
      </c>
      <c r="I1101" s="387" t="s">
        <v>44</v>
      </c>
      <c r="J1101" s="388" t="str">
        <f>IF(ISBLANK(INDEX('Policy Characteristics'!D:D,MATCH($C1101,'Policy Characteristics'!$C:$C,0))),"",INDEX('Policy Characteristics'!D:D,MATCH($C1101,'Policy Characteristics'!$C:$C,0)))</f>
        <v>Feedstock Shifting</v>
      </c>
      <c r="K1101" s="237" t="str">
        <f>IF(ISBLANK(INDEX('Policy Characteristics'!E:E,MATCH($C1101,'Policy Characteristics'!$C:$C,0))),"",INDEX('Policy Characteristics'!E:E,MATCH($C1101,'Policy Characteristics'!$C:$C,0)))</f>
        <v>indst feedstock shifting</v>
      </c>
      <c r="L1101" s="238">
        <f>IF(ISBLANK(INDEX('Policy Characteristics'!F:F,MATCH($C1101,'Policy Characteristics'!$C:$C,0))),"",INDEX('Policy Characteristics'!F:F,MATCH($C1101,'Policy Characteristics'!$C:$C,0)))</f>
        <v>0</v>
      </c>
      <c r="M1101" s="238">
        <f>IF(ISBLANK(INDEX('Policy Characteristics'!G:G,MATCH($C1101,'Policy Characteristics'!$C:$C,0))),"",INDEX('Policy Characteristics'!G:G,MATCH($C1101,'Policy Characteristics'!$C:$C,0)))</f>
        <v>1</v>
      </c>
      <c r="N1101" s="238">
        <f>IF(ISBLANK(INDEX('Policy Characteristics'!H:H,MATCH($C1101,'Policy Characteristics'!$C:$C,0))),"",INDEX('Policy Characteristics'!H:H,MATCH($C1101,'Policy Characteristics'!$C:$C,0)))</f>
        <v>0.01</v>
      </c>
      <c r="O1101" s="237" t="str">
        <f>IF(ISBLANK(INDEX('Policy Characteristics'!I:I,MATCH($C1101,'Policy Characteristics'!$C:$C,0))),"",INDEX('Policy Characteristics'!I:I,MATCH($C1101,'Policy Characteristics'!$C:$C,0)))</f>
        <v>% of potential achieved</v>
      </c>
      <c r="P1101" s="237"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7" t="str">
        <f>IF(ISBLANK(INDEX('Policy Characteristics'!K:K,MATCH($C1101,'Policy Characteristics'!$C:$C,0))),"",INDEX('Policy Characteristics'!K:K,MATCH($C1101,'Policy Characteristics'!$C:$C,0)))</f>
        <v/>
      </c>
      <c r="R1101" s="237" t="str">
        <f>IF(ISBLANK(INDEX('Policy Characteristics'!L:L,MATCH($C1101,'Policy Characteristics'!$C:$C,0))),"",INDEX('Policy Characteristics'!L:L,MATCH($C1101,'Policy Characteristics'!$C:$C,0)))</f>
        <v/>
      </c>
      <c r="S1101" s="291" t="s">
        <v>187</v>
      </c>
    </row>
    <row r="1102" spans="1:19" s="291" customFormat="1">
      <c r="A1102" s="237" t="str">
        <f>IF(ISBLANK(INDEX('Policy Characteristics'!A:A,MATCH($C1102,'Policy Characteristics'!$C:$C,0))),"",INDEX('Policy Characteristics'!A:A,MATCH($C1102,'Policy Characteristics'!$C:$C,0)))</f>
        <v>Industry</v>
      </c>
      <c r="B1102" s="386" t="str">
        <f>IF(ISBLANK(INDEX('Policy Characteristics'!B:B,MATCH($C1102,'Policy Characteristics'!$C:$C,0))),"",INDEX('Policy Characteristics'!B:B,MATCH($C1102,'Policy Characteristics'!$C:$C,0)))</f>
        <v>Feedstock Shifting</v>
      </c>
      <c r="C1102" s="237" t="str">
        <f t="shared" si="45"/>
        <v>Fraction of Feedstock Shifted</v>
      </c>
      <c r="D1102" s="290" t="s">
        <v>3066</v>
      </c>
      <c r="E1102" s="335" t="s">
        <v>2399</v>
      </c>
      <c r="F1102" t="s">
        <v>3028</v>
      </c>
      <c r="G1102" s="335" t="s">
        <v>2403</v>
      </c>
      <c r="H1102" s="293">
        <v>2673</v>
      </c>
      <c r="I1102" s="387" t="s">
        <v>44</v>
      </c>
      <c r="J1102" s="388" t="str">
        <f>IF(ISBLANK(INDEX('Policy Characteristics'!D:D,MATCH($C1102,'Policy Characteristics'!$C:$C,0))),"",INDEX('Policy Characteristics'!D:D,MATCH($C1102,'Policy Characteristics'!$C:$C,0)))</f>
        <v>Feedstock Shifting</v>
      </c>
      <c r="K1102" s="237" t="str">
        <f>IF(ISBLANK(INDEX('Policy Characteristics'!E:E,MATCH($C1102,'Policy Characteristics'!$C:$C,0))),"",INDEX('Policy Characteristics'!E:E,MATCH($C1102,'Policy Characteristics'!$C:$C,0)))</f>
        <v>indst feedstock shifting</v>
      </c>
      <c r="L1102" s="238">
        <f>IF(ISBLANK(INDEX('Policy Characteristics'!F:F,MATCH($C1102,'Policy Characteristics'!$C:$C,0))),"",INDEX('Policy Characteristics'!F:F,MATCH($C1102,'Policy Characteristics'!$C:$C,0)))</f>
        <v>0</v>
      </c>
      <c r="M1102" s="238">
        <f>IF(ISBLANK(INDEX('Policy Characteristics'!G:G,MATCH($C1102,'Policy Characteristics'!$C:$C,0))),"",INDEX('Policy Characteristics'!G:G,MATCH($C1102,'Policy Characteristics'!$C:$C,0)))</f>
        <v>1</v>
      </c>
      <c r="N1102" s="238">
        <f>IF(ISBLANK(INDEX('Policy Characteristics'!H:H,MATCH($C1102,'Policy Characteristics'!$C:$C,0))),"",INDEX('Policy Characteristics'!H:H,MATCH($C1102,'Policy Characteristics'!$C:$C,0)))</f>
        <v>0.01</v>
      </c>
      <c r="O1102" s="237" t="str">
        <f>IF(ISBLANK(INDEX('Policy Characteristics'!I:I,MATCH($C1102,'Policy Characteristics'!$C:$C,0))),"",INDEX('Policy Characteristics'!I:I,MATCH($C1102,'Policy Characteristics'!$C:$C,0)))</f>
        <v>% of potential achieved</v>
      </c>
      <c r="P1102" s="237"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7" t="str">
        <f>IF(ISBLANK(INDEX('Policy Characteristics'!K:K,MATCH($C1102,'Policy Characteristics'!$C:$C,0))),"",INDEX('Policy Characteristics'!K:K,MATCH($C1102,'Policy Characteristics'!$C:$C,0)))</f>
        <v/>
      </c>
      <c r="R1102" s="237" t="str">
        <f>IF(ISBLANK(INDEX('Policy Characteristics'!L:L,MATCH($C1102,'Policy Characteristics'!$C:$C,0))),"",INDEX('Policy Characteristics'!L:L,MATCH($C1102,'Policy Characteristics'!$C:$C,0)))</f>
        <v/>
      </c>
      <c r="S1102" s="291" t="s">
        <v>187</v>
      </c>
    </row>
    <row r="1103" spans="1:19" s="291" customFormat="1">
      <c r="A1103" s="237" t="str">
        <f>IF(ISBLANK(INDEX('Policy Characteristics'!A:A,MATCH($C1103,'Policy Characteristics'!$C:$C,0))),"",INDEX('Policy Characteristics'!A:A,MATCH($C1103,'Policy Characteristics'!$C:$C,0)))</f>
        <v>Industry</v>
      </c>
      <c r="B1103" s="386" t="str">
        <f>IF(ISBLANK(INDEX('Policy Characteristics'!B:B,MATCH($C1103,'Policy Characteristics'!$C:$C,0))),"",INDEX('Policy Characteristics'!B:B,MATCH($C1103,'Policy Characteristics'!$C:$C,0)))</f>
        <v>Feedstock Shifting</v>
      </c>
      <c r="C1103" s="237" t="str">
        <f t="shared" si="45"/>
        <v>Fraction of Feedstock Shifted</v>
      </c>
      <c r="D1103" s="290" t="s">
        <v>3066</v>
      </c>
      <c r="E1103" s="335" t="s">
        <v>2400</v>
      </c>
      <c r="F1103" t="s">
        <v>3028</v>
      </c>
      <c r="G1103" s="335" t="s">
        <v>2404</v>
      </c>
      <c r="H1103" s="293">
        <v>2674</v>
      </c>
      <c r="I1103" s="387" t="s">
        <v>44</v>
      </c>
      <c r="J1103" s="388" t="str">
        <f>IF(ISBLANK(INDEX('Policy Characteristics'!D:D,MATCH($C1103,'Policy Characteristics'!$C:$C,0))),"",INDEX('Policy Characteristics'!D:D,MATCH($C1103,'Policy Characteristics'!$C:$C,0)))</f>
        <v>Feedstock Shifting</v>
      </c>
      <c r="K1103" s="237" t="str">
        <f>IF(ISBLANK(INDEX('Policy Characteristics'!E:E,MATCH($C1103,'Policy Characteristics'!$C:$C,0))),"",INDEX('Policy Characteristics'!E:E,MATCH($C1103,'Policy Characteristics'!$C:$C,0)))</f>
        <v>indst feedstock shifting</v>
      </c>
      <c r="L1103" s="238">
        <f>IF(ISBLANK(INDEX('Policy Characteristics'!F:F,MATCH($C1103,'Policy Characteristics'!$C:$C,0))),"",INDEX('Policy Characteristics'!F:F,MATCH($C1103,'Policy Characteristics'!$C:$C,0)))</f>
        <v>0</v>
      </c>
      <c r="M1103" s="238">
        <f>IF(ISBLANK(INDEX('Policy Characteristics'!G:G,MATCH($C1103,'Policy Characteristics'!$C:$C,0))),"",INDEX('Policy Characteristics'!G:G,MATCH($C1103,'Policy Characteristics'!$C:$C,0)))</f>
        <v>1</v>
      </c>
      <c r="N1103" s="238">
        <f>IF(ISBLANK(INDEX('Policy Characteristics'!H:H,MATCH($C1103,'Policy Characteristics'!$C:$C,0))),"",INDEX('Policy Characteristics'!H:H,MATCH($C1103,'Policy Characteristics'!$C:$C,0)))</f>
        <v>0.01</v>
      </c>
      <c r="O1103" s="237" t="str">
        <f>IF(ISBLANK(INDEX('Policy Characteristics'!I:I,MATCH($C1103,'Policy Characteristics'!$C:$C,0))),"",INDEX('Policy Characteristics'!I:I,MATCH($C1103,'Policy Characteristics'!$C:$C,0)))</f>
        <v>% of potential achieved</v>
      </c>
      <c r="P1103" s="237"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7" t="str">
        <f>IF(ISBLANK(INDEX('Policy Characteristics'!K:K,MATCH($C1103,'Policy Characteristics'!$C:$C,0))),"",INDEX('Policy Characteristics'!K:K,MATCH($C1103,'Policy Characteristics'!$C:$C,0)))</f>
        <v/>
      </c>
      <c r="R1103" s="237" t="str">
        <f>IF(ISBLANK(INDEX('Policy Characteristics'!L:L,MATCH($C1103,'Policy Characteristics'!$C:$C,0))),"",INDEX('Policy Characteristics'!L:L,MATCH($C1103,'Policy Characteristics'!$C:$C,0)))</f>
        <v/>
      </c>
      <c r="S1103" s="291" t="s">
        <v>187</v>
      </c>
    </row>
    <row r="1104" spans="1:19" s="291" customFormat="1">
      <c r="A1104" s="237" t="str">
        <f>IF(ISBLANK(INDEX('Policy Characteristics'!A:A,MATCH($C1104,'Policy Characteristics'!$C:$C,0))),"",INDEX('Policy Characteristics'!A:A,MATCH($C1104,'Policy Characteristics'!$C:$C,0)))</f>
        <v>Industry</v>
      </c>
      <c r="B1104" s="386" t="str">
        <f>IF(ISBLANK(INDEX('Policy Characteristics'!B:B,MATCH($C1104,'Policy Characteristics'!$C:$C,0))),"",INDEX('Policy Characteristics'!B:B,MATCH($C1104,'Policy Characteristics'!$C:$C,0)))</f>
        <v>Feedstock Shifting</v>
      </c>
      <c r="C1104" s="237" t="str">
        <f t="shared" si="45"/>
        <v>Fraction of Feedstock Shifted</v>
      </c>
      <c r="D1104" s="290" t="s">
        <v>3066</v>
      </c>
      <c r="E1104" s="335" t="s">
        <v>2401</v>
      </c>
      <c r="F1104" t="s">
        <v>3028</v>
      </c>
      <c r="G1104" s="335" t="s">
        <v>2407</v>
      </c>
      <c r="H1104" s="293">
        <v>2675</v>
      </c>
      <c r="I1104" s="387" t="s">
        <v>44</v>
      </c>
      <c r="J1104" s="388" t="str">
        <f>IF(ISBLANK(INDEX('Policy Characteristics'!D:D,MATCH($C1104,'Policy Characteristics'!$C:$C,0))),"",INDEX('Policy Characteristics'!D:D,MATCH($C1104,'Policy Characteristics'!$C:$C,0)))</f>
        <v>Feedstock Shifting</v>
      </c>
      <c r="K1104" s="237" t="str">
        <f>IF(ISBLANK(INDEX('Policy Characteristics'!E:E,MATCH($C1104,'Policy Characteristics'!$C:$C,0))),"",INDEX('Policy Characteristics'!E:E,MATCH($C1104,'Policy Characteristics'!$C:$C,0)))</f>
        <v>indst feedstock shifting</v>
      </c>
      <c r="L1104" s="238">
        <f>IF(ISBLANK(INDEX('Policy Characteristics'!F:F,MATCH($C1104,'Policy Characteristics'!$C:$C,0))),"",INDEX('Policy Characteristics'!F:F,MATCH($C1104,'Policy Characteristics'!$C:$C,0)))</f>
        <v>0</v>
      </c>
      <c r="M1104" s="238">
        <f>IF(ISBLANK(INDEX('Policy Characteristics'!G:G,MATCH($C1104,'Policy Characteristics'!$C:$C,0))),"",INDEX('Policy Characteristics'!G:G,MATCH($C1104,'Policy Characteristics'!$C:$C,0)))</f>
        <v>1</v>
      </c>
      <c r="N1104" s="238">
        <f>IF(ISBLANK(INDEX('Policy Characteristics'!H:H,MATCH($C1104,'Policy Characteristics'!$C:$C,0))),"",INDEX('Policy Characteristics'!H:H,MATCH($C1104,'Policy Characteristics'!$C:$C,0)))</f>
        <v>0.01</v>
      </c>
      <c r="O1104" s="237" t="str">
        <f>IF(ISBLANK(INDEX('Policy Characteristics'!I:I,MATCH($C1104,'Policy Characteristics'!$C:$C,0))),"",INDEX('Policy Characteristics'!I:I,MATCH($C1104,'Policy Characteristics'!$C:$C,0)))</f>
        <v>% of potential achieved</v>
      </c>
      <c r="P1104" s="237"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7" t="str">
        <f>IF(ISBLANK(INDEX('Policy Characteristics'!K:K,MATCH($C1104,'Policy Characteristics'!$C:$C,0))),"",INDEX('Policy Characteristics'!K:K,MATCH($C1104,'Policy Characteristics'!$C:$C,0)))</f>
        <v/>
      </c>
      <c r="R1104" s="237" t="str">
        <f>IF(ISBLANK(INDEX('Policy Characteristics'!L:L,MATCH($C1104,'Policy Characteristics'!$C:$C,0))),"",INDEX('Policy Characteristics'!L:L,MATCH($C1104,'Policy Characteristics'!$C:$C,0)))</f>
        <v/>
      </c>
      <c r="S1104" s="291" t="s">
        <v>187</v>
      </c>
    </row>
    <row r="1105" spans="1:19" s="291" customFormat="1">
      <c r="A1105" s="237" t="str">
        <f>IF(ISBLANK(INDEX('Policy Characteristics'!A:A,MATCH($C1105,'Policy Characteristics'!$C:$C,0))),"",INDEX('Policy Characteristics'!A:A,MATCH($C1105,'Policy Characteristics'!$C:$C,0)))</f>
        <v>Industry</v>
      </c>
      <c r="B1105" s="386" t="str">
        <f>IF(ISBLANK(INDEX('Policy Characteristics'!B:B,MATCH($C1105,'Policy Characteristics'!$C:$C,0))),"",INDEX('Policy Characteristics'!B:B,MATCH($C1105,'Policy Characteristics'!$C:$C,0)))</f>
        <v>Feedstock Shifting</v>
      </c>
      <c r="C1105" s="237" t="str">
        <f t="shared" si="45"/>
        <v>Fraction of Feedstock Shifted</v>
      </c>
      <c r="D1105" s="290" t="s">
        <v>3066</v>
      </c>
      <c r="E1105" s="335" t="s">
        <v>2699</v>
      </c>
      <c r="F1105" t="s">
        <v>3028</v>
      </c>
      <c r="G1105" s="335" t="s">
        <v>2702</v>
      </c>
      <c r="H1105" s="293">
        <v>2676</v>
      </c>
      <c r="I1105" s="387" t="s">
        <v>44</v>
      </c>
      <c r="J1105" s="388" t="str">
        <f>IF(ISBLANK(INDEX('Policy Characteristics'!D:D,MATCH($C1105,'Policy Characteristics'!$C:$C,0))),"",INDEX('Policy Characteristics'!D:D,MATCH($C1105,'Policy Characteristics'!$C:$C,0)))</f>
        <v>Feedstock Shifting</v>
      </c>
      <c r="K1105" s="237" t="str">
        <f>IF(ISBLANK(INDEX('Policy Characteristics'!E:E,MATCH($C1105,'Policy Characteristics'!$C:$C,0))),"",INDEX('Policy Characteristics'!E:E,MATCH($C1105,'Policy Characteristics'!$C:$C,0)))</f>
        <v>indst feedstock shifting</v>
      </c>
      <c r="L1105" s="238">
        <f>IF(ISBLANK(INDEX('Policy Characteristics'!F:F,MATCH($C1105,'Policy Characteristics'!$C:$C,0))),"",INDEX('Policy Characteristics'!F:F,MATCH($C1105,'Policy Characteristics'!$C:$C,0)))</f>
        <v>0</v>
      </c>
      <c r="M1105" s="238">
        <f>IF(ISBLANK(INDEX('Policy Characteristics'!G:G,MATCH($C1105,'Policy Characteristics'!$C:$C,0))),"",INDEX('Policy Characteristics'!G:G,MATCH($C1105,'Policy Characteristics'!$C:$C,0)))</f>
        <v>1</v>
      </c>
      <c r="N1105" s="238">
        <f>IF(ISBLANK(INDEX('Policy Characteristics'!H:H,MATCH($C1105,'Policy Characteristics'!$C:$C,0))),"",INDEX('Policy Characteristics'!H:H,MATCH($C1105,'Policy Characteristics'!$C:$C,0)))</f>
        <v>0.01</v>
      </c>
      <c r="O1105" s="237" t="str">
        <f>IF(ISBLANK(INDEX('Policy Characteristics'!I:I,MATCH($C1105,'Policy Characteristics'!$C:$C,0))),"",INDEX('Policy Characteristics'!I:I,MATCH($C1105,'Policy Characteristics'!$C:$C,0)))</f>
        <v>% of potential achieved</v>
      </c>
      <c r="P1105" s="237"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7" t="str">
        <f>IF(ISBLANK(INDEX('Policy Characteristics'!K:K,MATCH($C1105,'Policy Characteristics'!$C:$C,0))),"",INDEX('Policy Characteristics'!K:K,MATCH($C1105,'Policy Characteristics'!$C:$C,0)))</f>
        <v/>
      </c>
      <c r="R1105" s="237" t="str">
        <f>IF(ISBLANK(INDEX('Policy Characteristics'!L:L,MATCH($C1105,'Policy Characteristics'!$C:$C,0))),"",INDEX('Policy Characteristics'!L:L,MATCH($C1105,'Policy Characteristics'!$C:$C,0)))</f>
        <v/>
      </c>
      <c r="S1105" s="291" t="s">
        <v>187</v>
      </c>
    </row>
    <row r="1106" spans="1:19" s="291" customFormat="1">
      <c r="A1106" s="237" t="str">
        <f>IF(ISBLANK(INDEX('Policy Characteristics'!A:A,MATCH($C1106,'Policy Characteristics'!$C:$C,0))),"",INDEX('Policy Characteristics'!A:A,MATCH($C1106,'Policy Characteristics'!$C:$C,0)))</f>
        <v>Industry</v>
      </c>
      <c r="B1106" s="386" t="str">
        <f>IF(ISBLANK(INDEX('Policy Characteristics'!B:B,MATCH($C1106,'Policy Characteristics'!$C:$C,0))),"",INDEX('Policy Characteristics'!B:B,MATCH($C1106,'Policy Characteristics'!$C:$C,0)))</f>
        <v>Feedstock Shifting</v>
      </c>
      <c r="C1106" s="237" t="str">
        <f t="shared" si="45"/>
        <v>Fraction of Feedstock Shifted</v>
      </c>
      <c r="D1106" s="290" t="s">
        <v>3066</v>
      </c>
      <c r="E1106" s="335" t="s">
        <v>2700</v>
      </c>
      <c r="F1106" t="s">
        <v>3028</v>
      </c>
      <c r="G1106" s="335" t="s">
        <v>2704</v>
      </c>
      <c r="H1106" s="293">
        <v>2677</v>
      </c>
      <c r="I1106" s="387" t="s">
        <v>44</v>
      </c>
      <c r="J1106" s="388" t="str">
        <f>IF(ISBLANK(INDEX('Policy Characteristics'!D:D,MATCH($C1106,'Policy Characteristics'!$C:$C,0))),"",INDEX('Policy Characteristics'!D:D,MATCH($C1106,'Policy Characteristics'!$C:$C,0)))</f>
        <v>Feedstock Shifting</v>
      </c>
      <c r="K1106" s="237" t="str">
        <f>IF(ISBLANK(INDEX('Policy Characteristics'!E:E,MATCH($C1106,'Policy Characteristics'!$C:$C,0))),"",INDEX('Policy Characteristics'!E:E,MATCH($C1106,'Policy Characteristics'!$C:$C,0)))</f>
        <v>indst feedstock shifting</v>
      </c>
      <c r="L1106" s="238">
        <f>IF(ISBLANK(INDEX('Policy Characteristics'!F:F,MATCH($C1106,'Policy Characteristics'!$C:$C,0))),"",INDEX('Policy Characteristics'!F:F,MATCH($C1106,'Policy Characteristics'!$C:$C,0)))</f>
        <v>0</v>
      </c>
      <c r="M1106" s="238">
        <f>IF(ISBLANK(INDEX('Policy Characteristics'!G:G,MATCH($C1106,'Policy Characteristics'!$C:$C,0))),"",INDEX('Policy Characteristics'!G:G,MATCH($C1106,'Policy Characteristics'!$C:$C,0)))</f>
        <v>1</v>
      </c>
      <c r="N1106" s="238">
        <f>IF(ISBLANK(INDEX('Policy Characteristics'!H:H,MATCH($C1106,'Policy Characteristics'!$C:$C,0))),"",INDEX('Policy Characteristics'!H:H,MATCH($C1106,'Policy Characteristics'!$C:$C,0)))</f>
        <v>0.01</v>
      </c>
      <c r="O1106" s="237" t="str">
        <f>IF(ISBLANK(INDEX('Policy Characteristics'!I:I,MATCH($C1106,'Policy Characteristics'!$C:$C,0))),"",INDEX('Policy Characteristics'!I:I,MATCH($C1106,'Policy Characteristics'!$C:$C,0)))</f>
        <v>% of potential achieved</v>
      </c>
      <c r="P1106" s="237"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7" t="str">
        <f>IF(ISBLANK(INDEX('Policy Characteristics'!K:K,MATCH($C1106,'Policy Characteristics'!$C:$C,0))),"",INDEX('Policy Characteristics'!K:K,MATCH($C1106,'Policy Characteristics'!$C:$C,0)))</f>
        <v/>
      </c>
      <c r="R1106" s="237" t="str">
        <f>IF(ISBLANK(INDEX('Policy Characteristics'!L:L,MATCH($C1106,'Policy Characteristics'!$C:$C,0))),"",INDEX('Policy Characteristics'!L:L,MATCH($C1106,'Policy Characteristics'!$C:$C,0)))</f>
        <v/>
      </c>
      <c r="S1106" s="291" t="s">
        <v>187</v>
      </c>
    </row>
    <row r="1107" spans="1:19" s="291" customFormat="1">
      <c r="A1107" s="237" t="str">
        <f>IF(ISBLANK(INDEX('Policy Characteristics'!A:A,MATCH($C1107,'Policy Characteristics'!$C:$C,0))),"",INDEX('Policy Characteristics'!A:A,MATCH($C1107,'Policy Characteristics'!$C:$C,0)))</f>
        <v>Industry</v>
      </c>
      <c r="B1107" s="386" t="str">
        <f>IF(ISBLANK(INDEX('Policy Characteristics'!B:B,MATCH($C1107,'Policy Characteristics'!$C:$C,0))),"",INDEX('Policy Characteristics'!B:B,MATCH($C1107,'Policy Characteristics'!$C:$C,0)))</f>
        <v>Feedstock Shifting</v>
      </c>
      <c r="C1107" s="237" t="str">
        <f t="shared" si="45"/>
        <v>Fraction of Feedstock Shifted</v>
      </c>
      <c r="D1107" s="290" t="s">
        <v>3066</v>
      </c>
      <c r="E1107" s="335" t="s">
        <v>2701</v>
      </c>
      <c r="F1107" t="s">
        <v>3028</v>
      </c>
      <c r="G1107" s="335" t="s">
        <v>2705</v>
      </c>
      <c r="H1107" s="293">
        <v>2678</v>
      </c>
      <c r="I1107" s="387" t="s">
        <v>44</v>
      </c>
      <c r="J1107" s="388" t="str">
        <f>IF(ISBLANK(INDEX('Policy Characteristics'!D:D,MATCH($C1107,'Policy Characteristics'!$C:$C,0))),"",INDEX('Policy Characteristics'!D:D,MATCH($C1107,'Policy Characteristics'!$C:$C,0)))</f>
        <v>Feedstock Shifting</v>
      </c>
      <c r="K1107" s="237" t="str">
        <f>IF(ISBLANK(INDEX('Policy Characteristics'!E:E,MATCH($C1107,'Policy Characteristics'!$C:$C,0))),"",INDEX('Policy Characteristics'!E:E,MATCH($C1107,'Policy Characteristics'!$C:$C,0)))</f>
        <v>indst feedstock shifting</v>
      </c>
      <c r="L1107" s="238">
        <f>IF(ISBLANK(INDEX('Policy Characteristics'!F:F,MATCH($C1107,'Policy Characteristics'!$C:$C,0))),"",INDEX('Policy Characteristics'!F:F,MATCH($C1107,'Policy Characteristics'!$C:$C,0)))</f>
        <v>0</v>
      </c>
      <c r="M1107" s="238">
        <f>IF(ISBLANK(INDEX('Policy Characteristics'!G:G,MATCH($C1107,'Policy Characteristics'!$C:$C,0))),"",INDEX('Policy Characteristics'!G:G,MATCH($C1107,'Policy Characteristics'!$C:$C,0)))</f>
        <v>1</v>
      </c>
      <c r="N1107" s="238">
        <f>IF(ISBLANK(INDEX('Policy Characteristics'!H:H,MATCH($C1107,'Policy Characteristics'!$C:$C,0))),"",INDEX('Policy Characteristics'!H:H,MATCH($C1107,'Policy Characteristics'!$C:$C,0)))</f>
        <v>0.01</v>
      </c>
      <c r="O1107" s="237" t="str">
        <f>IF(ISBLANK(INDEX('Policy Characteristics'!I:I,MATCH($C1107,'Policy Characteristics'!$C:$C,0))),"",INDEX('Policy Characteristics'!I:I,MATCH($C1107,'Policy Characteristics'!$C:$C,0)))</f>
        <v>% of potential achieved</v>
      </c>
      <c r="P1107" s="237"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7" t="str">
        <f>IF(ISBLANK(INDEX('Policy Characteristics'!K:K,MATCH($C1107,'Policy Characteristics'!$C:$C,0))),"",INDEX('Policy Characteristics'!K:K,MATCH($C1107,'Policy Characteristics'!$C:$C,0)))</f>
        <v/>
      </c>
      <c r="R1107" s="237" t="str">
        <f>IF(ISBLANK(INDEX('Policy Characteristics'!L:L,MATCH($C1107,'Policy Characteristics'!$C:$C,0))),"",INDEX('Policy Characteristics'!L:L,MATCH($C1107,'Policy Characteristics'!$C:$C,0)))</f>
        <v/>
      </c>
      <c r="S1107" s="291" t="s">
        <v>187</v>
      </c>
    </row>
    <row r="1108" spans="1:19" s="291" customFormat="1">
      <c r="A1108" s="237" t="str">
        <f>IF(ISBLANK(INDEX('Policy Characteristics'!A:A,MATCH($C1108,'Policy Characteristics'!$C:$C,0))),"",INDEX('Policy Characteristics'!A:A,MATCH($C1108,'Policy Characteristics'!$C:$C,0)))</f>
        <v>Industry</v>
      </c>
      <c r="B1108" s="386" t="str">
        <f>IF(ISBLANK(INDEX('Policy Characteristics'!B:B,MATCH($C1108,'Policy Characteristics'!$C:$C,0))),"",INDEX('Policy Characteristics'!B:B,MATCH($C1108,'Policy Characteristics'!$C:$C,0)))</f>
        <v>Feedstock Shifting</v>
      </c>
      <c r="C1108" s="237" t="str">
        <f t="shared" si="45"/>
        <v>Fraction of Feedstock Shifted</v>
      </c>
      <c r="D1108" s="290" t="s">
        <v>3066</v>
      </c>
      <c r="E1108" s="335" t="s">
        <v>2698</v>
      </c>
      <c r="F1108" t="s">
        <v>3028</v>
      </c>
      <c r="G1108" s="335" t="s">
        <v>2703</v>
      </c>
      <c r="H1108" s="293">
        <v>2679</v>
      </c>
      <c r="I1108" s="387" t="s">
        <v>44</v>
      </c>
      <c r="J1108" s="388" t="str">
        <f>IF(ISBLANK(INDEX('Policy Characteristics'!D:D,MATCH($C1108,'Policy Characteristics'!$C:$C,0))),"",INDEX('Policy Characteristics'!D:D,MATCH($C1108,'Policy Characteristics'!$C:$C,0)))</f>
        <v>Feedstock Shifting</v>
      </c>
      <c r="K1108" s="237" t="str">
        <f>IF(ISBLANK(INDEX('Policy Characteristics'!E:E,MATCH($C1108,'Policy Characteristics'!$C:$C,0))),"",INDEX('Policy Characteristics'!E:E,MATCH($C1108,'Policy Characteristics'!$C:$C,0)))</f>
        <v>indst feedstock shifting</v>
      </c>
      <c r="L1108" s="238">
        <f>IF(ISBLANK(INDEX('Policy Characteristics'!F:F,MATCH($C1108,'Policy Characteristics'!$C:$C,0))),"",INDEX('Policy Characteristics'!F:F,MATCH($C1108,'Policy Characteristics'!$C:$C,0)))</f>
        <v>0</v>
      </c>
      <c r="M1108" s="238">
        <f>IF(ISBLANK(INDEX('Policy Characteristics'!G:G,MATCH($C1108,'Policy Characteristics'!$C:$C,0))),"",INDEX('Policy Characteristics'!G:G,MATCH($C1108,'Policy Characteristics'!$C:$C,0)))</f>
        <v>1</v>
      </c>
      <c r="N1108" s="238">
        <f>IF(ISBLANK(INDEX('Policy Characteristics'!H:H,MATCH($C1108,'Policy Characteristics'!$C:$C,0))),"",INDEX('Policy Characteristics'!H:H,MATCH($C1108,'Policy Characteristics'!$C:$C,0)))</f>
        <v>0.01</v>
      </c>
      <c r="O1108" s="237" t="str">
        <f>IF(ISBLANK(INDEX('Policy Characteristics'!I:I,MATCH($C1108,'Policy Characteristics'!$C:$C,0))),"",INDEX('Policy Characteristics'!I:I,MATCH($C1108,'Policy Characteristics'!$C:$C,0)))</f>
        <v>% of potential achieved</v>
      </c>
      <c r="P1108" s="237"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7" t="str">
        <f>IF(ISBLANK(INDEX('Policy Characteristics'!K:K,MATCH($C1108,'Policy Characteristics'!$C:$C,0))),"",INDEX('Policy Characteristics'!K:K,MATCH($C1108,'Policy Characteristics'!$C:$C,0)))</f>
        <v/>
      </c>
      <c r="R1108" s="237" t="str">
        <f>IF(ISBLANK(INDEX('Policy Characteristics'!L:L,MATCH($C1108,'Policy Characteristics'!$C:$C,0))),"",INDEX('Policy Characteristics'!L:L,MATCH($C1108,'Policy Characteristics'!$C:$C,0)))</f>
        <v/>
      </c>
      <c r="S1108" s="291" t="s">
        <v>187</v>
      </c>
    </row>
    <row r="1109" spans="1:19" s="291" customFormat="1">
      <c r="A1109" s="237" t="str">
        <f>IF(ISBLANK(INDEX('Policy Characteristics'!A:A,MATCH($C1109,'Policy Characteristics'!$C:$C,0))),"",INDEX('Policy Characteristics'!A:A,MATCH($C1109,'Policy Characteristics'!$C:$C,0)))</f>
        <v>Industry</v>
      </c>
      <c r="B1109" s="386" t="str">
        <f>IF(ISBLANK(INDEX('Policy Characteristics'!B:B,MATCH($C1109,'Policy Characteristics'!$C:$C,0))),"",INDEX('Policy Characteristics'!B:B,MATCH($C1109,'Policy Characteristics'!$C:$C,0)))</f>
        <v>Feedstock Shifting</v>
      </c>
      <c r="C1109" s="237" t="str">
        <f t="shared" si="45"/>
        <v>Fraction of Feedstock Shifted</v>
      </c>
      <c r="D1109" s="290" t="s">
        <v>3067</v>
      </c>
      <c r="E1109" s="335" t="s">
        <v>2396</v>
      </c>
      <c r="F1109" t="s">
        <v>3029</v>
      </c>
      <c r="G1109" s="335" t="s">
        <v>2402</v>
      </c>
      <c r="H1109" s="293">
        <v>2680</v>
      </c>
      <c r="I1109" s="387" t="s">
        <v>44</v>
      </c>
      <c r="J1109" s="388" t="str">
        <f>IF(ISBLANK(INDEX('Policy Characteristics'!D:D,MATCH($C1109,'Policy Characteristics'!$C:$C,0))),"",INDEX('Policy Characteristics'!D:D,MATCH($C1109,'Policy Characteristics'!$C:$C,0)))</f>
        <v>Feedstock Shifting</v>
      </c>
      <c r="K1109" s="237" t="str">
        <f>IF(ISBLANK(INDEX('Policy Characteristics'!E:E,MATCH($C1109,'Policy Characteristics'!$C:$C,0))),"",INDEX('Policy Characteristics'!E:E,MATCH($C1109,'Policy Characteristics'!$C:$C,0)))</f>
        <v>indst feedstock shifting</v>
      </c>
      <c r="L1109" s="238">
        <f>IF(ISBLANK(INDEX('Policy Characteristics'!F:F,MATCH($C1109,'Policy Characteristics'!$C:$C,0))),"",INDEX('Policy Characteristics'!F:F,MATCH($C1109,'Policy Characteristics'!$C:$C,0)))</f>
        <v>0</v>
      </c>
      <c r="M1109" s="238">
        <f>IF(ISBLANK(INDEX('Policy Characteristics'!G:G,MATCH($C1109,'Policy Characteristics'!$C:$C,0))),"",INDEX('Policy Characteristics'!G:G,MATCH($C1109,'Policy Characteristics'!$C:$C,0)))</f>
        <v>1</v>
      </c>
      <c r="N1109" s="238">
        <f>IF(ISBLANK(INDEX('Policy Characteristics'!H:H,MATCH($C1109,'Policy Characteristics'!$C:$C,0))),"",INDEX('Policy Characteristics'!H:H,MATCH($C1109,'Policy Characteristics'!$C:$C,0)))</f>
        <v>0.01</v>
      </c>
      <c r="O1109" s="237" t="str">
        <f>IF(ISBLANK(INDEX('Policy Characteristics'!I:I,MATCH($C1109,'Policy Characteristics'!$C:$C,0))),"",INDEX('Policy Characteristics'!I:I,MATCH($C1109,'Policy Characteristics'!$C:$C,0)))</f>
        <v>% of potential achieved</v>
      </c>
      <c r="P1109" s="237"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7" t="str">
        <f>IF(ISBLANK(INDEX('Policy Characteristics'!K:K,MATCH($C1109,'Policy Characteristics'!$C:$C,0))),"",INDEX('Policy Characteristics'!K:K,MATCH($C1109,'Policy Characteristics'!$C:$C,0)))</f>
        <v/>
      </c>
      <c r="R1109" s="237" t="str">
        <f>IF(ISBLANK(INDEX('Policy Characteristics'!L:L,MATCH($C1109,'Policy Characteristics'!$C:$C,0))),"",INDEX('Policy Characteristics'!L:L,MATCH($C1109,'Policy Characteristics'!$C:$C,0)))</f>
        <v/>
      </c>
      <c r="S1109" s="291" t="s">
        <v>187</v>
      </c>
    </row>
    <row r="1110" spans="1:19" s="291" customFormat="1">
      <c r="A1110" s="237" t="str">
        <f>IF(ISBLANK(INDEX('Policy Characteristics'!A:A,MATCH($C1110,'Policy Characteristics'!$C:$C,0))),"",INDEX('Policy Characteristics'!A:A,MATCH($C1110,'Policy Characteristics'!$C:$C,0)))</f>
        <v>Industry</v>
      </c>
      <c r="B1110" s="386" t="str">
        <f>IF(ISBLANK(INDEX('Policy Characteristics'!B:B,MATCH($C1110,'Policy Characteristics'!$C:$C,0))),"",INDEX('Policy Characteristics'!B:B,MATCH($C1110,'Policy Characteristics'!$C:$C,0)))</f>
        <v>Feedstock Shifting</v>
      </c>
      <c r="C1110" s="237" t="str">
        <f t="shared" si="45"/>
        <v>Fraction of Feedstock Shifted</v>
      </c>
      <c r="D1110" s="290" t="s">
        <v>3067</v>
      </c>
      <c r="E1110" s="335" t="s">
        <v>2397</v>
      </c>
      <c r="F1110" t="s">
        <v>3029</v>
      </c>
      <c r="G1110" s="335" t="s">
        <v>2405</v>
      </c>
      <c r="H1110" s="293">
        <v>2681</v>
      </c>
      <c r="I1110" s="387" t="s">
        <v>44</v>
      </c>
      <c r="J1110" s="388" t="str">
        <f>IF(ISBLANK(INDEX('Policy Characteristics'!D:D,MATCH($C1110,'Policy Characteristics'!$C:$C,0))),"",INDEX('Policy Characteristics'!D:D,MATCH($C1110,'Policy Characteristics'!$C:$C,0)))</f>
        <v>Feedstock Shifting</v>
      </c>
      <c r="K1110" s="237" t="str">
        <f>IF(ISBLANK(INDEX('Policy Characteristics'!E:E,MATCH($C1110,'Policy Characteristics'!$C:$C,0))),"",INDEX('Policy Characteristics'!E:E,MATCH($C1110,'Policy Characteristics'!$C:$C,0)))</f>
        <v>indst feedstock shifting</v>
      </c>
      <c r="L1110" s="238">
        <f>IF(ISBLANK(INDEX('Policy Characteristics'!F:F,MATCH($C1110,'Policy Characteristics'!$C:$C,0))),"",INDEX('Policy Characteristics'!F:F,MATCH($C1110,'Policy Characteristics'!$C:$C,0)))</f>
        <v>0</v>
      </c>
      <c r="M1110" s="238">
        <f>IF(ISBLANK(INDEX('Policy Characteristics'!G:G,MATCH($C1110,'Policy Characteristics'!$C:$C,0))),"",INDEX('Policy Characteristics'!G:G,MATCH($C1110,'Policy Characteristics'!$C:$C,0)))</f>
        <v>1</v>
      </c>
      <c r="N1110" s="238">
        <f>IF(ISBLANK(INDEX('Policy Characteristics'!H:H,MATCH($C1110,'Policy Characteristics'!$C:$C,0))),"",INDEX('Policy Characteristics'!H:H,MATCH($C1110,'Policy Characteristics'!$C:$C,0)))</f>
        <v>0.01</v>
      </c>
      <c r="O1110" s="237" t="str">
        <f>IF(ISBLANK(INDEX('Policy Characteristics'!I:I,MATCH($C1110,'Policy Characteristics'!$C:$C,0))),"",INDEX('Policy Characteristics'!I:I,MATCH($C1110,'Policy Characteristics'!$C:$C,0)))</f>
        <v>% of potential achieved</v>
      </c>
      <c r="P1110" s="237"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7" t="str">
        <f>IF(ISBLANK(INDEX('Policy Characteristics'!K:K,MATCH($C1110,'Policy Characteristics'!$C:$C,0))),"",INDEX('Policy Characteristics'!K:K,MATCH($C1110,'Policy Characteristics'!$C:$C,0)))</f>
        <v/>
      </c>
      <c r="R1110" s="237" t="str">
        <f>IF(ISBLANK(INDEX('Policy Characteristics'!L:L,MATCH($C1110,'Policy Characteristics'!$C:$C,0))),"",INDEX('Policy Characteristics'!L:L,MATCH($C1110,'Policy Characteristics'!$C:$C,0)))</f>
        <v/>
      </c>
      <c r="S1110" s="291" t="s">
        <v>187</v>
      </c>
    </row>
    <row r="1111" spans="1:19" s="291" customFormat="1">
      <c r="A1111" s="237" t="str">
        <f>IF(ISBLANK(INDEX('Policy Characteristics'!A:A,MATCH($C1111,'Policy Characteristics'!$C:$C,0))),"",INDEX('Policy Characteristics'!A:A,MATCH($C1111,'Policy Characteristics'!$C:$C,0)))</f>
        <v>Industry</v>
      </c>
      <c r="B1111" s="386" t="str">
        <f>IF(ISBLANK(INDEX('Policy Characteristics'!B:B,MATCH($C1111,'Policy Characteristics'!$C:$C,0))),"",INDEX('Policy Characteristics'!B:B,MATCH($C1111,'Policy Characteristics'!$C:$C,0)))</f>
        <v>Feedstock Shifting</v>
      </c>
      <c r="C1111" s="237" t="str">
        <f t="shared" si="45"/>
        <v>Fraction of Feedstock Shifted</v>
      </c>
      <c r="D1111" s="290" t="s">
        <v>3067</v>
      </c>
      <c r="E1111" s="335" t="s">
        <v>2398</v>
      </c>
      <c r="F1111" t="s">
        <v>3029</v>
      </c>
      <c r="G1111" s="335" t="s">
        <v>2406</v>
      </c>
      <c r="H1111" s="293">
        <v>2682</v>
      </c>
      <c r="I1111" s="387" t="s">
        <v>44</v>
      </c>
      <c r="J1111" s="388" t="str">
        <f>IF(ISBLANK(INDEX('Policy Characteristics'!D:D,MATCH($C1111,'Policy Characteristics'!$C:$C,0))),"",INDEX('Policy Characteristics'!D:D,MATCH($C1111,'Policy Characteristics'!$C:$C,0)))</f>
        <v>Feedstock Shifting</v>
      </c>
      <c r="K1111" s="237" t="str">
        <f>IF(ISBLANK(INDEX('Policy Characteristics'!E:E,MATCH($C1111,'Policy Characteristics'!$C:$C,0))),"",INDEX('Policy Characteristics'!E:E,MATCH($C1111,'Policy Characteristics'!$C:$C,0)))</f>
        <v>indst feedstock shifting</v>
      </c>
      <c r="L1111" s="238">
        <f>IF(ISBLANK(INDEX('Policy Characteristics'!F:F,MATCH($C1111,'Policy Characteristics'!$C:$C,0))),"",INDEX('Policy Characteristics'!F:F,MATCH($C1111,'Policy Characteristics'!$C:$C,0)))</f>
        <v>0</v>
      </c>
      <c r="M1111" s="238">
        <f>IF(ISBLANK(INDEX('Policy Characteristics'!G:G,MATCH($C1111,'Policy Characteristics'!$C:$C,0))),"",INDEX('Policy Characteristics'!G:G,MATCH($C1111,'Policy Characteristics'!$C:$C,0)))</f>
        <v>1</v>
      </c>
      <c r="N1111" s="238">
        <f>IF(ISBLANK(INDEX('Policy Characteristics'!H:H,MATCH($C1111,'Policy Characteristics'!$C:$C,0))),"",INDEX('Policy Characteristics'!H:H,MATCH($C1111,'Policy Characteristics'!$C:$C,0)))</f>
        <v>0.01</v>
      </c>
      <c r="O1111" s="237" t="str">
        <f>IF(ISBLANK(INDEX('Policy Characteristics'!I:I,MATCH($C1111,'Policy Characteristics'!$C:$C,0))),"",INDEX('Policy Characteristics'!I:I,MATCH($C1111,'Policy Characteristics'!$C:$C,0)))</f>
        <v>% of potential achieved</v>
      </c>
      <c r="P1111" s="237"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7" t="str">
        <f>IF(ISBLANK(INDEX('Policy Characteristics'!K:K,MATCH($C1111,'Policy Characteristics'!$C:$C,0))),"",INDEX('Policy Characteristics'!K:K,MATCH($C1111,'Policy Characteristics'!$C:$C,0)))</f>
        <v/>
      </c>
      <c r="R1111" s="237" t="str">
        <f>IF(ISBLANK(INDEX('Policy Characteristics'!L:L,MATCH($C1111,'Policy Characteristics'!$C:$C,0))),"",INDEX('Policy Characteristics'!L:L,MATCH($C1111,'Policy Characteristics'!$C:$C,0)))</f>
        <v/>
      </c>
      <c r="S1111" s="291" t="s">
        <v>187</v>
      </c>
    </row>
    <row r="1112" spans="1:19" s="291" customFormat="1">
      <c r="A1112" s="237" t="str">
        <f>IF(ISBLANK(INDEX('Policy Characteristics'!A:A,MATCH($C1112,'Policy Characteristics'!$C:$C,0))),"",INDEX('Policy Characteristics'!A:A,MATCH($C1112,'Policy Characteristics'!$C:$C,0)))</f>
        <v>Industry</v>
      </c>
      <c r="B1112" s="386" t="str">
        <f>IF(ISBLANK(INDEX('Policy Characteristics'!B:B,MATCH($C1112,'Policy Characteristics'!$C:$C,0))),"",INDEX('Policy Characteristics'!B:B,MATCH($C1112,'Policy Characteristics'!$C:$C,0)))</f>
        <v>Feedstock Shifting</v>
      </c>
      <c r="C1112" s="237" t="str">
        <f t="shared" si="45"/>
        <v>Fraction of Feedstock Shifted</v>
      </c>
      <c r="D1112" s="290" t="s">
        <v>3067</v>
      </c>
      <c r="E1112" s="335" t="s">
        <v>2399</v>
      </c>
      <c r="F1112" t="s">
        <v>3029</v>
      </c>
      <c r="G1112" s="335" t="s">
        <v>2403</v>
      </c>
      <c r="H1112" s="293">
        <v>2683</v>
      </c>
      <c r="I1112" s="387" t="s">
        <v>44</v>
      </c>
      <c r="J1112" s="388" t="str">
        <f>IF(ISBLANK(INDEX('Policy Characteristics'!D:D,MATCH($C1112,'Policy Characteristics'!$C:$C,0))),"",INDEX('Policy Characteristics'!D:D,MATCH($C1112,'Policy Characteristics'!$C:$C,0)))</f>
        <v>Feedstock Shifting</v>
      </c>
      <c r="K1112" s="237" t="str">
        <f>IF(ISBLANK(INDEX('Policy Characteristics'!E:E,MATCH($C1112,'Policy Characteristics'!$C:$C,0))),"",INDEX('Policy Characteristics'!E:E,MATCH($C1112,'Policy Characteristics'!$C:$C,0)))</f>
        <v>indst feedstock shifting</v>
      </c>
      <c r="L1112" s="238">
        <f>IF(ISBLANK(INDEX('Policy Characteristics'!F:F,MATCH($C1112,'Policy Characteristics'!$C:$C,0))),"",INDEX('Policy Characteristics'!F:F,MATCH($C1112,'Policy Characteristics'!$C:$C,0)))</f>
        <v>0</v>
      </c>
      <c r="M1112" s="238">
        <f>IF(ISBLANK(INDEX('Policy Characteristics'!G:G,MATCH($C1112,'Policy Characteristics'!$C:$C,0))),"",INDEX('Policy Characteristics'!G:G,MATCH($C1112,'Policy Characteristics'!$C:$C,0)))</f>
        <v>1</v>
      </c>
      <c r="N1112" s="238">
        <f>IF(ISBLANK(INDEX('Policy Characteristics'!H:H,MATCH($C1112,'Policy Characteristics'!$C:$C,0))),"",INDEX('Policy Characteristics'!H:H,MATCH($C1112,'Policy Characteristics'!$C:$C,0)))</f>
        <v>0.01</v>
      </c>
      <c r="O1112" s="237" t="str">
        <f>IF(ISBLANK(INDEX('Policy Characteristics'!I:I,MATCH($C1112,'Policy Characteristics'!$C:$C,0))),"",INDEX('Policy Characteristics'!I:I,MATCH($C1112,'Policy Characteristics'!$C:$C,0)))</f>
        <v>% of potential achieved</v>
      </c>
      <c r="P1112" s="237"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7" t="str">
        <f>IF(ISBLANK(INDEX('Policy Characteristics'!K:K,MATCH($C1112,'Policy Characteristics'!$C:$C,0))),"",INDEX('Policy Characteristics'!K:K,MATCH($C1112,'Policy Characteristics'!$C:$C,0)))</f>
        <v/>
      </c>
      <c r="R1112" s="237" t="str">
        <f>IF(ISBLANK(INDEX('Policy Characteristics'!L:L,MATCH($C1112,'Policy Characteristics'!$C:$C,0))),"",INDEX('Policy Characteristics'!L:L,MATCH($C1112,'Policy Characteristics'!$C:$C,0)))</f>
        <v/>
      </c>
      <c r="S1112" s="291" t="s">
        <v>187</v>
      </c>
    </row>
    <row r="1113" spans="1:19" s="291" customFormat="1">
      <c r="A1113" s="237" t="str">
        <f>IF(ISBLANK(INDEX('Policy Characteristics'!A:A,MATCH($C1113,'Policy Characteristics'!$C:$C,0))),"",INDEX('Policy Characteristics'!A:A,MATCH($C1113,'Policy Characteristics'!$C:$C,0)))</f>
        <v>Industry</v>
      </c>
      <c r="B1113" s="386" t="str">
        <f>IF(ISBLANK(INDEX('Policy Characteristics'!B:B,MATCH($C1113,'Policy Characteristics'!$C:$C,0))),"",INDEX('Policy Characteristics'!B:B,MATCH($C1113,'Policy Characteristics'!$C:$C,0)))</f>
        <v>Feedstock Shifting</v>
      </c>
      <c r="C1113" s="237" t="str">
        <f t="shared" si="45"/>
        <v>Fraction of Feedstock Shifted</v>
      </c>
      <c r="D1113" s="290" t="s">
        <v>3067</v>
      </c>
      <c r="E1113" s="335" t="s">
        <v>2400</v>
      </c>
      <c r="F1113" t="s">
        <v>3029</v>
      </c>
      <c r="G1113" s="335" t="s">
        <v>2404</v>
      </c>
      <c r="H1113" s="293">
        <v>2684</v>
      </c>
      <c r="I1113" s="387" t="s">
        <v>44</v>
      </c>
      <c r="J1113" s="388" t="str">
        <f>IF(ISBLANK(INDEX('Policy Characteristics'!D:D,MATCH($C1113,'Policy Characteristics'!$C:$C,0))),"",INDEX('Policy Characteristics'!D:D,MATCH($C1113,'Policy Characteristics'!$C:$C,0)))</f>
        <v>Feedstock Shifting</v>
      </c>
      <c r="K1113" s="237" t="str">
        <f>IF(ISBLANK(INDEX('Policy Characteristics'!E:E,MATCH($C1113,'Policy Characteristics'!$C:$C,0))),"",INDEX('Policy Characteristics'!E:E,MATCH($C1113,'Policy Characteristics'!$C:$C,0)))</f>
        <v>indst feedstock shifting</v>
      </c>
      <c r="L1113" s="238">
        <f>IF(ISBLANK(INDEX('Policy Characteristics'!F:F,MATCH($C1113,'Policy Characteristics'!$C:$C,0))),"",INDEX('Policy Characteristics'!F:F,MATCH($C1113,'Policy Characteristics'!$C:$C,0)))</f>
        <v>0</v>
      </c>
      <c r="M1113" s="238">
        <f>IF(ISBLANK(INDEX('Policy Characteristics'!G:G,MATCH($C1113,'Policy Characteristics'!$C:$C,0))),"",INDEX('Policy Characteristics'!G:G,MATCH($C1113,'Policy Characteristics'!$C:$C,0)))</f>
        <v>1</v>
      </c>
      <c r="N1113" s="238">
        <f>IF(ISBLANK(INDEX('Policy Characteristics'!H:H,MATCH($C1113,'Policy Characteristics'!$C:$C,0))),"",INDEX('Policy Characteristics'!H:H,MATCH($C1113,'Policy Characteristics'!$C:$C,0)))</f>
        <v>0.01</v>
      </c>
      <c r="O1113" s="237" t="str">
        <f>IF(ISBLANK(INDEX('Policy Characteristics'!I:I,MATCH($C1113,'Policy Characteristics'!$C:$C,0))),"",INDEX('Policy Characteristics'!I:I,MATCH($C1113,'Policy Characteristics'!$C:$C,0)))</f>
        <v>% of potential achieved</v>
      </c>
      <c r="P1113" s="237"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7" t="str">
        <f>IF(ISBLANK(INDEX('Policy Characteristics'!K:K,MATCH($C1113,'Policy Characteristics'!$C:$C,0))),"",INDEX('Policy Characteristics'!K:K,MATCH($C1113,'Policy Characteristics'!$C:$C,0)))</f>
        <v/>
      </c>
      <c r="R1113" s="237" t="str">
        <f>IF(ISBLANK(INDEX('Policy Characteristics'!L:L,MATCH($C1113,'Policy Characteristics'!$C:$C,0))),"",INDEX('Policy Characteristics'!L:L,MATCH($C1113,'Policy Characteristics'!$C:$C,0)))</f>
        <v/>
      </c>
      <c r="S1113" s="291" t="s">
        <v>187</v>
      </c>
    </row>
    <row r="1114" spans="1:19" s="291" customFormat="1">
      <c r="A1114" s="237" t="str">
        <f>IF(ISBLANK(INDEX('Policy Characteristics'!A:A,MATCH($C1114,'Policy Characteristics'!$C:$C,0))),"",INDEX('Policy Characteristics'!A:A,MATCH($C1114,'Policy Characteristics'!$C:$C,0)))</f>
        <v>Industry</v>
      </c>
      <c r="B1114" s="386" t="str">
        <f>IF(ISBLANK(INDEX('Policy Characteristics'!B:B,MATCH($C1114,'Policy Characteristics'!$C:$C,0))),"",INDEX('Policy Characteristics'!B:B,MATCH($C1114,'Policy Characteristics'!$C:$C,0)))</f>
        <v>Feedstock Shifting</v>
      </c>
      <c r="C1114" s="237" t="str">
        <f t="shared" si="45"/>
        <v>Fraction of Feedstock Shifted</v>
      </c>
      <c r="D1114" s="290" t="s">
        <v>3067</v>
      </c>
      <c r="E1114" s="335" t="s">
        <v>2401</v>
      </c>
      <c r="F1114" t="s">
        <v>3029</v>
      </c>
      <c r="G1114" s="335" t="s">
        <v>2407</v>
      </c>
      <c r="H1114" s="293">
        <v>2685</v>
      </c>
      <c r="I1114" s="387" t="s">
        <v>44</v>
      </c>
      <c r="J1114" s="388" t="str">
        <f>IF(ISBLANK(INDEX('Policy Characteristics'!D:D,MATCH($C1114,'Policy Characteristics'!$C:$C,0))),"",INDEX('Policy Characteristics'!D:D,MATCH($C1114,'Policy Characteristics'!$C:$C,0)))</f>
        <v>Feedstock Shifting</v>
      </c>
      <c r="K1114" s="237" t="str">
        <f>IF(ISBLANK(INDEX('Policy Characteristics'!E:E,MATCH($C1114,'Policy Characteristics'!$C:$C,0))),"",INDEX('Policy Characteristics'!E:E,MATCH($C1114,'Policy Characteristics'!$C:$C,0)))</f>
        <v>indst feedstock shifting</v>
      </c>
      <c r="L1114" s="238">
        <f>IF(ISBLANK(INDEX('Policy Characteristics'!F:F,MATCH($C1114,'Policy Characteristics'!$C:$C,0))),"",INDEX('Policy Characteristics'!F:F,MATCH($C1114,'Policy Characteristics'!$C:$C,0)))</f>
        <v>0</v>
      </c>
      <c r="M1114" s="238">
        <f>IF(ISBLANK(INDEX('Policy Characteristics'!G:G,MATCH($C1114,'Policy Characteristics'!$C:$C,0))),"",INDEX('Policy Characteristics'!G:G,MATCH($C1114,'Policy Characteristics'!$C:$C,0)))</f>
        <v>1</v>
      </c>
      <c r="N1114" s="238">
        <f>IF(ISBLANK(INDEX('Policy Characteristics'!H:H,MATCH($C1114,'Policy Characteristics'!$C:$C,0))),"",INDEX('Policy Characteristics'!H:H,MATCH($C1114,'Policy Characteristics'!$C:$C,0)))</f>
        <v>0.01</v>
      </c>
      <c r="O1114" s="237" t="str">
        <f>IF(ISBLANK(INDEX('Policy Characteristics'!I:I,MATCH($C1114,'Policy Characteristics'!$C:$C,0))),"",INDEX('Policy Characteristics'!I:I,MATCH($C1114,'Policy Characteristics'!$C:$C,0)))</f>
        <v>% of potential achieved</v>
      </c>
      <c r="P1114" s="237"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7" t="str">
        <f>IF(ISBLANK(INDEX('Policy Characteristics'!K:K,MATCH($C1114,'Policy Characteristics'!$C:$C,0))),"",INDEX('Policy Characteristics'!K:K,MATCH($C1114,'Policy Characteristics'!$C:$C,0)))</f>
        <v/>
      </c>
      <c r="R1114" s="237" t="str">
        <f>IF(ISBLANK(INDEX('Policy Characteristics'!L:L,MATCH($C1114,'Policy Characteristics'!$C:$C,0))),"",INDEX('Policy Characteristics'!L:L,MATCH($C1114,'Policy Characteristics'!$C:$C,0)))</f>
        <v/>
      </c>
      <c r="S1114" s="291" t="s">
        <v>187</v>
      </c>
    </row>
    <row r="1115" spans="1:19" s="291" customFormat="1">
      <c r="A1115" s="237" t="str">
        <f>IF(ISBLANK(INDEX('Policy Characteristics'!A:A,MATCH($C1115,'Policy Characteristics'!$C:$C,0))),"",INDEX('Policy Characteristics'!A:A,MATCH($C1115,'Policy Characteristics'!$C:$C,0)))</f>
        <v>Industry</v>
      </c>
      <c r="B1115" s="386" t="str">
        <f>IF(ISBLANK(INDEX('Policy Characteristics'!B:B,MATCH($C1115,'Policy Characteristics'!$C:$C,0))),"",INDEX('Policy Characteristics'!B:B,MATCH($C1115,'Policy Characteristics'!$C:$C,0)))</f>
        <v>Feedstock Shifting</v>
      </c>
      <c r="C1115" s="237" t="str">
        <f t="shared" si="45"/>
        <v>Fraction of Feedstock Shifted</v>
      </c>
      <c r="D1115" s="290" t="s">
        <v>3067</v>
      </c>
      <c r="E1115" s="335" t="s">
        <v>2699</v>
      </c>
      <c r="F1115" t="s">
        <v>3029</v>
      </c>
      <c r="G1115" s="335" t="s">
        <v>2702</v>
      </c>
      <c r="H1115" s="293">
        <v>2686</v>
      </c>
      <c r="I1115" s="387" t="s">
        <v>44</v>
      </c>
      <c r="J1115" s="388" t="str">
        <f>IF(ISBLANK(INDEX('Policy Characteristics'!D:D,MATCH($C1115,'Policy Characteristics'!$C:$C,0))),"",INDEX('Policy Characteristics'!D:D,MATCH($C1115,'Policy Characteristics'!$C:$C,0)))</f>
        <v>Feedstock Shifting</v>
      </c>
      <c r="K1115" s="237" t="str">
        <f>IF(ISBLANK(INDEX('Policy Characteristics'!E:E,MATCH($C1115,'Policy Characteristics'!$C:$C,0))),"",INDEX('Policy Characteristics'!E:E,MATCH($C1115,'Policy Characteristics'!$C:$C,0)))</f>
        <v>indst feedstock shifting</v>
      </c>
      <c r="L1115" s="238">
        <f>IF(ISBLANK(INDEX('Policy Characteristics'!F:F,MATCH($C1115,'Policy Characteristics'!$C:$C,0))),"",INDEX('Policy Characteristics'!F:F,MATCH($C1115,'Policy Characteristics'!$C:$C,0)))</f>
        <v>0</v>
      </c>
      <c r="M1115" s="238">
        <f>IF(ISBLANK(INDEX('Policy Characteristics'!G:G,MATCH($C1115,'Policy Characteristics'!$C:$C,0))),"",INDEX('Policy Characteristics'!G:G,MATCH($C1115,'Policy Characteristics'!$C:$C,0)))</f>
        <v>1</v>
      </c>
      <c r="N1115" s="238">
        <f>IF(ISBLANK(INDEX('Policy Characteristics'!H:H,MATCH($C1115,'Policy Characteristics'!$C:$C,0))),"",INDEX('Policy Characteristics'!H:H,MATCH($C1115,'Policy Characteristics'!$C:$C,0)))</f>
        <v>0.01</v>
      </c>
      <c r="O1115" s="237" t="str">
        <f>IF(ISBLANK(INDEX('Policy Characteristics'!I:I,MATCH($C1115,'Policy Characteristics'!$C:$C,0))),"",INDEX('Policy Characteristics'!I:I,MATCH($C1115,'Policy Characteristics'!$C:$C,0)))</f>
        <v>% of potential achieved</v>
      </c>
      <c r="P1115" s="237"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7" t="str">
        <f>IF(ISBLANK(INDEX('Policy Characteristics'!K:K,MATCH($C1115,'Policy Characteristics'!$C:$C,0))),"",INDEX('Policy Characteristics'!K:K,MATCH($C1115,'Policy Characteristics'!$C:$C,0)))</f>
        <v/>
      </c>
      <c r="R1115" s="237" t="str">
        <f>IF(ISBLANK(INDEX('Policy Characteristics'!L:L,MATCH($C1115,'Policy Characteristics'!$C:$C,0))),"",INDEX('Policy Characteristics'!L:L,MATCH($C1115,'Policy Characteristics'!$C:$C,0)))</f>
        <v/>
      </c>
      <c r="S1115" s="291" t="s">
        <v>187</v>
      </c>
    </row>
    <row r="1116" spans="1:19" s="291" customFormat="1">
      <c r="A1116" s="237" t="str">
        <f>IF(ISBLANK(INDEX('Policy Characteristics'!A:A,MATCH($C1116,'Policy Characteristics'!$C:$C,0))),"",INDEX('Policy Characteristics'!A:A,MATCH($C1116,'Policy Characteristics'!$C:$C,0)))</f>
        <v>Industry</v>
      </c>
      <c r="B1116" s="386" t="str">
        <f>IF(ISBLANK(INDEX('Policy Characteristics'!B:B,MATCH($C1116,'Policy Characteristics'!$C:$C,0))),"",INDEX('Policy Characteristics'!B:B,MATCH($C1116,'Policy Characteristics'!$C:$C,0)))</f>
        <v>Feedstock Shifting</v>
      </c>
      <c r="C1116" s="237" t="str">
        <f t="shared" si="45"/>
        <v>Fraction of Feedstock Shifted</v>
      </c>
      <c r="D1116" s="290" t="s">
        <v>3067</v>
      </c>
      <c r="E1116" s="335" t="s">
        <v>2700</v>
      </c>
      <c r="F1116" t="s">
        <v>3029</v>
      </c>
      <c r="G1116" s="335" t="s">
        <v>2704</v>
      </c>
      <c r="H1116" s="293">
        <v>2687</v>
      </c>
      <c r="I1116" s="387" t="s">
        <v>44</v>
      </c>
      <c r="J1116" s="388" t="str">
        <f>IF(ISBLANK(INDEX('Policy Characteristics'!D:D,MATCH($C1116,'Policy Characteristics'!$C:$C,0))),"",INDEX('Policy Characteristics'!D:D,MATCH($C1116,'Policy Characteristics'!$C:$C,0)))</f>
        <v>Feedstock Shifting</v>
      </c>
      <c r="K1116" s="237" t="str">
        <f>IF(ISBLANK(INDEX('Policy Characteristics'!E:E,MATCH($C1116,'Policy Characteristics'!$C:$C,0))),"",INDEX('Policy Characteristics'!E:E,MATCH($C1116,'Policy Characteristics'!$C:$C,0)))</f>
        <v>indst feedstock shifting</v>
      </c>
      <c r="L1116" s="238">
        <f>IF(ISBLANK(INDEX('Policy Characteristics'!F:F,MATCH($C1116,'Policy Characteristics'!$C:$C,0))),"",INDEX('Policy Characteristics'!F:F,MATCH($C1116,'Policy Characteristics'!$C:$C,0)))</f>
        <v>0</v>
      </c>
      <c r="M1116" s="238">
        <f>IF(ISBLANK(INDEX('Policy Characteristics'!G:G,MATCH($C1116,'Policy Characteristics'!$C:$C,0))),"",INDEX('Policy Characteristics'!G:G,MATCH($C1116,'Policy Characteristics'!$C:$C,0)))</f>
        <v>1</v>
      </c>
      <c r="N1116" s="238">
        <f>IF(ISBLANK(INDEX('Policy Characteristics'!H:H,MATCH($C1116,'Policy Characteristics'!$C:$C,0))),"",INDEX('Policy Characteristics'!H:H,MATCH($C1116,'Policy Characteristics'!$C:$C,0)))</f>
        <v>0.01</v>
      </c>
      <c r="O1116" s="237" t="str">
        <f>IF(ISBLANK(INDEX('Policy Characteristics'!I:I,MATCH($C1116,'Policy Characteristics'!$C:$C,0))),"",INDEX('Policy Characteristics'!I:I,MATCH($C1116,'Policy Characteristics'!$C:$C,0)))</f>
        <v>% of potential achieved</v>
      </c>
      <c r="P1116" s="237"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7" t="str">
        <f>IF(ISBLANK(INDEX('Policy Characteristics'!K:K,MATCH($C1116,'Policy Characteristics'!$C:$C,0))),"",INDEX('Policy Characteristics'!K:K,MATCH($C1116,'Policy Characteristics'!$C:$C,0)))</f>
        <v/>
      </c>
      <c r="R1116" s="237" t="str">
        <f>IF(ISBLANK(INDEX('Policy Characteristics'!L:L,MATCH($C1116,'Policy Characteristics'!$C:$C,0))),"",INDEX('Policy Characteristics'!L:L,MATCH($C1116,'Policy Characteristics'!$C:$C,0)))</f>
        <v/>
      </c>
      <c r="S1116" s="291" t="s">
        <v>187</v>
      </c>
    </row>
    <row r="1117" spans="1:19" s="291" customFormat="1">
      <c r="A1117" s="237" t="str">
        <f>IF(ISBLANK(INDEX('Policy Characteristics'!A:A,MATCH($C1117,'Policy Characteristics'!$C:$C,0))),"",INDEX('Policy Characteristics'!A:A,MATCH($C1117,'Policy Characteristics'!$C:$C,0)))</f>
        <v>Industry</v>
      </c>
      <c r="B1117" s="386" t="str">
        <f>IF(ISBLANK(INDEX('Policy Characteristics'!B:B,MATCH($C1117,'Policy Characteristics'!$C:$C,0))),"",INDEX('Policy Characteristics'!B:B,MATCH($C1117,'Policy Characteristics'!$C:$C,0)))</f>
        <v>Feedstock Shifting</v>
      </c>
      <c r="C1117" s="237" t="str">
        <f t="shared" si="45"/>
        <v>Fraction of Feedstock Shifted</v>
      </c>
      <c r="D1117" s="290" t="s">
        <v>3067</v>
      </c>
      <c r="E1117" s="335" t="s">
        <v>2701</v>
      </c>
      <c r="F1117" t="s">
        <v>3029</v>
      </c>
      <c r="G1117" s="335" t="s">
        <v>2705</v>
      </c>
      <c r="H1117" s="293">
        <v>2688</v>
      </c>
      <c r="I1117" s="387" t="s">
        <v>44</v>
      </c>
      <c r="J1117" s="388" t="str">
        <f>IF(ISBLANK(INDEX('Policy Characteristics'!D:D,MATCH($C1117,'Policy Characteristics'!$C:$C,0))),"",INDEX('Policy Characteristics'!D:D,MATCH($C1117,'Policy Characteristics'!$C:$C,0)))</f>
        <v>Feedstock Shifting</v>
      </c>
      <c r="K1117" s="237" t="str">
        <f>IF(ISBLANK(INDEX('Policy Characteristics'!E:E,MATCH($C1117,'Policy Characteristics'!$C:$C,0))),"",INDEX('Policy Characteristics'!E:E,MATCH($C1117,'Policy Characteristics'!$C:$C,0)))</f>
        <v>indst feedstock shifting</v>
      </c>
      <c r="L1117" s="238">
        <f>IF(ISBLANK(INDEX('Policy Characteristics'!F:F,MATCH($C1117,'Policy Characteristics'!$C:$C,0))),"",INDEX('Policy Characteristics'!F:F,MATCH($C1117,'Policy Characteristics'!$C:$C,0)))</f>
        <v>0</v>
      </c>
      <c r="M1117" s="238">
        <f>IF(ISBLANK(INDEX('Policy Characteristics'!G:G,MATCH($C1117,'Policy Characteristics'!$C:$C,0))),"",INDEX('Policy Characteristics'!G:G,MATCH($C1117,'Policy Characteristics'!$C:$C,0)))</f>
        <v>1</v>
      </c>
      <c r="N1117" s="238">
        <f>IF(ISBLANK(INDEX('Policy Characteristics'!H:H,MATCH($C1117,'Policy Characteristics'!$C:$C,0))),"",INDEX('Policy Characteristics'!H:H,MATCH($C1117,'Policy Characteristics'!$C:$C,0)))</f>
        <v>0.01</v>
      </c>
      <c r="O1117" s="237" t="str">
        <f>IF(ISBLANK(INDEX('Policy Characteristics'!I:I,MATCH($C1117,'Policy Characteristics'!$C:$C,0))),"",INDEX('Policy Characteristics'!I:I,MATCH($C1117,'Policy Characteristics'!$C:$C,0)))</f>
        <v>% of potential achieved</v>
      </c>
      <c r="P1117" s="237"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7" t="str">
        <f>IF(ISBLANK(INDEX('Policy Characteristics'!K:K,MATCH($C1117,'Policy Characteristics'!$C:$C,0))),"",INDEX('Policy Characteristics'!K:K,MATCH($C1117,'Policy Characteristics'!$C:$C,0)))</f>
        <v/>
      </c>
      <c r="R1117" s="237" t="str">
        <f>IF(ISBLANK(INDEX('Policy Characteristics'!L:L,MATCH($C1117,'Policy Characteristics'!$C:$C,0))),"",INDEX('Policy Characteristics'!L:L,MATCH($C1117,'Policy Characteristics'!$C:$C,0)))</f>
        <v/>
      </c>
      <c r="S1117" s="291" t="s">
        <v>187</v>
      </c>
    </row>
    <row r="1118" spans="1:19" s="291" customFormat="1">
      <c r="A1118" s="237" t="str">
        <f>IF(ISBLANK(INDEX('Policy Characteristics'!A:A,MATCH($C1118,'Policy Characteristics'!$C:$C,0))),"",INDEX('Policy Characteristics'!A:A,MATCH($C1118,'Policy Characteristics'!$C:$C,0)))</f>
        <v>Industry</v>
      </c>
      <c r="B1118" s="386" t="str">
        <f>IF(ISBLANK(INDEX('Policy Characteristics'!B:B,MATCH($C1118,'Policy Characteristics'!$C:$C,0))),"",INDEX('Policy Characteristics'!B:B,MATCH($C1118,'Policy Characteristics'!$C:$C,0)))</f>
        <v>Feedstock Shifting</v>
      </c>
      <c r="C1118" s="237" t="str">
        <f t="shared" si="45"/>
        <v>Fraction of Feedstock Shifted</v>
      </c>
      <c r="D1118" s="290" t="s">
        <v>3067</v>
      </c>
      <c r="E1118" s="335" t="s">
        <v>2698</v>
      </c>
      <c r="F1118" t="s">
        <v>3029</v>
      </c>
      <c r="G1118" s="335" t="s">
        <v>2703</v>
      </c>
      <c r="H1118" s="293">
        <v>2689</v>
      </c>
      <c r="I1118" s="387" t="s">
        <v>44</v>
      </c>
      <c r="J1118" s="388" t="str">
        <f>IF(ISBLANK(INDEX('Policy Characteristics'!D:D,MATCH($C1118,'Policy Characteristics'!$C:$C,0))),"",INDEX('Policy Characteristics'!D:D,MATCH($C1118,'Policy Characteristics'!$C:$C,0)))</f>
        <v>Feedstock Shifting</v>
      </c>
      <c r="K1118" s="237" t="str">
        <f>IF(ISBLANK(INDEX('Policy Characteristics'!E:E,MATCH($C1118,'Policy Characteristics'!$C:$C,0))),"",INDEX('Policy Characteristics'!E:E,MATCH($C1118,'Policy Characteristics'!$C:$C,0)))</f>
        <v>indst feedstock shifting</v>
      </c>
      <c r="L1118" s="238">
        <f>IF(ISBLANK(INDEX('Policy Characteristics'!F:F,MATCH($C1118,'Policy Characteristics'!$C:$C,0))),"",INDEX('Policy Characteristics'!F:F,MATCH($C1118,'Policy Characteristics'!$C:$C,0)))</f>
        <v>0</v>
      </c>
      <c r="M1118" s="238">
        <f>IF(ISBLANK(INDEX('Policy Characteristics'!G:G,MATCH($C1118,'Policy Characteristics'!$C:$C,0))),"",INDEX('Policy Characteristics'!G:G,MATCH($C1118,'Policy Characteristics'!$C:$C,0)))</f>
        <v>1</v>
      </c>
      <c r="N1118" s="238">
        <f>IF(ISBLANK(INDEX('Policy Characteristics'!H:H,MATCH($C1118,'Policy Characteristics'!$C:$C,0))),"",INDEX('Policy Characteristics'!H:H,MATCH($C1118,'Policy Characteristics'!$C:$C,0)))</f>
        <v>0.01</v>
      </c>
      <c r="O1118" s="237" t="str">
        <f>IF(ISBLANK(INDEX('Policy Characteristics'!I:I,MATCH($C1118,'Policy Characteristics'!$C:$C,0))),"",INDEX('Policy Characteristics'!I:I,MATCH($C1118,'Policy Characteristics'!$C:$C,0)))</f>
        <v>% of potential achieved</v>
      </c>
      <c r="P1118" s="237"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7" t="str">
        <f>IF(ISBLANK(INDEX('Policy Characteristics'!K:K,MATCH($C1118,'Policy Characteristics'!$C:$C,0))),"",INDEX('Policy Characteristics'!K:K,MATCH($C1118,'Policy Characteristics'!$C:$C,0)))</f>
        <v/>
      </c>
      <c r="R1118" s="237" t="str">
        <f>IF(ISBLANK(INDEX('Policy Characteristics'!L:L,MATCH($C1118,'Policy Characteristics'!$C:$C,0))),"",INDEX('Policy Characteristics'!L:L,MATCH($C1118,'Policy Characteristics'!$C:$C,0)))</f>
        <v/>
      </c>
      <c r="S1118" s="291" t="s">
        <v>187</v>
      </c>
    </row>
    <row r="1119" spans="1:19" s="291" customFormat="1">
      <c r="A1119" s="237" t="str">
        <f>IF(ISBLANK(INDEX('Policy Characteristics'!A:A,MATCH($C1119,'Policy Characteristics'!$C:$C,0))),"",INDEX('Policy Characteristics'!A:A,MATCH($C1119,'Policy Characteristics'!$C:$C,0)))</f>
        <v>Industry</v>
      </c>
      <c r="B1119" s="386" t="str">
        <f>IF(ISBLANK(INDEX('Policy Characteristics'!B:B,MATCH($C1119,'Policy Characteristics'!$C:$C,0))),"",INDEX('Policy Characteristics'!B:B,MATCH($C1119,'Policy Characteristics'!$C:$C,0)))</f>
        <v>Feedstock Shifting</v>
      </c>
      <c r="C1119" s="237" t="str">
        <f t="shared" si="45"/>
        <v>Fraction of Feedstock Shifted</v>
      </c>
      <c r="D1119" s="290" t="s">
        <v>3068</v>
      </c>
      <c r="E1119" s="335" t="s">
        <v>2396</v>
      </c>
      <c r="F1119" t="s">
        <v>3071</v>
      </c>
      <c r="G1119" s="335" t="s">
        <v>2402</v>
      </c>
      <c r="H1119" s="293">
        <v>2690</v>
      </c>
      <c r="I1119" s="387" t="s">
        <v>44</v>
      </c>
      <c r="J1119" s="388" t="str">
        <f>IF(ISBLANK(INDEX('Policy Characteristics'!D:D,MATCH($C1119,'Policy Characteristics'!$C:$C,0))),"",INDEX('Policy Characteristics'!D:D,MATCH($C1119,'Policy Characteristics'!$C:$C,0)))</f>
        <v>Feedstock Shifting</v>
      </c>
      <c r="K1119" s="237" t="str">
        <f>IF(ISBLANK(INDEX('Policy Characteristics'!E:E,MATCH($C1119,'Policy Characteristics'!$C:$C,0))),"",INDEX('Policy Characteristics'!E:E,MATCH($C1119,'Policy Characteristics'!$C:$C,0)))</f>
        <v>indst feedstock shifting</v>
      </c>
      <c r="L1119" s="238">
        <f>IF(ISBLANK(INDEX('Policy Characteristics'!F:F,MATCH($C1119,'Policy Characteristics'!$C:$C,0))),"",INDEX('Policy Characteristics'!F:F,MATCH($C1119,'Policy Characteristics'!$C:$C,0)))</f>
        <v>0</v>
      </c>
      <c r="M1119" s="238">
        <f>IF(ISBLANK(INDEX('Policy Characteristics'!G:G,MATCH($C1119,'Policy Characteristics'!$C:$C,0))),"",INDEX('Policy Characteristics'!G:G,MATCH($C1119,'Policy Characteristics'!$C:$C,0)))</f>
        <v>1</v>
      </c>
      <c r="N1119" s="238">
        <f>IF(ISBLANK(INDEX('Policy Characteristics'!H:H,MATCH($C1119,'Policy Characteristics'!$C:$C,0))),"",INDEX('Policy Characteristics'!H:H,MATCH($C1119,'Policy Characteristics'!$C:$C,0)))</f>
        <v>0.01</v>
      </c>
      <c r="O1119" s="237" t="str">
        <f>IF(ISBLANK(INDEX('Policy Characteristics'!I:I,MATCH($C1119,'Policy Characteristics'!$C:$C,0))),"",INDEX('Policy Characteristics'!I:I,MATCH($C1119,'Policy Characteristics'!$C:$C,0)))</f>
        <v>% of potential achieved</v>
      </c>
      <c r="P1119" s="237"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7" t="str">
        <f>IF(ISBLANK(INDEX('Policy Characteristics'!K:K,MATCH($C1119,'Policy Characteristics'!$C:$C,0))),"",INDEX('Policy Characteristics'!K:K,MATCH($C1119,'Policy Characteristics'!$C:$C,0)))</f>
        <v/>
      </c>
      <c r="R1119" s="237" t="str">
        <f>IF(ISBLANK(INDEX('Policy Characteristics'!L:L,MATCH($C1119,'Policy Characteristics'!$C:$C,0))),"",INDEX('Policy Characteristics'!L:L,MATCH($C1119,'Policy Characteristics'!$C:$C,0)))</f>
        <v/>
      </c>
      <c r="S1119" s="291" t="s">
        <v>187</v>
      </c>
    </row>
    <row r="1120" spans="1:19" s="291" customFormat="1">
      <c r="A1120" s="237" t="str">
        <f>IF(ISBLANK(INDEX('Policy Characteristics'!A:A,MATCH($C1120,'Policy Characteristics'!$C:$C,0))),"",INDEX('Policy Characteristics'!A:A,MATCH($C1120,'Policy Characteristics'!$C:$C,0)))</f>
        <v>Industry</v>
      </c>
      <c r="B1120" s="386" t="str">
        <f>IF(ISBLANK(INDEX('Policy Characteristics'!B:B,MATCH($C1120,'Policy Characteristics'!$C:$C,0))),"",INDEX('Policy Characteristics'!B:B,MATCH($C1120,'Policy Characteristics'!$C:$C,0)))</f>
        <v>Feedstock Shifting</v>
      </c>
      <c r="C1120" s="237" t="str">
        <f t="shared" si="45"/>
        <v>Fraction of Feedstock Shifted</v>
      </c>
      <c r="D1120" s="290" t="s">
        <v>3068</v>
      </c>
      <c r="E1120" s="335" t="s">
        <v>2397</v>
      </c>
      <c r="F1120" t="s">
        <v>3071</v>
      </c>
      <c r="G1120" s="335" t="s">
        <v>2405</v>
      </c>
      <c r="H1120" s="293">
        <v>2691</v>
      </c>
      <c r="I1120" s="387" t="s">
        <v>44</v>
      </c>
      <c r="J1120" s="388" t="str">
        <f>IF(ISBLANK(INDEX('Policy Characteristics'!D:D,MATCH($C1120,'Policy Characteristics'!$C:$C,0))),"",INDEX('Policy Characteristics'!D:D,MATCH($C1120,'Policy Characteristics'!$C:$C,0)))</f>
        <v>Feedstock Shifting</v>
      </c>
      <c r="K1120" s="237" t="str">
        <f>IF(ISBLANK(INDEX('Policy Characteristics'!E:E,MATCH($C1120,'Policy Characteristics'!$C:$C,0))),"",INDEX('Policy Characteristics'!E:E,MATCH($C1120,'Policy Characteristics'!$C:$C,0)))</f>
        <v>indst feedstock shifting</v>
      </c>
      <c r="L1120" s="238">
        <f>IF(ISBLANK(INDEX('Policy Characteristics'!F:F,MATCH($C1120,'Policy Characteristics'!$C:$C,0))),"",INDEX('Policy Characteristics'!F:F,MATCH($C1120,'Policy Characteristics'!$C:$C,0)))</f>
        <v>0</v>
      </c>
      <c r="M1120" s="238">
        <f>IF(ISBLANK(INDEX('Policy Characteristics'!G:G,MATCH($C1120,'Policy Characteristics'!$C:$C,0))),"",INDEX('Policy Characteristics'!G:G,MATCH($C1120,'Policy Characteristics'!$C:$C,0)))</f>
        <v>1</v>
      </c>
      <c r="N1120" s="238">
        <f>IF(ISBLANK(INDEX('Policy Characteristics'!H:H,MATCH($C1120,'Policy Characteristics'!$C:$C,0))),"",INDEX('Policy Characteristics'!H:H,MATCH($C1120,'Policy Characteristics'!$C:$C,0)))</f>
        <v>0.01</v>
      </c>
      <c r="O1120" s="237" t="str">
        <f>IF(ISBLANK(INDEX('Policy Characteristics'!I:I,MATCH($C1120,'Policy Characteristics'!$C:$C,0))),"",INDEX('Policy Characteristics'!I:I,MATCH($C1120,'Policy Characteristics'!$C:$C,0)))</f>
        <v>% of potential achieved</v>
      </c>
      <c r="P1120" s="237"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7" t="str">
        <f>IF(ISBLANK(INDEX('Policy Characteristics'!K:K,MATCH($C1120,'Policy Characteristics'!$C:$C,0))),"",INDEX('Policy Characteristics'!K:K,MATCH($C1120,'Policy Characteristics'!$C:$C,0)))</f>
        <v/>
      </c>
      <c r="R1120" s="237" t="str">
        <f>IF(ISBLANK(INDEX('Policy Characteristics'!L:L,MATCH($C1120,'Policy Characteristics'!$C:$C,0))),"",INDEX('Policy Characteristics'!L:L,MATCH($C1120,'Policy Characteristics'!$C:$C,0)))</f>
        <v/>
      </c>
      <c r="S1120" s="291" t="s">
        <v>187</v>
      </c>
    </row>
    <row r="1121" spans="1:19" s="291" customFormat="1">
      <c r="A1121" s="237" t="str">
        <f>IF(ISBLANK(INDEX('Policy Characteristics'!A:A,MATCH($C1121,'Policy Characteristics'!$C:$C,0))),"",INDEX('Policy Characteristics'!A:A,MATCH($C1121,'Policy Characteristics'!$C:$C,0)))</f>
        <v>Industry</v>
      </c>
      <c r="B1121" s="386" t="str">
        <f>IF(ISBLANK(INDEX('Policy Characteristics'!B:B,MATCH($C1121,'Policy Characteristics'!$C:$C,0))),"",INDEX('Policy Characteristics'!B:B,MATCH($C1121,'Policy Characteristics'!$C:$C,0)))</f>
        <v>Feedstock Shifting</v>
      </c>
      <c r="C1121" s="237" t="str">
        <f t="shared" si="45"/>
        <v>Fraction of Feedstock Shifted</v>
      </c>
      <c r="D1121" s="290" t="s">
        <v>3068</v>
      </c>
      <c r="E1121" s="335" t="s">
        <v>2398</v>
      </c>
      <c r="F1121" t="s">
        <v>3071</v>
      </c>
      <c r="G1121" s="335" t="s">
        <v>2406</v>
      </c>
      <c r="H1121" s="293">
        <v>2692</v>
      </c>
      <c r="I1121" s="387" t="s">
        <v>44</v>
      </c>
      <c r="J1121" s="388" t="str">
        <f>IF(ISBLANK(INDEX('Policy Characteristics'!D:D,MATCH($C1121,'Policy Characteristics'!$C:$C,0))),"",INDEX('Policy Characteristics'!D:D,MATCH($C1121,'Policy Characteristics'!$C:$C,0)))</f>
        <v>Feedstock Shifting</v>
      </c>
      <c r="K1121" s="237" t="str">
        <f>IF(ISBLANK(INDEX('Policy Characteristics'!E:E,MATCH($C1121,'Policy Characteristics'!$C:$C,0))),"",INDEX('Policy Characteristics'!E:E,MATCH($C1121,'Policy Characteristics'!$C:$C,0)))</f>
        <v>indst feedstock shifting</v>
      </c>
      <c r="L1121" s="238">
        <f>IF(ISBLANK(INDEX('Policy Characteristics'!F:F,MATCH($C1121,'Policy Characteristics'!$C:$C,0))),"",INDEX('Policy Characteristics'!F:F,MATCH($C1121,'Policy Characteristics'!$C:$C,0)))</f>
        <v>0</v>
      </c>
      <c r="M1121" s="238">
        <f>IF(ISBLANK(INDEX('Policy Characteristics'!G:G,MATCH($C1121,'Policy Characteristics'!$C:$C,0))),"",INDEX('Policy Characteristics'!G:G,MATCH($C1121,'Policy Characteristics'!$C:$C,0)))</f>
        <v>1</v>
      </c>
      <c r="N1121" s="238">
        <f>IF(ISBLANK(INDEX('Policy Characteristics'!H:H,MATCH($C1121,'Policy Characteristics'!$C:$C,0))),"",INDEX('Policy Characteristics'!H:H,MATCH($C1121,'Policy Characteristics'!$C:$C,0)))</f>
        <v>0.01</v>
      </c>
      <c r="O1121" s="237" t="str">
        <f>IF(ISBLANK(INDEX('Policy Characteristics'!I:I,MATCH($C1121,'Policy Characteristics'!$C:$C,0))),"",INDEX('Policy Characteristics'!I:I,MATCH($C1121,'Policy Characteristics'!$C:$C,0)))</f>
        <v>% of potential achieved</v>
      </c>
      <c r="P1121" s="237"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7" t="str">
        <f>IF(ISBLANK(INDEX('Policy Characteristics'!K:K,MATCH($C1121,'Policy Characteristics'!$C:$C,0))),"",INDEX('Policy Characteristics'!K:K,MATCH($C1121,'Policy Characteristics'!$C:$C,0)))</f>
        <v/>
      </c>
      <c r="R1121" s="237" t="str">
        <f>IF(ISBLANK(INDEX('Policy Characteristics'!L:L,MATCH($C1121,'Policy Characteristics'!$C:$C,0))),"",INDEX('Policy Characteristics'!L:L,MATCH($C1121,'Policy Characteristics'!$C:$C,0)))</f>
        <v/>
      </c>
      <c r="S1121" s="291" t="s">
        <v>187</v>
      </c>
    </row>
    <row r="1122" spans="1:19" s="291" customFormat="1">
      <c r="A1122" s="237" t="str">
        <f>IF(ISBLANK(INDEX('Policy Characteristics'!A:A,MATCH($C1122,'Policy Characteristics'!$C:$C,0))),"",INDEX('Policy Characteristics'!A:A,MATCH($C1122,'Policy Characteristics'!$C:$C,0)))</f>
        <v>Industry</v>
      </c>
      <c r="B1122" s="386" t="str">
        <f>IF(ISBLANK(INDEX('Policy Characteristics'!B:B,MATCH($C1122,'Policy Characteristics'!$C:$C,0))),"",INDEX('Policy Characteristics'!B:B,MATCH($C1122,'Policy Characteristics'!$C:$C,0)))</f>
        <v>Feedstock Shifting</v>
      </c>
      <c r="C1122" s="237" t="str">
        <f t="shared" si="45"/>
        <v>Fraction of Feedstock Shifted</v>
      </c>
      <c r="D1122" s="290" t="s">
        <v>3068</v>
      </c>
      <c r="E1122" s="335" t="s">
        <v>2399</v>
      </c>
      <c r="F1122" t="s">
        <v>3071</v>
      </c>
      <c r="G1122" s="335" t="s">
        <v>2403</v>
      </c>
      <c r="H1122" s="293">
        <v>2693</v>
      </c>
      <c r="I1122" s="387" t="s">
        <v>44</v>
      </c>
      <c r="J1122" s="388" t="str">
        <f>IF(ISBLANK(INDEX('Policy Characteristics'!D:D,MATCH($C1122,'Policy Characteristics'!$C:$C,0))),"",INDEX('Policy Characteristics'!D:D,MATCH($C1122,'Policy Characteristics'!$C:$C,0)))</f>
        <v>Feedstock Shifting</v>
      </c>
      <c r="K1122" s="237" t="str">
        <f>IF(ISBLANK(INDEX('Policy Characteristics'!E:E,MATCH($C1122,'Policy Characteristics'!$C:$C,0))),"",INDEX('Policy Characteristics'!E:E,MATCH($C1122,'Policy Characteristics'!$C:$C,0)))</f>
        <v>indst feedstock shifting</v>
      </c>
      <c r="L1122" s="238">
        <f>IF(ISBLANK(INDEX('Policy Characteristics'!F:F,MATCH($C1122,'Policy Characteristics'!$C:$C,0))),"",INDEX('Policy Characteristics'!F:F,MATCH($C1122,'Policy Characteristics'!$C:$C,0)))</f>
        <v>0</v>
      </c>
      <c r="M1122" s="238">
        <f>IF(ISBLANK(INDEX('Policy Characteristics'!G:G,MATCH($C1122,'Policy Characteristics'!$C:$C,0))),"",INDEX('Policy Characteristics'!G:G,MATCH($C1122,'Policy Characteristics'!$C:$C,0)))</f>
        <v>1</v>
      </c>
      <c r="N1122" s="238">
        <f>IF(ISBLANK(INDEX('Policy Characteristics'!H:H,MATCH($C1122,'Policy Characteristics'!$C:$C,0))),"",INDEX('Policy Characteristics'!H:H,MATCH($C1122,'Policy Characteristics'!$C:$C,0)))</f>
        <v>0.01</v>
      </c>
      <c r="O1122" s="237" t="str">
        <f>IF(ISBLANK(INDEX('Policy Characteristics'!I:I,MATCH($C1122,'Policy Characteristics'!$C:$C,0))),"",INDEX('Policy Characteristics'!I:I,MATCH($C1122,'Policy Characteristics'!$C:$C,0)))</f>
        <v>% of potential achieved</v>
      </c>
      <c r="P1122" s="237"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7" t="str">
        <f>IF(ISBLANK(INDEX('Policy Characteristics'!K:K,MATCH($C1122,'Policy Characteristics'!$C:$C,0))),"",INDEX('Policy Characteristics'!K:K,MATCH($C1122,'Policy Characteristics'!$C:$C,0)))</f>
        <v/>
      </c>
      <c r="R1122" s="237" t="str">
        <f>IF(ISBLANK(INDEX('Policy Characteristics'!L:L,MATCH($C1122,'Policy Characteristics'!$C:$C,0))),"",INDEX('Policy Characteristics'!L:L,MATCH($C1122,'Policy Characteristics'!$C:$C,0)))</f>
        <v/>
      </c>
      <c r="S1122" s="291" t="s">
        <v>187</v>
      </c>
    </row>
    <row r="1123" spans="1:19" s="291" customFormat="1">
      <c r="A1123" s="237" t="str">
        <f>IF(ISBLANK(INDEX('Policy Characteristics'!A:A,MATCH($C1123,'Policy Characteristics'!$C:$C,0))),"",INDEX('Policy Characteristics'!A:A,MATCH($C1123,'Policy Characteristics'!$C:$C,0)))</f>
        <v>Industry</v>
      </c>
      <c r="B1123" s="386" t="str">
        <f>IF(ISBLANK(INDEX('Policy Characteristics'!B:B,MATCH($C1123,'Policy Characteristics'!$C:$C,0))),"",INDEX('Policy Characteristics'!B:B,MATCH($C1123,'Policy Characteristics'!$C:$C,0)))</f>
        <v>Feedstock Shifting</v>
      </c>
      <c r="C1123" s="237" t="str">
        <f t="shared" si="45"/>
        <v>Fraction of Feedstock Shifted</v>
      </c>
      <c r="D1123" s="290" t="s">
        <v>3068</v>
      </c>
      <c r="E1123" s="335" t="s">
        <v>2400</v>
      </c>
      <c r="F1123" t="s">
        <v>3071</v>
      </c>
      <c r="G1123" s="335" t="s">
        <v>2404</v>
      </c>
      <c r="H1123" s="293">
        <v>2694</v>
      </c>
      <c r="I1123" s="387" t="s">
        <v>44</v>
      </c>
      <c r="J1123" s="388" t="str">
        <f>IF(ISBLANK(INDEX('Policy Characteristics'!D:D,MATCH($C1123,'Policy Characteristics'!$C:$C,0))),"",INDEX('Policy Characteristics'!D:D,MATCH($C1123,'Policy Characteristics'!$C:$C,0)))</f>
        <v>Feedstock Shifting</v>
      </c>
      <c r="K1123" s="237" t="str">
        <f>IF(ISBLANK(INDEX('Policy Characteristics'!E:E,MATCH($C1123,'Policy Characteristics'!$C:$C,0))),"",INDEX('Policy Characteristics'!E:E,MATCH($C1123,'Policy Characteristics'!$C:$C,0)))</f>
        <v>indst feedstock shifting</v>
      </c>
      <c r="L1123" s="238">
        <f>IF(ISBLANK(INDEX('Policy Characteristics'!F:F,MATCH($C1123,'Policy Characteristics'!$C:$C,0))),"",INDEX('Policy Characteristics'!F:F,MATCH($C1123,'Policy Characteristics'!$C:$C,0)))</f>
        <v>0</v>
      </c>
      <c r="M1123" s="238">
        <f>IF(ISBLANK(INDEX('Policy Characteristics'!G:G,MATCH($C1123,'Policy Characteristics'!$C:$C,0))),"",INDEX('Policy Characteristics'!G:G,MATCH($C1123,'Policy Characteristics'!$C:$C,0)))</f>
        <v>1</v>
      </c>
      <c r="N1123" s="238">
        <f>IF(ISBLANK(INDEX('Policy Characteristics'!H:H,MATCH($C1123,'Policy Characteristics'!$C:$C,0))),"",INDEX('Policy Characteristics'!H:H,MATCH($C1123,'Policy Characteristics'!$C:$C,0)))</f>
        <v>0.01</v>
      </c>
      <c r="O1123" s="237" t="str">
        <f>IF(ISBLANK(INDEX('Policy Characteristics'!I:I,MATCH($C1123,'Policy Characteristics'!$C:$C,0))),"",INDEX('Policy Characteristics'!I:I,MATCH($C1123,'Policy Characteristics'!$C:$C,0)))</f>
        <v>% of potential achieved</v>
      </c>
      <c r="P1123" s="237"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7" t="str">
        <f>IF(ISBLANK(INDEX('Policy Characteristics'!K:K,MATCH($C1123,'Policy Characteristics'!$C:$C,0))),"",INDEX('Policy Characteristics'!K:K,MATCH($C1123,'Policy Characteristics'!$C:$C,0)))</f>
        <v/>
      </c>
      <c r="R1123" s="237" t="str">
        <f>IF(ISBLANK(INDEX('Policy Characteristics'!L:L,MATCH($C1123,'Policy Characteristics'!$C:$C,0))),"",INDEX('Policy Characteristics'!L:L,MATCH($C1123,'Policy Characteristics'!$C:$C,0)))</f>
        <v/>
      </c>
      <c r="S1123" s="291" t="s">
        <v>187</v>
      </c>
    </row>
    <row r="1124" spans="1:19" s="291" customFormat="1">
      <c r="A1124" s="237" t="str">
        <f>IF(ISBLANK(INDEX('Policy Characteristics'!A:A,MATCH($C1124,'Policy Characteristics'!$C:$C,0))),"",INDEX('Policy Characteristics'!A:A,MATCH($C1124,'Policy Characteristics'!$C:$C,0)))</f>
        <v>Industry</v>
      </c>
      <c r="B1124" s="386" t="str">
        <f>IF(ISBLANK(INDEX('Policy Characteristics'!B:B,MATCH($C1124,'Policy Characteristics'!$C:$C,0))),"",INDEX('Policy Characteristics'!B:B,MATCH($C1124,'Policy Characteristics'!$C:$C,0)))</f>
        <v>Feedstock Shifting</v>
      </c>
      <c r="C1124" s="237" t="str">
        <f t="shared" si="45"/>
        <v>Fraction of Feedstock Shifted</v>
      </c>
      <c r="D1124" s="290" t="s">
        <v>3068</v>
      </c>
      <c r="E1124" s="335" t="s">
        <v>2401</v>
      </c>
      <c r="F1124" t="s">
        <v>3071</v>
      </c>
      <c r="G1124" s="335" t="s">
        <v>2407</v>
      </c>
      <c r="H1124" s="293">
        <v>2695</v>
      </c>
      <c r="I1124" s="387" t="s">
        <v>44</v>
      </c>
      <c r="J1124" s="388" t="str">
        <f>IF(ISBLANK(INDEX('Policy Characteristics'!D:D,MATCH($C1124,'Policy Characteristics'!$C:$C,0))),"",INDEX('Policy Characteristics'!D:D,MATCH($C1124,'Policy Characteristics'!$C:$C,0)))</f>
        <v>Feedstock Shifting</v>
      </c>
      <c r="K1124" s="237" t="str">
        <f>IF(ISBLANK(INDEX('Policy Characteristics'!E:E,MATCH($C1124,'Policy Characteristics'!$C:$C,0))),"",INDEX('Policy Characteristics'!E:E,MATCH($C1124,'Policy Characteristics'!$C:$C,0)))</f>
        <v>indst feedstock shifting</v>
      </c>
      <c r="L1124" s="238">
        <f>IF(ISBLANK(INDEX('Policy Characteristics'!F:F,MATCH($C1124,'Policy Characteristics'!$C:$C,0))),"",INDEX('Policy Characteristics'!F:F,MATCH($C1124,'Policy Characteristics'!$C:$C,0)))</f>
        <v>0</v>
      </c>
      <c r="M1124" s="238">
        <f>IF(ISBLANK(INDEX('Policy Characteristics'!G:G,MATCH($C1124,'Policy Characteristics'!$C:$C,0))),"",INDEX('Policy Characteristics'!G:G,MATCH($C1124,'Policy Characteristics'!$C:$C,0)))</f>
        <v>1</v>
      </c>
      <c r="N1124" s="238">
        <f>IF(ISBLANK(INDEX('Policy Characteristics'!H:H,MATCH($C1124,'Policy Characteristics'!$C:$C,0))),"",INDEX('Policy Characteristics'!H:H,MATCH($C1124,'Policy Characteristics'!$C:$C,0)))</f>
        <v>0.01</v>
      </c>
      <c r="O1124" s="237" t="str">
        <f>IF(ISBLANK(INDEX('Policy Characteristics'!I:I,MATCH($C1124,'Policy Characteristics'!$C:$C,0))),"",INDEX('Policy Characteristics'!I:I,MATCH($C1124,'Policy Characteristics'!$C:$C,0)))</f>
        <v>% of potential achieved</v>
      </c>
      <c r="P1124" s="237"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7" t="str">
        <f>IF(ISBLANK(INDEX('Policy Characteristics'!K:K,MATCH($C1124,'Policy Characteristics'!$C:$C,0))),"",INDEX('Policy Characteristics'!K:K,MATCH($C1124,'Policy Characteristics'!$C:$C,0)))</f>
        <v/>
      </c>
      <c r="R1124" s="237" t="str">
        <f>IF(ISBLANK(INDEX('Policy Characteristics'!L:L,MATCH($C1124,'Policy Characteristics'!$C:$C,0))),"",INDEX('Policy Characteristics'!L:L,MATCH($C1124,'Policy Characteristics'!$C:$C,0)))</f>
        <v/>
      </c>
      <c r="S1124" s="291" t="s">
        <v>187</v>
      </c>
    </row>
    <row r="1125" spans="1:19" s="291" customFormat="1">
      <c r="A1125" s="237" t="str">
        <f>IF(ISBLANK(INDEX('Policy Characteristics'!A:A,MATCH($C1125,'Policy Characteristics'!$C:$C,0))),"",INDEX('Policy Characteristics'!A:A,MATCH($C1125,'Policy Characteristics'!$C:$C,0)))</f>
        <v>Industry</v>
      </c>
      <c r="B1125" s="386" t="str">
        <f>IF(ISBLANK(INDEX('Policy Characteristics'!B:B,MATCH($C1125,'Policy Characteristics'!$C:$C,0))),"",INDEX('Policy Characteristics'!B:B,MATCH($C1125,'Policy Characteristics'!$C:$C,0)))</f>
        <v>Feedstock Shifting</v>
      </c>
      <c r="C1125" s="237" t="str">
        <f t="shared" si="45"/>
        <v>Fraction of Feedstock Shifted</v>
      </c>
      <c r="D1125" s="290" t="s">
        <v>3068</v>
      </c>
      <c r="E1125" s="335" t="s">
        <v>2699</v>
      </c>
      <c r="F1125" t="s">
        <v>3071</v>
      </c>
      <c r="G1125" s="335" t="s">
        <v>2702</v>
      </c>
      <c r="H1125" s="293">
        <v>2696</v>
      </c>
      <c r="I1125" s="387" t="s">
        <v>44</v>
      </c>
      <c r="J1125" s="388" t="str">
        <f>IF(ISBLANK(INDEX('Policy Characteristics'!D:D,MATCH($C1125,'Policy Characteristics'!$C:$C,0))),"",INDEX('Policy Characteristics'!D:D,MATCH($C1125,'Policy Characteristics'!$C:$C,0)))</f>
        <v>Feedstock Shifting</v>
      </c>
      <c r="K1125" s="237" t="str">
        <f>IF(ISBLANK(INDEX('Policy Characteristics'!E:E,MATCH($C1125,'Policy Characteristics'!$C:$C,0))),"",INDEX('Policy Characteristics'!E:E,MATCH($C1125,'Policy Characteristics'!$C:$C,0)))</f>
        <v>indst feedstock shifting</v>
      </c>
      <c r="L1125" s="238">
        <f>IF(ISBLANK(INDEX('Policy Characteristics'!F:F,MATCH($C1125,'Policy Characteristics'!$C:$C,0))),"",INDEX('Policy Characteristics'!F:F,MATCH($C1125,'Policy Characteristics'!$C:$C,0)))</f>
        <v>0</v>
      </c>
      <c r="M1125" s="238">
        <f>IF(ISBLANK(INDEX('Policy Characteristics'!G:G,MATCH($C1125,'Policy Characteristics'!$C:$C,0))),"",INDEX('Policy Characteristics'!G:G,MATCH($C1125,'Policy Characteristics'!$C:$C,0)))</f>
        <v>1</v>
      </c>
      <c r="N1125" s="238">
        <f>IF(ISBLANK(INDEX('Policy Characteristics'!H:H,MATCH($C1125,'Policy Characteristics'!$C:$C,0))),"",INDEX('Policy Characteristics'!H:H,MATCH($C1125,'Policy Characteristics'!$C:$C,0)))</f>
        <v>0.01</v>
      </c>
      <c r="O1125" s="237" t="str">
        <f>IF(ISBLANK(INDEX('Policy Characteristics'!I:I,MATCH($C1125,'Policy Characteristics'!$C:$C,0))),"",INDEX('Policy Characteristics'!I:I,MATCH($C1125,'Policy Characteristics'!$C:$C,0)))</f>
        <v>% of potential achieved</v>
      </c>
      <c r="P1125" s="237"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7" t="str">
        <f>IF(ISBLANK(INDEX('Policy Characteristics'!K:K,MATCH($C1125,'Policy Characteristics'!$C:$C,0))),"",INDEX('Policy Characteristics'!K:K,MATCH($C1125,'Policy Characteristics'!$C:$C,0)))</f>
        <v/>
      </c>
      <c r="R1125" s="237" t="str">
        <f>IF(ISBLANK(INDEX('Policy Characteristics'!L:L,MATCH($C1125,'Policy Characteristics'!$C:$C,0))),"",INDEX('Policy Characteristics'!L:L,MATCH($C1125,'Policy Characteristics'!$C:$C,0)))</f>
        <v/>
      </c>
      <c r="S1125" s="291" t="s">
        <v>187</v>
      </c>
    </row>
    <row r="1126" spans="1:19" s="291" customFormat="1">
      <c r="A1126" s="237" t="str">
        <f>IF(ISBLANK(INDEX('Policy Characteristics'!A:A,MATCH($C1126,'Policy Characteristics'!$C:$C,0))),"",INDEX('Policy Characteristics'!A:A,MATCH($C1126,'Policy Characteristics'!$C:$C,0)))</f>
        <v>Industry</v>
      </c>
      <c r="B1126" s="386" t="str">
        <f>IF(ISBLANK(INDEX('Policy Characteristics'!B:B,MATCH($C1126,'Policy Characteristics'!$C:$C,0))),"",INDEX('Policy Characteristics'!B:B,MATCH($C1126,'Policy Characteristics'!$C:$C,0)))</f>
        <v>Feedstock Shifting</v>
      </c>
      <c r="C1126" s="237" t="str">
        <f t="shared" si="45"/>
        <v>Fraction of Feedstock Shifted</v>
      </c>
      <c r="D1126" s="290" t="s">
        <v>3068</v>
      </c>
      <c r="E1126" s="335" t="s">
        <v>2700</v>
      </c>
      <c r="F1126" t="s">
        <v>3071</v>
      </c>
      <c r="G1126" s="335" t="s">
        <v>2704</v>
      </c>
      <c r="H1126" s="293">
        <v>2697</v>
      </c>
      <c r="I1126" s="387" t="s">
        <v>44</v>
      </c>
      <c r="J1126" s="388" t="str">
        <f>IF(ISBLANK(INDEX('Policy Characteristics'!D:D,MATCH($C1126,'Policy Characteristics'!$C:$C,0))),"",INDEX('Policy Characteristics'!D:D,MATCH($C1126,'Policy Characteristics'!$C:$C,0)))</f>
        <v>Feedstock Shifting</v>
      </c>
      <c r="K1126" s="237" t="str">
        <f>IF(ISBLANK(INDEX('Policy Characteristics'!E:E,MATCH($C1126,'Policy Characteristics'!$C:$C,0))),"",INDEX('Policy Characteristics'!E:E,MATCH($C1126,'Policy Characteristics'!$C:$C,0)))</f>
        <v>indst feedstock shifting</v>
      </c>
      <c r="L1126" s="238">
        <f>IF(ISBLANK(INDEX('Policy Characteristics'!F:F,MATCH($C1126,'Policy Characteristics'!$C:$C,0))),"",INDEX('Policy Characteristics'!F:F,MATCH($C1126,'Policy Characteristics'!$C:$C,0)))</f>
        <v>0</v>
      </c>
      <c r="M1126" s="238">
        <f>IF(ISBLANK(INDEX('Policy Characteristics'!G:G,MATCH($C1126,'Policy Characteristics'!$C:$C,0))),"",INDEX('Policy Characteristics'!G:G,MATCH($C1126,'Policy Characteristics'!$C:$C,0)))</f>
        <v>1</v>
      </c>
      <c r="N1126" s="238">
        <f>IF(ISBLANK(INDEX('Policy Characteristics'!H:H,MATCH($C1126,'Policy Characteristics'!$C:$C,0))),"",INDEX('Policy Characteristics'!H:H,MATCH($C1126,'Policy Characteristics'!$C:$C,0)))</f>
        <v>0.01</v>
      </c>
      <c r="O1126" s="237" t="str">
        <f>IF(ISBLANK(INDEX('Policy Characteristics'!I:I,MATCH($C1126,'Policy Characteristics'!$C:$C,0))),"",INDEX('Policy Characteristics'!I:I,MATCH($C1126,'Policy Characteristics'!$C:$C,0)))</f>
        <v>% of potential achieved</v>
      </c>
      <c r="P1126" s="237"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7" t="str">
        <f>IF(ISBLANK(INDEX('Policy Characteristics'!K:K,MATCH($C1126,'Policy Characteristics'!$C:$C,0))),"",INDEX('Policy Characteristics'!K:K,MATCH($C1126,'Policy Characteristics'!$C:$C,0)))</f>
        <v/>
      </c>
      <c r="R1126" s="237" t="str">
        <f>IF(ISBLANK(INDEX('Policy Characteristics'!L:L,MATCH($C1126,'Policy Characteristics'!$C:$C,0))),"",INDEX('Policy Characteristics'!L:L,MATCH($C1126,'Policy Characteristics'!$C:$C,0)))</f>
        <v/>
      </c>
      <c r="S1126" s="291" t="s">
        <v>187</v>
      </c>
    </row>
    <row r="1127" spans="1:19" s="291" customFormat="1">
      <c r="A1127" s="237" t="str">
        <f>IF(ISBLANK(INDEX('Policy Characteristics'!A:A,MATCH($C1127,'Policy Characteristics'!$C:$C,0))),"",INDEX('Policy Characteristics'!A:A,MATCH($C1127,'Policy Characteristics'!$C:$C,0)))</f>
        <v>Industry</v>
      </c>
      <c r="B1127" s="386" t="str">
        <f>IF(ISBLANK(INDEX('Policy Characteristics'!B:B,MATCH($C1127,'Policy Characteristics'!$C:$C,0))),"",INDEX('Policy Characteristics'!B:B,MATCH($C1127,'Policy Characteristics'!$C:$C,0)))</f>
        <v>Feedstock Shifting</v>
      </c>
      <c r="C1127" s="237" t="str">
        <f t="shared" si="45"/>
        <v>Fraction of Feedstock Shifted</v>
      </c>
      <c r="D1127" s="290" t="s">
        <v>3068</v>
      </c>
      <c r="E1127" s="335" t="s">
        <v>2701</v>
      </c>
      <c r="F1127" t="s">
        <v>3071</v>
      </c>
      <c r="G1127" s="335" t="s">
        <v>2705</v>
      </c>
      <c r="H1127" s="293">
        <v>2698</v>
      </c>
      <c r="I1127" s="387" t="s">
        <v>44</v>
      </c>
      <c r="J1127" s="388" t="str">
        <f>IF(ISBLANK(INDEX('Policy Characteristics'!D:D,MATCH($C1127,'Policy Characteristics'!$C:$C,0))),"",INDEX('Policy Characteristics'!D:D,MATCH($C1127,'Policy Characteristics'!$C:$C,0)))</f>
        <v>Feedstock Shifting</v>
      </c>
      <c r="K1127" s="237" t="str">
        <f>IF(ISBLANK(INDEX('Policy Characteristics'!E:E,MATCH($C1127,'Policy Characteristics'!$C:$C,0))),"",INDEX('Policy Characteristics'!E:E,MATCH($C1127,'Policy Characteristics'!$C:$C,0)))</f>
        <v>indst feedstock shifting</v>
      </c>
      <c r="L1127" s="238">
        <f>IF(ISBLANK(INDEX('Policy Characteristics'!F:F,MATCH($C1127,'Policy Characteristics'!$C:$C,0))),"",INDEX('Policy Characteristics'!F:F,MATCH($C1127,'Policy Characteristics'!$C:$C,0)))</f>
        <v>0</v>
      </c>
      <c r="M1127" s="238">
        <f>IF(ISBLANK(INDEX('Policy Characteristics'!G:G,MATCH($C1127,'Policy Characteristics'!$C:$C,0))),"",INDEX('Policy Characteristics'!G:G,MATCH($C1127,'Policy Characteristics'!$C:$C,0)))</f>
        <v>1</v>
      </c>
      <c r="N1127" s="238">
        <f>IF(ISBLANK(INDEX('Policy Characteristics'!H:H,MATCH($C1127,'Policy Characteristics'!$C:$C,0))),"",INDEX('Policy Characteristics'!H:H,MATCH($C1127,'Policy Characteristics'!$C:$C,0)))</f>
        <v>0.01</v>
      </c>
      <c r="O1127" s="237" t="str">
        <f>IF(ISBLANK(INDEX('Policy Characteristics'!I:I,MATCH($C1127,'Policy Characteristics'!$C:$C,0))),"",INDEX('Policy Characteristics'!I:I,MATCH($C1127,'Policy Characteristics'!$C:$C,0)))</f>
        <v>% of potential achieved</v>
      </c>
      <c r="P1127" s="237"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7" t="str">
        <f>IF(ISBLANK(INDEX('Policy Characteristics'!K:K,MATCH($C1127,'Policy Characteristics'!$C:$C,0))),"",INDEX('Policy Characteristics'!K:K,MATCH($C1127,'Policy Characteristics'!$C:$C,0)))</f>
        <v/>
      </c>
      <c r="R1127" s="237" t="str">
        <f>IF(ISBLANK(INDEX('Policy Characteristics'!L:L,MATCH($C1127,'Policy Characteristics'!$C:$C,0))),"",INDEX('Policy Characteristics'!L:L,MATCH($C1127,'Policy Characteristics'!$C:$C,0)))</f>
        <v/>
      </c>
      <c r="S1127" s="291" t="s">
        <v>187</v>
      </c>
    </row>
    <row r="1128" spans="1:19" s="291" customFormat="1">
      <c r="A1128" s="237" t="str">
        <f>IF(ISBLANK(INDEX('Policy Characteristics'!A:A,MATCH($C1128,'Policy Characteristics'!$C:$C,0))),"",INDEX('Policy Characteristics'!A:A,MATCH($C1128,'Policy Characteristics'!$C:$C,0)))</f>
        <v>Industry</v>
      </c>
      <c r="B1128" s="386" t="str">
        <f>IF(ISBLANK(INDEX('Policy Characteristics'!B:B,MATCH($C1128,'Policy Characteristics'!$C:$C,0))),"",INDEX('Policy Characteristics'!B:B,MATCH($C1128,'Policy Characteristics'!$C:$C,0)))</f>
        <v>Feedstock Shifting</v>
      </c>
      <c r="C1128" s="237" t="str">
        <f t="shared" si="45"/>
        <v>Fraction of Feedstock Shifted</v>
      </c>
      <c r="D1128" s="290" t="s">
        <v>3068</v>
      </c>
      <c r="E1128" s="335" t="s">
        <v>2698</v>
      </c>
      <c r="F1128" t="s">
        <v>3071</v>
      </c>
      <c r="G1128" s="335" t="s">
        <v>2703</v>
      </c>
      <c r="H1128" s="293">
        <v>2699</v>
      </c>
      <c r="I1128" s="387" t="s">
        <v>44</v>
      </c>
      <c r="J1128" s="388" t="str">
        <f>IF(ISBLANK(INDEX('Policy Characteristics'!D:D,MATCH($C1128,'Policy Characteristics'!$C:$C,0))),"",INDEX('Policy Characteristics'!D:D,MATCH($C1128,'Policy Characteristics'!$C:$C,0)))</f>
        <v>Feedstock Shifting</v>
      </c>
      <c r="K1128" s="237" t="str">
        <f>IF(ISBLANK(INDEX('Policy Characteristics'!E:E,MATCH($C1128,'Policy Characteristics'!$C:$C,0))),"",INDEX('Policy Characteristics'!E:E,MATCH($C1128,'Policy Characteristics'!$C:$C,0)))</f>
        <v>indst feedstock shifting</v>
      </c>
      <c r="L1128" s="238">
        <f>IF(ISBLANK(INDEX('Policy Characteristics'!F:F,MATCH($C1128,'Policy Characteristics'!$C:$C,0))),"",INDEX('Policy Characteristics'!F:F,MATCH($C1128,'Policy Characteristics'!$C:$C,0)))</f>
        <v>0</v>
      </c>
      <c r="M1128" s="238">
        <f>IF(ISBLANK(INDEX('Policy Characteristics'!G:G,MATCH($C1128,'Policy Characteristics'!$C:$C,0))),"",INDEX('Policy Characteristics'!G:G,MATCH($C1128,'Policy Characteristics'!$C:$C,0)))</f>
        <v>1</v>
      </c>
      <c r="N1128" s="238">
        <f>IF(ISBLANK(INDEX('Policy Characteristics'!H:H,MATCH($C1128,'Policy Characteristics'!$C:$C,0))),"",INDEX('Policy Characteristics'!H:H,MATCH($C1128,'Policy Characteristics'!$C:$C,0)))</f>
        <v>0.01</v>
      </c>
      <c r="O1128" s="237" t="str">
        <f>IF(ISBLANK(INDEX('Policy Characteristics'!I:I,MATCH($C1128,'Policy Characteristics'!$C:$C,0))),"",INDEX('Policy Characteristics'!I:I,MATCH($C1128,'Policy Characteristics'!$C:$C,0)))</f>
        <v>% of potential achieved</v>
      </c>
      <c r="P1128" s="237"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7" t="str">
        <f>IF(ISBLANK(INDEX('Policy Characteristics'!K:K,MATCH($C1128,'Policy Characteristics'!$C:$C,0))),"",INDEX('Policy Characteristics'!K:K,MATCH($C1128,'Policy Characteristics'!$C:$C,0)))</f>
        <v/>
      </c>
      <c r="R1128" s="237" t="str">
        <f>IF(ISBLANK(INDEX('Policy Characteristics'!L:L,MATCH($C1128,'Policy Characteristics'!$C:$C,0))),"",INDEX('Policy Characteristics'!L:L,MATCH($C1128,'Policy Characteristics'!$C:$C,0)))</f>
        <v/>
      </c>
      <c r="S1128" s="291" t="s">
        <v>187</v>
      </c>
    </row>
    <row r="1129" spans="1:19" s="291" customFormat="1">
      <c r="A1129" s="237" t="str">
        <f>IF(ISBLANK(INDEX('Policy Characteristics'!A:A,MATCH($C1129,'Policy Characteristics'!$C:$C,0))),"",INDEX('Policy Characteristics'!A:A,MATCH($C1129,'Policy Characteristics'!$C:$C,0)))</f>
        <v>Industry</v>
      </c>
      <c r="B1129" s="386" t="str">
        <f>IF(ISBLANK(INDEX('Policy Characteristics'!B:B,MATCH($C1129,'Policy Characteristics'!$C:$C,0))),"",INDEX('Policy Characteristics'!B:B,MATCH($C1129,'Policy Characteristics'!$C:$C,0)))</f>
        <v>Feedstock Shifting</v>
      </c>
      <c r="C1129" s="237" t="str">
        <f t="shared" si="45"/>
        <v>Fraction of Feedstock Shifted</v>
      </c>
      <c r="D1129" s="290" t="s">
        <v>3069</v>
      </c>
      <c r="E1129" s="335" t="s">
        <v>2396</v>
      </c>
      <c r="F1129" t="s">
        <v>3030</v>
      </c>
      <c r="G1129" s="335" t="s">
        <v>2402</v>
      </c>
      <c r="H1129" s="293">
        <v>2700</v>
      </c>
      <c r="I1129" s="387" t="s">
        <v>44</v>
      </c>
      <c r="J1129" s="388" t="str">
        <f>IF(ISBLANK(INDEX('Policy Characteristics'!D:D,MATCH($C1129,'Policy Characteristics'!$C:$C,0))),"",INDEX('Policy Characteristics'!D:D,MATCH($C1129,'Policy Characteristics'!$C:$C,0)))</f>
        <v>Feedstock Shifting</v>
      </c>
      <c r="K1129" s="237" t="str">
        <f>IF(ISBLANK(INDEX('Policy Characteristics'!E:E,MATCH($C1129,'Policy Characteristics'!$C:$C,0))),"",INDEX('Policy Characteristics'!E:E,MATCH($C1129,'Policy Characteristics'!$C:$C,0)))</f>
        <v>indst feedstock shifting</v>
      </c>
      <c r="L1129" s="238">
        <f>IF(ISBLANK(INDEX('Policy Characteristics'!F:F,MATCH($C1129,'Policy Characteristics'!$C:$C,0))),"",INDEX('Policy Characteristics'!F:F,MATCH($C1129,'Policy Characteristics'!$C:$C,0)))</f>
        <v>0</v>
      </c>
      <c r="M1129" s="238">
        <f>IF(ISBLANK(INDEX('Policy Characteristics'!G:G,MATCH($C1129,'Policy Characteristics'!$C:$C,0))),"",INDEX('Policy Characteristics'!G:G,MATCH($C1129,'Policy Characteristics'!$C:$C,0)))</f>
        <v>1</v>
      </c>
      <c r="N1129" s="238">
        <f>IF(ISBLANK(INDEX('Policy Characteristics'!H:H,MATCH($C1129,'Policy Characteristics'!$C:$C,0))),"",INDEX('Policy Characteristics'!H:H,MATCH($C1129,'Policy Characteristics'!$C:$C,0)))</f>
        <v>0.01</v>
      </c>
      <c r="O1129" s="237" t="str">
        <f>IF(ISBLANK(INDEX('Policy Characteristics'!I:I,MATCH($C1129,'Policy Characteristics'!$C:$C,0))),"",INDEX('Policy Characteristics'!I:I,MATCH($C1129,'Policy Characteristics'!$C:$C,0)))</f>
        <v>% of potential achieved</v>
      </c>
      <c r="P1129" s="237"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7" t="str">
        <f>IF(ISBLANK(INDEX('Policy Characteristics'!K:K,MATCH($C1129,'Policy Characteristics'!$C:$C,0))),"",INDEX('Policy Characteristics'!K:K,MATCH($C1129,'Policy Characteristics'!$C:$C,0)))</f>
        <v/>
      </c>
      <c r="R1129" s="237" t="str">
        <f>IF(ISBLANK(INDEX('Policy Characteristics'!L:L,MATCH($C1129,'Policy Characteristics'!$C:$C,0))),"",INDEX('Policy Characteristics'!L:L,MATCH($C1129,'Policy Characteristics'!$C:$C,0)))</f>
        <v/>
      </c>
      <c r="S1129" s="291" t="s">
        <v>187</v>
      </c>
    </row>
    <row r="1130" spans="1:19" s="291" customFormat="1">
      <c r="A1130" s="237" t="str">
        <f>IF(ISBLANK(INDEX('Policy Characteristics'!A:A,MATCH($C1130,'Policy Characteristics'!$C:$C,0))),"",INDEX('Policy Characteristics'!A:A,MATCH($C1130,'Policy Characteristics'!$C:$C,0)))</f>
        <v>Industry</v>
      </c>
      <c r="B1130" s="386" t="str">
        <f>IF(ISBLANK(INDEX('Policy Characteristics'!B:B,MATCH($C1130,'Policy Characteristics'!$C:$C,0))),"",INDEX('Policy Characteristics'!B:B,MATCH($C1130,'Policy Characteristics'!$C:$C,0)))</f>
        <v>Feedstock Shifting</v>
      </c>
      <c r="C1130" s="237" t="str">
        <f t="shared" si="45"/>
        <v>Fraction of Feedstock Shifted</v>
      </c>
      <c r="D1130" s="290" t="s">
        <v>3069</v>
      </c>
      <c r="E1130" s="335" t="s">
        <v>2397</v>
      </c>
      <c r="F1130" t="s">
        <v>3030</v>
      </c>
      <c r="G1130" s="335" t="s">
        <v>2405</v>
      </c>
      <c r="H1130" s="293">
        <v>2701</v>
      </c>
      <c r="I1130" s="387" t="s">
        <v>44</v>
      </c>
      <c r="J1130" s="388" t="str">
        <f>IF(ISBLANK(INDEX('Policy Characteristics'!D:D,MATCH($C1130,'Policy Characteristics'!$C:$C,0))),"",INDEX('Policy Characteristics'!D:D,MATCH($C1130,'Policy Characteristics'!$C:$C,0)))</f>
        <v>Feedstock Shifting</v>
      </c>
      <c r="K1130" s="237" t="str">
        <f>IF(ISBLANK(INDEX('Policy Characteristics'!E:E,MATCH($C1130,'Policy Characteristics'!$C:$C,0))),"",INDEX('Policy Characteristics'!E:E,MATCH($C1130,'Policy Characteristics'!$C:$C,0)))</f>
        <v>indst feedstock shifting</v>
      </c>
      <c r="L1130" s="238">
        <f>IF(ISBLANK(INDEX('Policy Characteristics'!F:F,MATCH($C1130,'Policy Characteristics'!$C:$C,0))),"",INDEX('Policy Characteristics'!F:F,MATCH($C1130,'Policy Characteristics'!$C:$C,0)))</f>
        <v>0</v>
      </c>
      <c r="M1130" s="238">
        <f>IF(ISBLANK(INDEX('Policy Characteristics'!G:G,MATCH($C1130,'Policy Characteristics'!$C:$C,0))),"",INDEX('Policy Characteristics'!G:G,MATCH($C1130,'Policy Characteristics'!$C:$C,0)))</f>
        <v>1</v>
      </c>
      <c r="N1130" s="238">
        <f>IF(ISBLANK(INDEX('Policy Characteristics'!H:H,MATCH($C1130,'Policy Characteristics'!$C:$C,0))),"",INDEX('Policy Characteristics'!H:H,MATCH($C1130,'Policy Characteristics'!$C:$C,0)))</f>
        <v>0.01</v>
      </c>
      <c r="O1130" s="237" t="str">
        <f>IF(ISBLANK(INDEX('Policy Characteristics'!I:I,MATCH($C1130,'Policy Characteristics'!$C:$C,0))),"",INDEX('Policy Characteristics'!I:I,MATCH($C1130,'Policy Characteristics'!$C:$C,0)))</f>
        <v>% of potential achieved</v>
      </c>
      <c r="P1130" s="237"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7" t="str">
        <f>IF(ISBLANK(INDEX('Policy Characteristics'!K:K,MATCH($C1130,'Policy Characteristics'!$C:$C,0))),"",INDEX('Policy Characteristics'!K:K,MATCH($C1130,'Policy Characteristics'!$C:$C,0)))</f>
        <v/>
      </c>
      <c r="R1130" s="237" t="str">
        <f>IF(ISBLANK(INDEX('Policy Characteristics'!L:L,MATCH($C1130,'Policy Characteristics'!$C:$C,0))),"",INDEX('Policy Characteristics'!L:L,MATCH($C1130,'Policy Characteristics'!$C:$C,0)))</f>
        <v/>
      </c>
      <c r="S1130" s="291" t="s">
        <v>187</v>
      </c>
    </row>
    <row r="1131" spans="1:19" s="291" customFormat="1">
      <c r="A1131" s="237" t="str">
        <f>IF(ISBLANK(INDEX('Policy Characteristics'!A:A,MATCH($C1131,'Policy Characteristics'!$C:$C,0))),"",INDEX('Policy Characteristics'!A:A,MATCH($C1131,'Policy Characteristics'!$C:$C,0)))</f>
        <v>Industry</v>
      </c>
      <c r="B1131" s="386" t="str">
        <f>IF(ISBLANK(INDEX('Policy Characteristics'!B:B,MATCH($C1131,'Policy Characteristics'!$C:$C,0))),"",INDEX('Policy Characteristics'!B:B,MATCH($C1131,'Policy Characteristics'!$C:$C,0)))</f>
        <v>Feedstock Shifting</v>
      </c>
      <c r="C1131" s="237" t="str">
        <f t="shared" si="45"/>
        <v>Fraction of Feedstock Shifted</v>
      </c>
      <c r="D1131" s="290" t="s">
        <v>3069</v>
      </c>
      <c r="E1131" s="335" t="s">
        <v>2398</v>
      </c>
      <c r="F1131" t="s">
        <v>3030</v>
      </c>
      <c r="G1131" s="335" t="s">
        <v>2406</v>
      </c>
      <c r="H1131" s="293">
        <v>2702</v>
      </c>
      <c r="I1131" s="387" t="s">
        <v>44</v>
      </c>
      <c r="J1131" s="388" t="str">
        <f>IF(ISBLANK(INDEX('Policy Characteristics'!D:D,MATCH($C1131,'Policy Characteristics'!$C:$C,0))),"",INDEX('Policy Characteristics'!D:D,MATCH($C1131,'Policy Characteristics'!$C:$C,0)))</f>
        <v>Feedstock Shifting</v>
      </c>
      <c r="K1131" s="237" t="str">
        <f>IF(ISBLANK(INDEX('Policy Characteristics'!E:E,MATCH($C1131,'Policy Characteristics'!$C:$C,0))),"",INDEX('Policy Characteristics'!E:E,MATCH($C1131,'Policy Characteristics'!$C:$C,0)))</f>
        <v>indst feedstock shifting</v>
      </c>
      <c r="L1131" s="238">
        <f>IF(ISBLANK(INDEX('Policy Characteristics'!F:F,MATCH($C1131,'Policy Characteristics'!$C:$C,0))),"",INDEX('Policy Characteristics'!F:F,MATCH($C1131,'Policy Characteristics'!$C:$C,0)))</f>
        <v>0</v>
      </c>
      <c r="M1131" s="238">
        <f>IF(ISBLANK(INDEX('Policy Characteristics'!G:G,MATCH($C1131,'Policy Characteristics'!$C:$C,0))),"",INDEX('Policy Characteristics'!G:G,MATCH($C1131,'Policy Characteristics'!$C:$C,0)))</f>
        <v>1</v>
      </c>
      <c r="N1131" s="238">
        <f>IF(ISBLANK(INDEX('Policy Characteristics'!H:H,MATCH($C1131,'Policy Characteristics'!$C:$C,0))),"",INDEX('Policy Characteristics'!H:H,MATCH($C1131,'Policy Characteristics'!$C:$C,0)))</f>
        <v>0.01</v>
      </c>
      <c r="O1131" s="237" t="str">
        <f>IF(ISBLANK(INDEX('Policy Characteristics'!I:I,MATCH($C1131,'Policy Characteristics'!$C:$C,0))),"",INDEX('Policy Characteristics'!I:I,MATCH($C1131,'Policy Characteristics'!$C:$C,0)))</f>
        <v>% of potential achieved</v>
      </c>
      <c r="P1131" s="237"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7" t="str">
        <f>IF(ISBLANK(INDEX('Policy Characteristics'!K:K,MATCH($C1131,'Policy Characteristics'!$C:$C,0))),"",INDEX('Policy Characteristics'!K:K,MATCH($C1131,'Policy Characteristics'!$C:$C,0)))</f>
        <v/>
      </c>
      <c r="R1131" s="237" t="str">
        <f>IF(ISBLANK(INDEX('Policy Characteristics'!L:L,MATCH($C1131,'Policy Characteristics'!$C:$C,0))),"",INDEX('Policy Characteristics'!L:L,MATCH($C1131,'Policy Characteristics'!$C:$C,0)))</f>
        <v/>
      </c>
      <c r="S1131" s="291" t="s">
        <v>187</v>
      </c>
    </row>
    <row r="1132" spans="1:19" s="291" customFormat="1">
      <c r="A1132" s="237" t="str">
        <f>IF(ISBLANK(INDEX('Policy Characteristics'!A:A,MATCH($C1132,'Policy Characteristics'!$C:$C,0))),"",INDEX('Policy Characteristics'!A:A,MATCH($C1132,'Policy Characteristics'!$C:$C,0)))</f>
        <v>Industry</v>
      </c>
      <c r="B1132" s="386" t="str">
        <f>IF(ISBLANK(INDEX('Policy Characteristics'!B:B,MATCH($C1132,'Policy Characteristics'!$C:$C,0))),"",INDEX('Policy Characteristics'!B:B,MATCH($C1132,'Policy Characteristics'!$C:$C,0)))</f>
        <v>Feedstock Shifting</v>
      </c>
      <c r="C1132" s="237" t="str">
        <f t="shared" si="45"/>
        <v>Fraction of Feedstock Shifted</v>
      </c>
      <c r="D1132" s="290" t="s">
        <v>3069</v>
      </c>
      <c r="E1132" s="335" t="s">
        <v>2399</v>
      </c>
      <c r="F1132" t="s">
        <v>3030</v>
      </c>
      <c r="G1132" s="335" t="s">
        <v>2403</v>
      </c>
      <c r="H1132" s="293">
        <v>2703</v>
      </c>
      <c r="I1132" s="387" t="s">
        <v>44</v>
      </c>
      <c r="J1132" s="388" t="str">
        <f>IF(ISBLANK(INDEX('Policy Characteristics'!D:D,MATCH($C1132,'Policy Characteristics'!$C:$C,0))),"",INDEX('Policy Characteristics'!D:D,MATCH($C1132,'Policy Characteristics'!$C:$C,0)))</f>
        <v>Feedstock Shifting</v>
      </c>
      <c r="K1132" s="237" t="str">
        <f>IF(ISBLANK(INDEX('Policy Characteristics'!E:E,MATCH($C1132,'Policy Characteristics'!$C:$C,0))),"",INDEX('Policy Characteristics'!E:E,MATCH($C1132,'Policy Characteristics'!$C:$C,0)))</f>
        <v>indst feedstock shifting</v>
      </c>
      <c r="L1132" s="238">
        <f>IF(ISBLANK(INDEX('Policy Characteristics'!F:F,MATCH($C1132,'Policy Characteristics'!$C:$C,0))),"",INDEX('Policy Characteristics'!F:F,MATCH($C1132,'Policy Characteristics'!$C:$C,0)))</f>
        <v>0</v>
      </c>
      <c r="M1132" s="238">
        <f>IF(ISBLANK(INDEX('Policy Characteristics'!G:G,MATCH($C1132,'Policy Characteristics'!$C:$C,0))),"",INDEX('Policy Characteristics'!G:G,MATCH($C1132,'Policy Characteristics'!$C:$C,0)))</f>
        <v>1</v>
      </c>
      <c r="N1132" s="238">
        <f>IF(ISBLANK(INDEX('Policy Characteristics'!H:H,MATCH($C1132,'Policy Characteristics'!$C:$C,0))),"",INDEX('Policy Characteristics'!H:H,MATCH($C1132,'Policy Characteristics'!$C:$C,0)))</f>
        <v>0.01</v>
      </c>
      <c r="O1132" s="237" t="str">
        <f>IF(ISBLANK(INDEX('Policy Characteristics'!I:I,MATCH($C1132,'Policy Characteristics'!$C:$C,0))),"",INDEX('Policy Characteristics'!I:I,MATCH($C1132,'Policy Characteristics'!$C:$C,0)))</f>
        <v>% of potential achieved</v>
      </c>
      <c r="P1132" s="237"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7" t="str">
        <f>IF(ISBLANK(INDEX('Policy Characteristics'!K:K,MATCH($C1132,'Policy Characteristics'!$C:$C,0))),"",INDEX('Policy Characteristics'!K:K,MATCH($C1132,'Policy Characteristics'!$C:$C,0)))</f>
        <v/>
      </c>
      <c r="R1132" s="237" t="str">
        <f>IF(ISBLANK(INDEX('Policy Characteristics'!L:L,MATCH($C1132,'Policy Characteristics'!$C:$C,0))),"",INDEX('Policy Characteristics'!L:L,MATCH($C1132,'Policy Characteristics'!$C:$C,0)))</f>
        <v/>
      </c>
      <c r="S1132" s="291" t="s">
        <v>187</v>
      </c>
    </row>
    <row r="1133" spans="1:19" s="291" customFormat="1">
      <c r="A1133" s="237" t="str">
        <f>IF(ISBLANK(INDEX('Policy Characteristics'!A:A,MATCH($C1133,'Policy Characteristics'!$C:$C,0))),"",INDEX('Policy Characteristics'!A:A,MATCH($C1133,'Policy Characteristics'!$C:$C,0)))</f>
        <v>Industry</v>
      </c>
      <c r="B1133" s="386" t="str">
        <f>IF(ISBLANK(INDEX('Policy Characteristics'!B:B,MATCH($C1133,'Policy Characteristics'!$C:$C,0))),"",INDEX('Policy Characteristics'!B:B,MATCH($C1133,'Policy Characteristics'!$C:$C,0)))</f>
        <v>Feedstock Shifting</v>
      </c>
      <c r="C1133" s="237" t="str">
        <f t="shared" si="45"/>
        <v>Fraction of Feedstock Shifted</v>
      </c>
      <c r="D1133" s="290" t="s">
        <v>3069</v>
      </c>
      <c r="E1133" s="335" t="s">
        <v>2400</v>
      </c>
      <c r="F1133" t="s">
        <v>3030</v>
      </c>
      <c r="G1133" s="335" t="s">
        <v>2404</v>
      </c>
      <c r="H1133" s="293">
        <v>2704</v>
      </c>
      <c r="I1133" s="387" t="s">
        <v>44</v>
      </c>
      <c r="J1133" s="388" t="str">
        <f>IF(ISBLANK(INDEX('Policy Characteristics'!D:D,MATCH($C1133,'Policy Characteristics'!$C:$C,0))),"",INDEX('Policy Characteristics'!D:D,MATCH($C1133,'Policy Characteristics'!$C:$C,0)))</f>
        <v>Feedstock Shifting</v>
      </c>
      <c r="K1133" s="237" t="str">
        <f>IF(ISBLANK(INDEX('Policy Characteristics'!E:E,MATCH($C1133,'Policy Characteristics'!$C:$C,0))),"",INDEX('Policy Characteristics'!E:E,MATCH($C1133,'Policy Characteristics'!$C:$C,0)))</f>
        <v>indst feedstock shifting</v>
      </c>
      <c r="L1133" s="238">
        <f>IF(ISBLANK(INDEX('Policy Characteristics'!F:F,MATCH($C1133,'Policy Characteristics'!$C:$C,0))),"",INDEX('Policy Characteristics'!F:F,MATCH($C1133,'Policy Characteristics'!$C:$C,0)))</f>
        <v>0</v>
      </c>
      <c r="M1133" s="238">
        <f>IF(ISBLANK(INDEX('Policy Characteristics'!G:G,MATCH($C1133,'Policy Characteristics'!$C:$C,0))),"",INDEX('Policy Characteristics'!G:G,MATCH($C1133,'Policy Characteristics'!$C:$C,0)))</f>
        <v>1</v>
      </c>
      <c r="N1133" s="238">
        <f>IF(ISBLANK(INDEX('Policy Characteristics'!H:H,MATCH($C1133,'Policy Characteristics'!$C:$C,0))),"",INDEX('Policy Characteristics'!H:H,MATCH($C1133,'Policy Characteristics'!$C:$C,0)))</f>
        <v>0.01</v>
      </c>
      <c r="O1133" s="237" t="str">
        <f>IF(ISBLANK(INDEX('Policy Characteristics'!I:I,MATCH($C1133,'Policy Characteristics'!$C:$C,0))),"",INDEX('Policy Characteristics'!I:I,MATCH($C1133,'Policy Characteristics'!$C:$C,0)))</f>
        <v>% of potential achieved</v>
      </c>
      <c r="P1133" s="237"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7" t="str">
        <f>IF(ISBLANK(INDEX('Policy Characteristics'!K:K,MATCH($C1133,'Policy Characteristics'!$C:$C,0))),"",INDEX('Policy Characteristics'!K:K,MATCH($C1133,'Policy Characteristics'!$C:$C,0)))</f>
        <v/>
      </c>
      <c r="R1133" s="237" t="str">
        <f>IF(ISBLANK(INDEX('Policy Characteristics'!L:L,MATCH($C1133,'Policy Characteristics'!$C:$C,0))),"",INDEX('Policy Characteristics'!L:L,MATCH($C1133,'Policy Characteristics'!$C:$C,0)))</f>
        <v/>
      </c>
      <c r="S1133" s="291" t="s">
        <v>187</v>
      </c>
    </row>
    <row r="1134" spans="1:19" s="291" customFormat="1">
      <c r="A1134" s="237" t="str">
        <f>IF(ISBLANK(INDEX('Policy Characteristics'!A:A,MATCH($C1134,'Policy Characteristics'!$C:$C,0))),"",INDEX('Policy Characteristics'!A:A,MATCH($C1134,'Policy Characteristics'!$C:$C,0)))</f>
        <v>Industry</v>
      </c>
      <c r="B1134" s="386" t="str">
        <f>IF(ISBLANK(INDEX('Policy Characteristics'!B:B,MATCH($C1134,'Policy Characteristics'!$C:$C,0))),"",INDEX('Policy Characteristics'!B:B,MATCH($C1134,'Policy Characteristics'!$C:$C,0)))</f>
        <v>Feedstock Shifting</v>
      </c>
      <c r="C1134" s="237" t="str">
        <f t="shared" si="45"/>
        <v>Fraction of Feedstock Shifted</v>
      </c>
      <c r="D1134" s="290" t="s">
        <v>3069</v>
      </c>
      <c r="E1134" s="335" t="s">
        <v>2401</v>
      </c>
      <c r="F1134" t="s">
        <v>3030</v>
      </c>
      <c r="G1134" s="335" t="s">
        <v>2407</v>
      </c>
      <c r="H1134" s="293">
        <v>2705</v>
      </c>
      <c r="I1134" s="387" t="s">
        <v>44</v>
      </c>
      <c r="J1134" s="388" t="str">
        <f>IF(ISBLANK(INDEX('Policy Characteristics'!D:D,MATCH($C1134,'Policy Characteristics'!$C:$C,0))),"",INDEX('Policy Characteristics'!D:D,MATCH($C1134,'Policy Characteristics'!$C:$C,0)))</f>
        <v>Feedstock Shifting</v>
      </c>
      <c r="K1134" s="237" t="str">
        <f>IF(ISBLANK(INDEX('Policy Characteristics'!E:E,MATCH($C1134,'Policy Characteristics'!$C:$C,0))),"",INDEX('Policy Characteristics'!E:E,MATCH($C1134,'Policy Characteristics'!$C:$C,0)))</f>
        <v>indst feedstock shifting</v>
      </c>
      <c r="L1134" s="238">
        <f>IF(ISBLANK(INDEX('Policy Characteristics'!F:F,MATCH($C1134,'Policy Characteristics'!$C:$C,0))),"",INDEX('Policy Characteristics'!F:F,MATCH($C1134,'Policy Characteristics'!$C:$C,0)))</f>
        <v>0</v>
      </c>
      <c r="M1134" s="238">
        <f>IF(ISBLANK(INDEX('Policy Characteristics'!G:G,MATCH($C1134,'Policy Characteristics'!$C:$C,0))),"",INDEX('Policy Characteristics'!G:G,MATCH($C1134,'Policy Characteristics'!$C:$C,0)))</f>
        <v>1</v>
      </c>
      <c r="N1134" s="238">
        <f>IF(ISBLANK(INDEX('Policy Characteristics'!H:H,MATCH($C1134,'Policy Characteristics'!$C:$C,0))),"",INDEX('Policy Characteristics'!H:H,MATCH($C1134,'Policy Characteristics'!$C:$C,0)))</f>
        <v>0.01</v>
      </c>
      <c r="O1134" s="237" t="str">
        <f>IF(ISBLANK(INDEX('Policy Characteristics'!I:I,MATCH($C1134,'Policy Characteristics'!$C:$C,0))),"",INDEX('Policy Characteristics'!I:I,MATCH($C1134,'Policy Characteristics'!$C:$C,0)))</f>
        <v>% of potential achieved</v>
      </c>
      <c r="P1134" s="237"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7" t="str">
        <f>IF(ISBLANK(INDEX('Policy Characteristics'!K:K,MATCH($C1134,'Policy Characteristics'!$C:$C,0))),"",INDEX('Policy Characteristics'!K:K,MATCH($C1134,'Policy Characteristics'!$C:$C,0)))</f>
        <v/>
      </c>
      <c r="R1134" s="237" t="str">
        <f>IF(ISBLANK(INDEX('Policy Characteristics'!L:L,MATCH($C1134,'Policy Characteristics'!$C:$C,0))),"",INDEX('Policy Characteristics'!L:L,MATCH($C1134,'Policy Characteristics'!$C:$C,0)))</f>
        <v/>
      </c>
      <c r="S1134" s="291" t="s">
        <v>187</v>
      </c>
    </row>
    <row r="1135" spans="1:19" s="291" customFormat="1">
      <c r="A1135" s="237" t="str">
        <f>IF(ISBLANK(INDEX('Policy Characteristics'!A:A,MATCH($C1135,'Policy Characteristics'!$C:$C,0))),"",INDEX('Policy Characteristics'!A:A,MATCH($C1135,'Policy Characteristics'!$C:$C,0)))</f>
        <v>Industry</v>
      </c>
      <c r="B1135" s="386" t="str">
        <f>IF(ISBLANK(INDEX('Policy Characteristics'!B:B,MATCH($C1135,'Policy Characteristics'!$C:$C,0))),"",INDEX('Policy Characteristics'!B:B,MATCH($C1135,'Policy Characteristics'!$C:$C,0)))</f>
        <v>Feedstock Shifting</v>
      </c>
      <c r="C1135" s="237" t="str">
        <f t="shared" si="45"/>
        <v>Fraction of Feedstock Shifted</v>
      </c>
      <c r="D1135" s="290" t="s">
        <v>3069</v>
      </c>
      <c r="E1135" s="335" t="s">
        <v>2699</v>
      </c>
      <c r="F1135" t="s">
        <v>3030</v>
      </c>
      <c r="G1135" s="335" t="s">
        <v>2702</v>
      </c>
      <c r="H1135" s="293">
        <v>2706</v>
      </c>
      <c r="I1135" s="387" t="s">
        <v>44</v>
      </c>
      <c r="J1135" s="388" t="str">
        <f>IF(ISBLANK(INDEX('Policy Characteristics'!D:D,MATCH($C1135,'Policy Characteristics'!$C:$C,0))),"",INDEX('Policy Characteristics'!D:D,MATCH($C1135,'Policy Characteristics'!$C:$C,0)))</f>
        <v>Feedstock Shifting</v>
      </c>
      <c r="K1135" s="237" t="str">
        <f>IF(ISBLANK(INDEX('Policy Characteristics'!E:E,MATCH($C1135,'Policy Characteristics'!$C:$C,0))),"",INDEX('Policy Characteristics'!E:E,MATCH($C1135,'Policy Characteristics'!$C:$C,0)))</f>
        <v>indst feedstock shifting</v>
      </c>
      <c r="L1135" s="238">
        <f>IF(ISBLANK(INDEX('Policy Characteristics'!F:F,MATCH($C1135,'Policy Characteristics'!$C:$C,0))),"",INDEX('Policy Characteristics'!F:F,MATCH($C1135,'Policy Characteristics'!$C:$C,0)))</f>
        <v>0</v>
      </c>
      <c r="M1135" s="238">
        <f>IF(ISBLANK(INDEX('Policy Characteristics'!G:G,MATCH($C1135,'Policy Characteristics'!$C:$C,0))),"",INDEX('Policy Characteristics'!G:G,MATCH($C1135,'Policy Characteristics'!$C:$C,0)))</f>
        <v>1</v>
      </c>
      <c r="N1135" s="238">
        <f>IF(ISBLANK(INDEX('Policy Characteristics'!H:H,MATCH($C1135,'Policy Characteristics'!$C:$C,0))),"",INDEX('Policy Characteristics'!H:H,MATCH($C1135,'Policy Characteristics'!$C:$C,0)))</f>
        <v>0.01</v>
      </c>
      <c r="O1135" s="237" t="str">
        <f>IF(ISBLANK(INDEX('Policy Characteristics'!I:I,MATCH($C1135,'Policy Characteristics'!$C:$C,0))),"",INDEX('Policy Characteristics'!I:I,MATCH($C1135,'Policy Characteristics'!$C:$C,0)))</f>
        <v>% of potential achieved</v>
      </c>
      <c r="P1135" s="237"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7" t="str">
        <f>IF(ISBLANK(INDEX('Policy Characteristics'!K:K,MATCH($C1135,'Policy Characteristics'!$C:$C,0))),"",INDEX('Policy Characteristics'!K:K,MATCH($C1135,'Policy Characteristics'!$C:$C,0)))</f>
        <v/>
      </c>
      <c r="R1135" s="237" t="str">
        <f>IF(ISBLANK(INDEX('Policy Characteristics'!L:L,MATCH($C1135,'Policy Characteristics'!$C:$C,0))),"",INDEX('Policy Characteristics'!L:L,MATCH($C1135,'Policy Characteristics'!$C:$C,0)))</f>
        <v/>
      </c>
      <c r="S1135" s="291" t="s">
        <v>187</v>
      </c>
    </row>
    <row r="1136" spans="1:19" s="291" customFormat="1">
      <c r="A1136" s="237" t="str">
        <f>IF(ISBLANK(INDEX('Policy Characteristics'!A:A,MATCH($C1136,'Policy Characteristics'!$C:$C,0))),"",INDEX('Policy Characteristics'!A:A,MATCH($C1136,'Policy Characteristics'!$C:$C,0)))</f>
        <v>Industry</v>
      </c>
      <c r="B1136" s="386" t="str">
        <f>IF(ISBLANK(INDEX('Policy Characteristics'!B:B,MATCH($C1136,'Policy Characteristics'!$C:$C,0))),"",INDEX('Policy Characteristics'!B:B,MATCH($C1136,'Policy Characteristics'!$C:$C,0)))</f>
        <v>Feedstock Shifting</v>
      </c>
      <c r="C1136" s="237" t="str">
        <f t="shared" si="45"/>
        <v>Fraction of Feedstock Shifted</v>
      </c>
      <c r="D1136" s="290" t="s">
        <v>3069</v>
      </c>
      <c r="E1136" s="335" t="s">
        <v>2700</v>
      </c>
      <c r="F1136" t="s">
        <v>3030</v>
      </c>
      <c r="G1136" s="335" t="s">
        <v>2704</v>
      </c>
      <c r="H1136" s="293">
        <v>2707</v>
      </c>
      <c r="I1136" s="387" t="s">
        <v>44</v>
      </c>
      <c r="J1136" s="388" t="str">
        <f>IF(ISBLANK(INDEX('Policy Characteristics'!D:D,MATCH($C1136,'Policy Characteristics'!$C:$C,0))),"",INDEX('Policy Characteristics'!D:D,MATCH($C1136,'Policy Characteristics'!$C:$C,0)))</f>
        <v>Feedstock Shifting</v>
      </c>
      <c r="K1136" s="237" t="str">
        <f>IF(ISBLANK(INDEX('Policy Characteristics'!E:E,MATCH($C1136,'Policy Characteristics'!$C:$C,0))),"",INDEX('Policy Characteristics'!E:E,MATCH($C1136,'Policy Characteristics'!$C:$C,0)))</f>
        <v>indst feedstock shifting</v>
      </c>
      <c r="L1136" s="238">
        <f>IF(ISBLANK(INDEX('Policy Characteristics'!F:F,MATCH($C1136,'Policy Characteristics'!$C:$C,0))),"",INDEX('Policy Characteristics'!F:F,MATCH($C1136,'Policy Characteristics'!$C:$C,0)))</f>
        <v>0</v>
      </c>
      <c r="M1136" s="238">
        <f>IF(ISBLANK(INDEX('Policy Characteristics'!G:G,MATCH($C1136,'Policy Characteristics'!$C:$C,0))),"",INDEX('Policy Characteristics'!G:G,MATCH($C1136,'Policy Characteristics'!$C:$C,0)))</f>
        <v>1</v>
      </c>
      <c r="N1136" s="238">
        <f>IF(ISBLANK(INDEX('Policy Characteristics'!H:H,MATCH($C1136,'Policy Characteristics'!$C:$C,0))),"",INDEX('Policy Characteristics'!H:H,MATCH($C1136,'Policy Characteristics'!$C:$C,0)))</f>
        <v>0.01</v>
      </c>
      <c r="O1136" s="237" t="str">
        <f>IF(ISBLANK(INDEX('Policy Characteristics'!I:I,MATCH($C1136,'Policy Characteristics'!$C:$C,0))),"",INDEX('Policy Characteristics'!I:I,MATCH($C1136,'Policy Characteristics'!$C:$C,0)))</f>
        <v>% of potential achieved</v>
      </c>
      <c r="P1136" s="237"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7" t="str">
        <f>IF(ISBLANK(INDEX('Policy Characteristics'!K:K,MATCH($C1136,'Policy Characteristics'!$C:$C,0))),"",INDEX('Policy Characteristics'!K:K,MATCH($C1136,'Policy Characteristics'!$C:$C,0)))</f>
        <v/>
      </c>
      <c r="R1136" s="237" t="str">
        <f>IF(ISBLANK(INDEX('Policy Characteristics'!L:L,MATCH($C1136,'Policy Characteristics'!$C:$C,0))),"",INDEX('Policy Characteristics'!L:L,MATCH($C1136,'Policy Characteristics'!$C:$C,0)))</f>
        <v/>
      </c>
      <c r="S1136" s="291" t="s">
        <v>187</v>
      </c>
    </row>
    <row r="1137" spans="1:19" s="291" customFormat="1">
      <c r="A1137" s="237" t="str">
        <f>IF(ISBLANK(INDEX('Policy Characteristics'!A:A,MATCH($C1137,'Policy Characteristics'!$C:$C,0))),"",INDEX('Policy Characteristics'!A:A,MATCH($C1137,'Policy Characteristics'!$C:$C,0)))</f>
        <v>Industry</v>
      </c>
      <c r="B1137" s="386" t="str">
        <f>IF(ISBLANK(INDEX('Policy Characteristics'!B:B,MATCH($C1137,'Policy Characteristics'!$C:$C,0))),"",INDEX('Policy Characteristics'!B:B,MATCH($C1137,'Policy Characteristics'!$C:$C,0)))</f>
        <v>Feedstock Shifting</v>
      </c>
      <c r="C1137" s="237" t="str">
        <f t="shared" si="45"/>
        <v>Fraction of Feedstock Shifted</v>
      </c>
      <c r="D1137" s="290" t="s">
        <v>3069</v>
      </c>
      <c r="E1137" s="335" t="s">
        <v>2701</v>
      </c>
      <c r="F1137" t="s">
        <v>3030</v>
      </c>
      <c r="G1137" s="335" t="s">
        <v>2705</v>
      </c>
      <c r="H1137" s="293">
        <v>2708</v>
      </c>
      <c r="I1137" s="387" t="s">
        <v>44</v>
      </c>
      <c r="J1137" s="388" t="str">
        <f>IF(ISBLANK(INDEX('Policy Characteristics'!D:D,MATCH($C1137,'Policy Characteristics'!$C:$C,0))),"",INDEX('Policy Characteristics'!D:D,MATCH($C1137,'Policy Characteristics'!$C:$C,0)))</f>
        <v>Feedstock Shifting</v>
      </c>
      <c r="K1137" s="237" t="str">
        <f>IF(ISBLANK(INDEX('Policy Characteristics'!E:E,MATCH($C1137,'Policy Characteristics'!$C:$C,0))),"",INDEX('Policy Characteristics'!E:E,MATCH($C1137,'Policy Characteristics'!$C:$C,0)))</f>
        <v>indst feedstock shifting</v>
      </c>
      <c r="L1137" s="238">
        <f>IF(ISBLANK(INDEX('Policy Characteristics'!F:F,MATCH($C1137,'Policy Characteristics'!$C:$C,0))),"",INDEX('Policy Characteristics'!F:F,MATCH($C1137,'Policy Characteristics'!$C:$C,0)))</f>
        <v>0</v>
      </c>
      <c r="M1137" s="238">
        <f>IF(ISBLANK(INDEX('Policy Characteristics'!G:G,MATCH($C1137,'Policy Characteristics'!$C:$C,0))),"",INDEX('Policy Characteristics'!G:G,MATCH($C1137,'Policy Characteristics'!$C:$C,0)))</f>
        <v>1</v>
      </c>
      <c r="N1137" s="238">
        <f>IF(ISBLANK(INDEX('Policy Characteristics'!H:H,MATCH($C1137,'Policy Characteristics'!$C:$C,0))),"",INDEX('Policy Characteristics'!H:H,MATCH($C1137,'Policy Characteristics'!$C:$C,0)))</f>
        <v>0.01</v>
      </c>
      <c r="O1137" s="237" t="str">
        <f>IF(ISBLANK(INDEX('Policy Characteristics'!I:I,MATCH($C1137,'Policy Characteristics'!$C:$C,0))),"",INDEX('Policy Characteristics'!I:I,MATCH($C1137,'Policy Characteristics'!$C:$C,0)))</f>
        <v>% of potential achieved</v>
      </c>
      <c r="P1137" s="237"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7" t="str">
        <f>IF(ISBLANK(INDEX('Policy Characteristics'!K:K,MATCH($C1137,'Policy Characteristics'!$C:$C,0))),"",INDEX('Policy Characteristics'!K:K,MATCH($C1137,'Policy Characteristics'!$C:$C,0)))</f>
        <v/>
      </c>
      <c r="R1137" s="237" t="str">
        <f>IF(ISBLANK(INDEX('Policy Characteristics'!L:L,MATCH($C1137,'Policy Characteristics'!$C:$C,0))),"",INDEX('Policy Characteristics'!L:L,MATCH($C1137,'Policy Characteristics'!$C:$C,0)))</f>
        <v/>
      </c>
      <c r="S1137" s="291" t="s">
        <v>187</v>
      </c>
    </row>
    <row r="1138" spans="1:19" s="291" customFormat="1">
      <c r="A1138" s="237" t="str">
        <f>IF(ISBLANK(INDEX('Policy Characteristics'!A:A,MATCH($C1138,'Policy Characteristics'!$C:$C,0))),"",INDEX('Policy Characteristics'!A:A,MATCH($C1138,'Policy Characteristics'!$C:$C,0)))</f>
        <v>Industry</v>
      </c>
      <c r="B1138" s="386" t="str">
        <f>IF(ISBLANK(INDEX('Policy Characteristics'!B:B,MATCH($C1138,'Policy Characteristics'!$C:$C,0))),"",INDEX('Policy Characteristics'!B:B,MATCH($C1138,'Policy Characteristics'!$C:$C,0)))</f>
        <v>Feedstock Shifting</v>
      </c>
      <c r="C1138" s="237" t="str">
        <f t="shared" si="45"/>
        <v>Fraction of Feedstock Shifted</v>
      </c>
      <c r="D1138" s="290" t="s">
        <v>3069</v>
      </c>
      <c r="E1138" s="335" t="s">
        <v>2698</v>
      </c>
      <c r="F1138" t="s">
        <v>3030</v>
      </c>
      <c r="G1138" s="335" t="s">
        <v>2703</v>
      </c>
      <c r="H1138" s="293">
        <v>2709</v>
      </c>
      <c r="I1138" s="387" t="s">
        <v>44</v>
      </c>
      <c r="J1138" s="388" t="str">
        <f>IF(ISBLANK(INDEX('Policy Characteristics'!D:D,MATCH($C1138,'Policy Characteristics'!$C:$C,0))),"",INDEX('Policy Characteristics'!D:D,MATCH($C1138,'Policy Characteristics'!$C:$C,0)))</f>
        <v>Feedstock Shifting</v>
      </c>
      <c r="K1138" s="237" t="str">
        <f>IF(ISBLANK(INDEX('Policy Characteristics'!E:E,MATCH($C1138,'Policy Characteristics'!$C:$C,0))),"",INDEX('Policy Characteristics'!E:E,MATCH($C1138,'Policy Characteristics'!$C:$C,0)))</f>
        <v>indst feedstock shifting</v>
      </c>
      <c r="L1138" s="238">
        <f>IF(ISBLANK(INDEX('Policy Characteristics'!F:F,MATCH($C1138,'Policy Characteristics'!$C:$C,0))),"",INDEX('Policy Characteristics'!F:F,MATCH($C1138,'Policy Characteristics'!$C:$C,0)))</f>
        <v>0</v>
      </c>
      <c r="M1138" s="238">
        <f>IF(ISBLANK(INDEX('Policy Characteristics'!G:G,MATCH($C1138,'Policy Characteristics'!$C:$C,0))),"",INDEX('Policy Characteristics'!G:G,MATCH($C1138,'Policy Characteristics'!$C:$C,0)))</f>
        <v>1</v>
      </c>
      <c r="N1138" s="238">
        <f>IF(ISBLANK(INDEX('Policy Characteristics'!H:H,MATCH($C1138,'Policy Characteristics'!$C:$C,0))),"",INDEX('Policy Characteristics'!H:H,MATCH($C1138,'Policy Characteristics'!$C:$C,0)))</f>
        <v>0.01</v>
      </c>
      <c r="O1138" s="237" t="str">
        <f>IF(ISBLANK(INDEX('Policy Characteristics'!I:I,MATCH($C1138,'Policy Characteristics'!$C:$C,0))),"",INDEX('Policy Characteristics'!I:I,MATCH($C1138,'Policy Characteristics'!$C:$C,0)))</f>
        <v>% of potential achieved</v>
      </c>
      <c r="P1138" s="237"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7" t="str">
        <f>IF(ISBLANK(INDEX('Policy Characteristics'!K:K,MATCH($C1138,'Policy Characteristics'!$C:$C,0))),"",INDEX('Policy Characteristics'!K:K,MATCH($C1138,'Policy Characteristics'!$C:$C,0)))</f>
        <v/>
      </c>
      <c r="R1138" s="237" t="str">
        <f>IF(ISBLANK(INDEX('Policy Characteristics'!L:L,MATCH($C1138,'Policy Characteristics'!$C:$C,0))),"",INDEX('Policy Characteristics'!L:L,MATCH($C1138,'Policy Characteristics'!$C:$C,0)))</f>
        <v/>
      </c>
      <c r="S1138" s="291" t="s">
        <v>187</v>
      </c>
    </row>
    <row r="1139" spans="1:19" s="291" customFormat="1">
      <c r="A1139" s="237" t="str">
        <f>IF(ISBLANK(INDEX('Policy Characteristics'!A:A,MATCH($C1139,'Policy Characteristics'!$C:$C,0))),"",INDEX('Policy Characteristics'!A:A,MATCH($C1139,'Policy Characteristics'!$C:$C,0)))</f>
        <v>Industry</v>
      </c>
      <c r="B1139" s="386" t="str">
        <f>IF(ISBLANK(INDEX('Policy Characteristics'!B:B,MATCH($C1139,'Policy Characteristics'!$C:$C,0))),"",INDEX('Policy Characteristics'!B:B,MATCH($C1139,'Policy Characteristics'!$C:$C,0)))</f>
        <v>Hydrogen Combustion</v>
      </c>
      <c r="C1139" t="s">
        <v>3511</v>
      </c>
      <c r="D1139" s="335" t="s">
        <v>3045</v>
      </c>
      <c r="E1139" t="s">
        <v>3487</v>
      </c>
      <c r="F1139" t="s">
        <v>3070</v>
      </c>
      <c r="G1139" s="335" t="s">
        <v>3494</v>
      </c>
      <c r="H1139" s="17">
        <v>2034</v>
      </c>
      <c r="I1139" s="387" t="s">
        <v>44</v>
      </c>
      <c r="J1139" s="388" t="str">
        <f>IF(ISBLANK(INDEX('Policy Characteristics'!D:D,MATCH($C1139,'Policy Characteristics'!$C:$C,0))),"",INDEX('Policy Characteristics'!D:D,MATCH($C1139,'Policy Characteristics'!$C:$C,0)))</f>
        <v>Hydrogen Combustion</v>
      </c>
      <c r="K1139" s="237" t="str">
        <f>IF(ISBLANK(INDEX('Policy Characteristics'!E:E,MATCH($C1139,'Policy Characteristics'!$C:$C,0))),"",INDEX('Policy Characteristics'!E:E,MATCH($C1139,'Policy Characteristics'!$C:$C,0)))</f>
        <v>indst shift to hydrogen</v>
      </c>
      <c r="L1139" s="238">
        <f>IF(ISBLANK(INDEX('Policy Characteristics'!F:F,MATCH($C1139,'Policy Characteristics'!$C:$C,0))),"",INDEX('Policy Characteristics'!F:F,MATCH($C1139,'Policy Characteristics'!$C:$C,0)))</f>
        <v>0</v>
      </c>
      <c r="M1139" s="238">
        <f>IF(ISBLANK(INDEX('Policy Characteristics'!G:G,MATCH($C1139,'Policy Characteristics'!$C:$C,0))),"",INDEX('Policy Characteristics'!G:G,MATCH($C1139,'Policy Characteristics'!$C:$C,0)))</f>
        <v>1</v>
      </c>
      <c r="N1139" s="238">
        <f>IF(ISBLANK(INDEX('Policy Characteristics'!H:H,MATCH($C1139,'Policy Characteristics'!$C:$C,0))),"",INDEX('Policy Characteristics'!H:H,MATCH($C1139,'Policy Characteristics'!$C:$C,0)))</f>
        <v>0.01</v>
      </c>
      <c r="O1139" s="237" t="str">
        <f>IF(ISBLANK(INDEX('Policy Characteristics'!I:I,MATCH($C1139,'Policy Characteristics'!$C:$C,0))),"",INDEX('Policy Characteristics'!I:I,MATCH($C1139,'Policy Characteristics'!$C:$C,0)))</f>
        <v>% of fuel shifted</v>
      </c>
      <c r="P1139" s="237"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7" t="str">
        <f>IF(ISBLANK(INDEX('Policy Characteristics'!K:K,MATCH($C1139,'Policy Characteristics'!$C:$C,0))),"",INDEX('Policy Characteristics'!K:K,MATCH($C1139,'Policy Characteristics'!$C:$C,0)))</f>
        <v>industry-ag-main.html#fuel-switching</v>
      </c>
      <c r="R1139" s="237" t="str">
        <f>IF(ISBLANK(INDEX('Policy Characteristics'!L:L,MATCH($C1139,'Policy Characteristics'!$C:$C,0))),"",INDEX('Policy Characteristics'!L:L,MATCH($C1139,'Policy Characteristics'!$C:$C,0)))</f>
        <v>industry-elec-and-hydrogen.html</v>
      </c>
      <c r="S1139" s="291" t="s">
        <v>187</v>
      </c>
    </row>
    <row r="1140" spans="1:19" s="291" customFormat="1">
      <c r="A1140" s="237" t="str">
        <f>IF(ISBLANK(INDEX('Policy Characteristics'!A:A,MATCH($C1140,'Policy Characteristics'!$C:$C,0))),"",INDEX('Policy Characteristics'!A:A,MATCH($C1140,'Policy Characteristics'!$C:$C,0)))</f>
        <v>Industry</v>
      </c>
      <c r="B1140" s="386" t="str">
        <f>IF(ISBLANK(INDEX('Policy Characteristics'!B:B,MATCH($C1140,'Policy Characteristics'!$C:$C,0))),"",INDEX('Policy Characteristics'!B:B,MATCH($C1140,'Policy Characteristics'!$C:$C,0)))</f>
        <v>Hydrogen Combustion</v>
      </c>
      <c r="C1140" s="237" t="str">
        <f>C$1139</f>
        <v>Fraction of Eligible Industrial Energy Use Shifted to Hydrogen</v>
      </c>
      <c r="D1140" s="335" t="s">
        <v>3045</v>
      </c>
      <c r="E1140" t="s">
        <v>3488</v>
      </c>
      <c r="F1140" t="s">
        <v>3070</v>
      </c>
      <c r="G1140" s="335" t="s">
        <v>3495</v>
      </c>
      <c r="H1140" s="17">
        <v>2035</v>
      </c>
      <c r="I1140" s="387" t="s">
        <v>44</v>
      </c>
      <c r="J1140" s="388" t="str">
        <f>IF(ISBLANK(INDEX('Policy Characteristics'!D:D,MATCH($C1140,'Policy Characteristics'!$C:$C,0))),"",INDEX('Policy Characteristics'!D:D,MATCH($C1140,'Policy Characteristics'!$C:$C,0)))</f>
        <v>Hydrogen Combustion</v>
      </c>
      <c r="K1140" s="237" t="str">
        <f>IF(ISBLANK(INDEX('Policy Characteristics'!E:E,MATCH($C1140,'Policy Characteristics'!$C:$C,0))),"",INDEX('Policy Characteristics'!E:E,MATCH($C1140,'Policy Characteristics'!$C:$C,0)))</f>
        <v>indst shift to hydrogen</v>
      </c>
      <c r="L1140" s="238">
        <f>IF(ISBLANK(INDEX('Policy Characteristics'!F:F,MATCH($C1140,'Policy Characteristics'!$C:$C,0))),"",INDEX('Policy Characteristics'!F:F,MATCH($C1140,'Policy Characteristics'!$C:$C,0)))</f>
        <v>0</v>
      </c>
      <c r="M1140" s="238">
        <f>IF(ISBLANK(INDEX('Policy Characteristics'!G:G,MATCH($C1140,'Policy Characteristics'!$C:$C,0))),"",INDEX('Policy Characteristics'!G:G,MATCH($C1140,'Policy Characteristics'!$C:$C,0)))</f>
        <v>1</v>
      </c>
      <c r="N1140" s="238">
        <f>IF(ISBLANK(INDEX('Policy Characteristics'!H:H,MATCH($C1140,'Policy Characteristics'!$C:$C,0))),"",INDEX('Policy Characteristics'!H:H,MATCH($C1140,'Policy Characteristics'!$C:$C,0)))</f>
        <v>0.01</v>
      </c>
      <c r="O1140" s="237" t="str">
        <f>IF(ISBLANK(INDEX('Policy Characteristics'!I:I,MATCH($C1140,'Policy Characteristics'!$C:$C,0))),"",INDEX('Policy Characteristics'!I:I,MATCH($C1140,'Policy Characteristics'!$C:$C,0)))</f>
        <v>% of fuel shifted</v>
      </c>
      <c r="P1140" s="237"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7" t="str">
        <f>IF(ISBLANK(INDEX('Policy Characteristics'!K:K,MATCH($C1140,'Policy Characteristics'!$C:$C,0))),"",INDEX('Policy Characteristics'!K:K,MATCH($C1140,'Policy Characteristics'!$C:$C,0)))</f>
        <v>industry-ag-main.html#fuel-switching</v>
      </c>
      <c r="R1140" s="237" t="str">
        <f>IF(ISBLANK(INDEX('Policy Characteristics'!L:L,MATCH($C1140,'Policy Characteristics'!$C:$C,0))),"",INDEX('Policy Characteristics'!L:L,MATCH($C1140,'Policy Characteristics'!$C:$C,0)))</f>
        <v>industry-elec-and-hydrogen.html</v>
      </c>
      <c r="S1140" s="291" t="s">
        <v>187</v>
      </c>
    </row>
    <row r="1141" spans="1:19" s="291" customFormat="1">
      <c r="A1141" s="237" t="str">
        <f>IF(ISBLANK(INDEX('Policy Characteristics'!A:A,MATCH($C1141,'Policy Characteristics'!$C:$C,0))),"",INDEX('Policy Characteristics'!A:A,MATCH($C1141,'Policy Characteristics'!$C:$C,0)))</f>
        <v>Industry</v>
      </c>
      <c r="B1141" s="386" t="str">
        <f>IF(ISBLANK(INDEX('Policy Characteristics'!B:B,MATCH($C1141,'Policy Characteristics'!$C:$C,0))),"",INDEX('Policy Characteristics'!B:B,MATCH($C1141,'Policy Characteristics'!$C:$C,0)))</f>
        <v>Hydrogen Combustion</v>
      </c>
      <c r="C1141" s="237" t="str">
        <f t="shared" ref="C1141:C1204" si="46">C$1139</f>
        <v>Fraction of Eligible Industrial Energy Use Shifted to Hydrogen</v>
      </c>
      <c r="D1141" s="335" t="s">
        <v>3045</v>
      </c>
      <c r="E1141" t="s">
        <v>3489</v>
      </c>
      <c r="F1141" t="s">
        <v>3070</v>
      </c>
      <c r="G1141" s="335" t="s">
        <v>3496</v>
      </c>
      <c r="H1141" s="17">
        <v>2036</v>
      </c>
      <c r="I1141" s="387" t="s">
        <v>44</v>
      </c>
      <c r="J1141" s="388" t="str">
        <f>IF(ISBLANK(INDEX('Policy Characteristics'!D:D,MATCH($C1141,'Policy Characteristics'!$C:$C,0))),"",INDEX('Policy Characteristics'!D:D,MATCH($C1141,'Policy Characteristics'!$C:$C,0)))</f>
        <v>Hydrogen Combustion</v>
      </c>
      <c r="K1141" s="237" t="str">
        <f>IF(ISBLANK(INDEX('Policy Characteristics'!E:E,MATCH($C1141,'Policy Characteristics'!$C:$C,0))),"",INDEX('Policy Characteristics'!E:E,MATCH($C1141,'Policy Characteristics'!$C:$C,0)))</f>
        <v>indst shift to hydrogen</v>
      </c>
      <c r="L1141" s="238">
        <f>IF(ISBLANK(INDEX('Policy Characteristics'!F:F,MATCH($C1141,'Policy Characteristics'!$C:$C,0))),"",INDEX('Policy Characteristics'!F:F,MATCH($C1141,'Policy Characteristics'!$C:$C,0)))</f>
        <v>0</v>
      </c>
      <c r="M1141" s="238">
        <f>IF(ISBLANK(INDEX('Policy Characteristics'!G:G,MATCH($C1141,'Policy Characteristics'!$C:$C,0))),"",INDEX('Policy Characteristics'!G:G,MATCH($C1141,'Policy Characteristics'!$C:$C,0)))</f>
        <v>1</v>
      </c>
      <c r="N1141" s="238">
        <f>IF(ISBLANK(INDEX('Policy Characteristics'!H:H,MATCH($C1141,'Policy Characteristics'!$C:$C,0))),"",INDEX('Policy Characteristics'!H:H,MATCH($C1141,'Policy Characteristics'!$C:$C,0)))</f>
        <v>0.01</v>
      </c>
      <c r="O1141" s="237" t="str">
        <f>IF(ISBLANK(INDEX('Policy Characteristics'!I:I,MATCH($C1141,'Policy Characteristics'!$C:$C,0))),"",INDEX('Policy Characteristics'!I:I,MATCH($C1141,'Policy Characteristics'!$C:$C,0)))</f>
        <v>% of fuel shifted</v>
      </c>
      <c r="P1141" s="237"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7" t="str">
        <f>IF(ISBLANK(INDEX('Policy Characteristics'!K:K,MATCH($C1141,'Policy Characteristics'!$C:$C,0))),"",INDEX('Policy Characteristics'!K:K,MATCH($C1141,'Policy Characteristics'!$C:$C,0)))</f>
        <v>industry-ag-main.html#fuel-switching</v>
      </c>
      <c r="R1141" s="237" t="str">
        <f>IF(ISBLANK(INDEX('Policy Characteristics'!L:L,MATCH($C1141,'Policy Characteristics'!$C:$C,0))),"",INDEX('Policy Characteristics'!L:L,MATCH($C1141,'Policy Characteristics'!$C:$C,0)))</f>
        <v>industry-elec-and-hydrogen.html</v>
      </c>
      <c r="S1141" s="291" t="s">
        <v>187</v>
      </c>
    </row>
    <row r="1142" spans="1:19" s="291" customFormat="1">
      <c r="A1142" s="237" t="str">
        <f>IF(ISBLANK(INDEX('Policy Characteristics'!A:A,MATCH($C1142,'Policy Characteristics'!$C:$C,0))),"",INDEX('Policy Characteristics'!A:A,MATCH($C1142,'Policy Characteristics'!$C:$C,0)))</f>
        <v>Industry</v>
      </c>
      <c r="B1142" s="386" t="str">
        <f>IF(ISBLANK(INDEX('Policy Characteristics'!B:B,MATCH($C1142,'Policy Characteristics'!$C:$C,0))),"",INDEX('Policy Characteristics'!B:B,MATCH($C1142,'Policy Characteristics'!$C:$C,0)))</f>
        <v>Hydrogen Combustion</v>
      </c>
      <c r="C1142" s="237" t="str">
        <f t="shared" si="46"/>
        <v>Fraction of Eligible Industrial Energy Use Shifted to Hydrogen</v>
      </c>
      <c r="D1142" s="335" t="s">
        <v>3045</v>
      </c>
      <c r="E1142" t="s">
        <v>3490</v>
      </c>
      <c r="F1142" t="s">
        <v>3070</v>
      </c>
      <c r="G1142" s="335" t="s">
        <v>3497</v>
      </c>
      <c r="H1142" s="17">
        <v>2037</v>
      </c>
      <c r="I1142" s="387" t="s">
        <v>44</v>
      </c>
      <c r="J1142" s="388" t="str">
        <f>IF(ISBLANK(INDEX('Policy Characteristics'!D:D,MATCH($C1142,'Policy Characteristics'!$C:$C,0))),"",INDEX('Policy Characteristics'!D:D,MATCH($C1142,'Policy Characteristics'!$C:$C,0)))</f>
        <v>Hydrogen Combustion</v>
      </c>
      <c r="K1142" s="237" t="str">
        <f>IF(ISBLANK(INDEX('Policy Characteristics'!E:E,MATCH($C1142,'Policy Characteristics'!$C:$C,0))),"",INDEX('Policy Characteristics'!E:E,MATCH($C1142,'Policy Characteristics'!$C:$C,0)))</f>
        <v>indst shift to hydrogen</v>
      </c>
      <c r="L1142" s="238">
        <f>IF(ISBLANK(INDEX('Policy Characteristics'!F:F,MATCH($C1142,'Policy Characteristics'!$C:$C,0))),"",INDEX('Policy Characteristics'!F:F,MATCH($C1142,'Policy Characteristics'!$C:$C,0)))</f>
        <v>0</v>
      </c>
      <c r="M1142" s="238">
        <f>IF(ISBLANK(INDEX('Policy Characteristics'!G:G,MATCH($C1142,'Policy Characteristics'!$C:$C,0))),"",INDEX('Policy Characteristics'!G:G,MATCH($C1142,'Policy Characteristics'!$C:$C,0)))</f>
        <v>1</v>
      </c>
      <c r="N1142" s="238">
        <f>IF(ISBLANK(INDEX('Policy Characteristics'!H:H,MATCH($C1142,'Policy Characteristics'!$C:$C,0))),"",INDEX('Policy Characteristics'!H:H,MATCH($C1142,'Policy Characteristics'!$C:$C,0)))</f>
        <v>0.01</v>
      </c>
      <c r="O1142" s="237" t="str">
        <f>IF(ISBLANK(INDEX('Policy Characteristics'!I:I,MATCH($C1142,'Policy Characteristics'!$C:$C,0))),"",INDEX('Policy Characteristics'!I:I,MATCH($C1142,'Policy Characteristics'!$C:$C,0)))</f>
        <v>% of fuel shifted</v>
      </c>
      <c r="P1142" s="237"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7" t="str">
        <f>IF(ISBLANK(INDEX('Policy Characteristics'!K:K,MATCH($C1142,'Policy Characteristics'!$C:$C,0))),"",INDEX('Policy Characteristics'!K:K,MATCH($C1142,'Policy Characteristics'!$C:$C,0)))</f>
        <v>industry-ag-main.html#fuel-switching</v>
      </c>
      <c r="R1142" s="237" t="str">
        <f>IF(ISBLANK(INDEX('Policy Characteristics'!L:L,MATCH($C1142,'Policy Characteristics'!$C:$C,0))),"",INDEX('Policy Characteristics'!L:L,MATCH($C1142,'Policy Characteristics'!$C:$C,0)))</f>
        <v>industry-elec-and-hydrogen.html</v>
      </c>
      <c r="S1142" s="291" t="s">
        <v>187</v>
      </c>
    </row>
    <row r="1143" spans="1:19" s="291" customFormat="1">
      <c r="A1143" s="237" t="str">
        <f>IF(ISBLANK(INDEX('Policy Characteristics'!A:A,MATCH($C1143,'Policy Characteristics'!$C:$C,0))),"",INDEX('Policy Characteristics'!A:A,MATCH($C1143,'Policy Characteristics'!$C:$C,0)))</f>
        <v>Industry</v>
      </c>
      <c r="B1143" s="386" t="str">
        <f>IF(ISBLANK(INDEX('Policy Characteristics'!B:B,MATCH($C1143,'Policy Characteristics'!$C:$C,0))),"",INDEX('Policy Characteristics'!B:B,MATCH($C1143,'Policy Characteristics'!$C:$C,0)))</f>
        <v>Hydrogen Combustion</v>
      </c>
      <c r="C1143" s="237" t="str">
        <f t="shared" si="46"/>
        <v>Fraction of Eligible Industrial Energy Use Shifted to Hydrogen</v>
      </c>
      <c r="D1143" s="335" t="s">
        <v>3045</v>
      </c>
      <c r="E1143" t="s">
        <v>3491</v>
      </c>
      <c r="F1143" t="s">
        <v>3070</v>
      </c>
      <c r="G1143" s="335" t="s">
        <v>3498</v>
      </c>
      <c r="H1143" s="17">
        <v>2038</v>
      </c>
      <c r="I1143" s="387" t="s">
        <v>44</v>
      </c>
      <c r="J1143" s="388" t="str">
        <f>IF(ISBLANK(INDEX('Policy Characteristics'!D:D,MATCH($C1143,'Policy Characteristics'!$C:$C,0))),"",INDEX('Policy Characteristics'!D:D,MATCH($C1143,'Policy Characteristics'!$C:$C,0)))</f>
        <v>Hydrogen Combustion</v>
      </c>
      <c r="K1143" s="237" t="str">
        <f>IF(ISBLANK(INDEX('Policy Characteristics'!E:E,MATCH($C1143,'Policy Characteristics'!$C:$C,0))),"",INDEX('Policy Characteristics'!E:E,MATCH($C1143,'Policy Characteristics'!$C:$C,0)))</f>
        <v>indst shift to hydrogen</v>
      </c>
      <c r="L1143" s="238">
        <f>IF(ISBLANK(INDEX('Policy Characteristics'!F:F,MATCH($C1143,'Policy Characteristics'!$C:$C,0))),"",INDEX('Policy Characteristics'!F:F,MATCH($C1143,'Policy Characteristics'!$C:$C,0)))</f>
        <v>0</v>
      </c>
      <c r="M1143" s="238">
        <f>IF(ISBLANK(INDEX('Policy Characteristics'!G:G,MATCH($C1143,'Policy Characteristics'!$C:$C,0))),"",INDEX('Policy Characteristics'!G:G,MATCH($C1143,'Policy Characteristics'!$C:$C,0)))</f>
        <v>1</v>
      </c>
      <c r="N1143" s="238">
        <f>IF(ISBLANK(INDEX('Policy Characteristics'!H:H,MATCH($C1143,'Policy Characteristics'!$C:$C,0))),"",INDEX('Policy Characteristics'!H:H,MATCH($C1143,'Policy Characteristics'!$C:$C,0)))</f>
        <v>0.01</v>
      </c>
      <c r="O1143" s="237" t="str">
        <f>IF(ISBLANK(INDEX('Policy Characteristics'!I:I,MATCH($C1143,'Policy Characteristics'!$C:$C,0))),"",INDEX('Policy Characteristics'!I:I,MATCH($C1143,'Policy Characteristics'!$C:$C,0)))</f>
        <v>% of fuel shifted</v>
      </c>
      <c r="P1143" s="237"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7" t="str">
        <f>IF(ISBLANK(INDEX('Policy Characteristics'!K:K,MATCH($C1143,'Policy Characteristics'!$C:$C,0))),"",INDEX('Policy Characteristics'!K:K,MATCH($C1143,'Policy Characteristics'!$C:$C,0)))</f>
        <v>industry-ag-main.html#fuel-switching</v>
      </c>
      <c r="R1143" s="237" t="str">
        <f>IF(ISBLANK(INDEX('Policy Characteristics'!L:L,MATCH($C1143,'Policy Characteristics'!$C:$C,0))),"",INDEX('Policy Characteristics'!L:L,MATCH($C1143,'Policy Characteristics'!$C:$C,0)))</f>
        <v>industry-elec-and-hydrogen.html</v>
      </c>
      <c r="S1143" s="291" t="s">
        <v>187</v>
      </c>
    </row>
    <row r="1144" spans="1:19" s="291" customFormat="1">
      <c r="A1144" s="237" t="str">
        <f>IF(ISBLANK(INDEX('Policy Characteristics'!A:A,MATCH($C1144,'Policy Characteristics'!$C:$C,0))),"",INDEX('Policy Characteristics'!A:A,MATCH($C1144,'Policy Characteristics'!$C:$C,0)))</f>
        <v>Industry</v>
      </c>
      <c r="B1144" s="386" t="str">
        <f>IF(ISBLANK(INDEX('Policy Characteristics'!B:B,MATCH($C1144,'Policy Characteristics'!$C:$C,0))),"",INDEX('Policy Characteristics'!B:B,MATCH($C1144,'Policy Characteristics'!$C:$C,0)))</f>
        <v>Hydrogen Combustion</v>
      </c>
      <c r="C1144" s="237" t="str">
        <f t="shared" si="46"/>
        <v>Fraction of Eligible Industrial Energy Use Shifted to Hydrogen</v>
      </c>
      <c r="D1144" s="335" t="s">
        <v>3045</v>
      </c>
      <c r="E1144" t="s">
        <v>3492</v>
      </c>
      <c r="F1144" t="s">
        <v>3070</v>
      </c>
      <c r="G1144" s="335" t="s">
        <v>3499</v>
      </c>
      <c r="H1144" s="17">
        <v>2039</v>
      </c>
      <c r="I1144" s="387" t="s">
        <v>43</v>
      </c>
      <c r="J1144" s="388" t="str">
        <f>IF(ISBLANK(INDEX('Policy Characteristics'!D:D,MATCH($C1144,'Policy Characteristics'!$C:$C,0))),"",INDEX('Policy Characteristics'!D:D,MATCH($C1144,'Policy Characteristics'!$C:$C,0)))</f>
        <v>Hydrogen Combustion</v>
      </c>
      <c r="K1144" s="237" t="str">
        <f>IF(ISBLANK(INDEX('Policy Characteristics'!E:E,MATCH($C1144,'Policy Characteristics'!$C:$C,0))),"",INDEX('Policy Characteristics'!E:E,MATCH($C1144,'Policy Characteristics'!$C:$C,0)))</f>
        <v>indst shift to hydrogen</v>
      </c>
      <c r="L1144" s="238">
        <f>IF(ISBLANK(INDEX('Policy Characteristics'!F:F,MATCH($C1144,'Policy Characteristics'!$C:$C,0))),"",INDEX('Policy Characteristics'!F:F,MATCH($C1144,'Policy Characteristics'!$C:$C,0)))</f>
        <v>0</v>
      </c>
      <c r="M1144" s="238">
        <f>IF(ISBLANK(INDEX('Policy Characteristics'!G:G,MATCH($C1144,'Policy Characteristics'!$C:$C,0))),"",INDEX('Policy Characteristics'!G:G,MATCH($C1144,'Policy Characteristics'!$C:$C,0)))</f>
        <v>1</v>
      </c>
      <c r="N1144" s="238">
        <f>IF(ISBLANK(INDEX('Policy Characteristics'!H:H,MATCH($C1144,'Policy Characteristics'!$C:$C,0))),"",INDEX('Policy Characteristics'!H:H,MATCH($C1144,'Policy Characteristics'!$C:$C,0)))</f>
        <v>0.01</v>
      </c>
      <c r="O1144" s="237" t="str">
        <f>IF(ISBLANK(INDEX('Policy Characteristics'!I:I,MATCH($C1144,'Policy Characteristics'!$C:$C,0))),"",INDEX('Policy Characteristics'!I:I,MATCH($C1144,'Policy Characteristics'!$C:$C,0)))</f>
        <v>% of fuel shifted</v>
      </c>
      <c r="P1144" s="237"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7" t="str">
        <f>IF(ISBLANK(INDEX('Policy Characteristics'!K:K,MATCH($C1144,'Policy Characteristics'!$C:$C,0))),"",INDEX('Policy Characteristics'!K:K,MATCH($C1144,'Policy Characteristics'!$C:$C,0)))</f>
        <v>industry-ag-main.html#fuel-switching</v>
      </c>
      <c r="R1144" s="237" t="str">
        <f>IF(ISBLANK(INDEX('Policy Characteristics'!L:L,MATCH($C1144,'Policy Characteristics'!$C:$C,0))),"",INDEX('Policy Characteristics'!L:L,MATCH($C1144,'Policy Characteristics'!$C:$C,0)))</f>
        <v>industry-elec-and-hydrogen.html</v>
      </c>
      <c r="S1144" s="291" t="s">
        <v>3926</v>
      </c>
    </row>
    <row r="1145" spans="1:19" s="291" customFormat="1">
      <c r="A1145" s="237" t="str">
        <f>IF(ISBLANK(INDEX('Policy Characteristics'!A:A,MATCH($C1145,'Policy Characteristics'!$C:$C,0))),"",INDEX('Policy Characteristics'!A:A,MATCH($C1145,'Policy Characteristics'!$C:$C,0)))</f>
        <v>Industry</v>
      </c>
      <c r="B1145" s="386" t="str">
        <f>IF(ISBLANK(INDEX('Policy Characteristics'!B:B,MATCH($C1145,'Policy Characteristics'!$C:$C,0))),"",INDEX('Policy Characteristics'!B:B,MATCH($C1145,'Policy Characteristics'!$C:$C,0)))</f>
        <v>Hydrogen Combustion</v>
      </c>
      <c r="C1145" s="237" t="str">
        <f t="shared" si="46"/>
        <v>Fraction of Eligible Industrial Energy Use Shifted to Hydrogen</v>
      </c>
      <c r="D1145" s="335" t="s">
        <v>3045</v>
      </c>
      <c r="E1145" t="s">
        <v>3493</v>
      </c>
      <c r="F1145" t="s">
        <v>3070</v>
      </c>
      <c r="G1145" s="335" t="s">
        <v>3500</v>
      </c>
      <c r="H1145" s="17">
        <v>2040</v>
      </c>
      <c r="I1145" s="387" t="s">
        <v>44</v>
      </c>
      <c r="J1145" s="388" t="str">
        <f>IF(ISBLANK(INDEX('Policy Characteristics'!D:D,MATCH($C1145,'Policy Characteristics'!$C:$C,0))),"",INDEX('Policy Characteristics'!D:D,MATCH($C1145,'Policy Characteristics'!$C:$C,0)))</f>
        <v>Hydrogen Combustion</v>
      </c>
      <c r="K1145" s="237" t="str">
        <f>IF(ISBLANK(INDEX('Policy Characteristics'!E:E,MATCH($C1145,'Policy Characteristics'!$C:$C,0))),"",INDEX('Policy Characteristics'!E:E,MATCH($C1145,'Policy Characteristics'!$C:$C,0)))</f>
        <v>indst shift to hydrogen</v>
      </c>
      <c r="L1145" s="238">
        <f>IF(ISBLANK(INDEX('Policy Characteristics'!F:F,MATCH($C1145,'Policy Characteristics'!$C:$C,0))),"",INDEX('Policy Characteristics'!F:F,MATCH($C1145,'Policy Characteristics'!$C:$C,0)))</f>
        <v>0</v>
      </c>
      <c r="M1145" s="238">
        <f>IF(ISBLANK(INDEX('Policy Characteristics'!G:G,MATCH($C1145,'Policy Characteristics'!$C:$C,0))),"",INDEX('Policy Characteristics'!G:G,MATCH($C1145,'Policy Characteristics'!$C:$C,0)))</f>
        <v>1</v>
      </c>
      <c r="N1145" s="238">
        <f>IF(ISBLANK(INDEX('Policy Characteristics'!H:H,MATCH($C1145,'Policy Characteristics'!$C:$C,0))),"",INDEX('Policy Characteristics'!H:H,MATCH($C1145,'Policy Characteristics'!$C:$C,0)))</f>
        <v>0.01</v>
      </c>
      <c r="O1145" s="237" t="str">
        <f>IF(ISBLANK(INDEX('Policy Characteristics'!I:I,MATCH($C1145,'Policy Characteristics'!$C:$C,0))),"",INDEX('Policy Characteristics'!I:I,MATCH($C1145,'Policy Characteristics'!$C:$C,0)))</f>
        <v>% of fuel shifted</v>
      </c>
      <c r="P1145" s="237"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7" t="str">
        <f>IF(ISBLANK(INDEX('Policy Characteristics'!K:K,MATCH($C1145,'Policy Characteristics'!$C:$C,0))),"",INDEX('Policy Characteristics'!K:K,MATCH($C1145,'Policy Characteristics'!$C:$C,0)))</f>
        <v>industry-ag-main.html#fuel-switching</v>
      </c>
      <c r="R1145" s="237" t="str">
        <f>IF(ISBLANK(INDEX('Policy Characteristics'!L:L,MATCH($C1145,'Policy Characteristics'!$C:$C,0))),"",INDEX('Policy Characteristics'!L:L,MATCH($C1145,'Policy Characteristics'!$C:$C,0)))</f>
        <v>industry-elec-and-hydrogen.html</v>
      </c>
      <c r="S1145" s="291" t="s">
        <v>187</v>
      </c>
    </row>
    <row r="1146" spans="1:19" s="291" customFormat="1">
      <c r="A1146" s="237" t="str">
        <f>IF(ISBLANK(INDEX('Policy Characteristics'!A:A,MATCH($C1146,'Policy Characteristics'!$C:$C,0))),"",INDEX('Policy Characteristics'!A:A,MATCH($C1146,'Policy Characteristics'!$C:$C,0)))</f>
        <v>Industry</v>
      </c>
      <c r="B1146" s="386" t="str">
        <f>IF(ISBLANK(INDEX('Policy Characteristics'!B:B,MATCH($C1146,'Policy Characteristics'!$C:$C,0))),"",INDEX('Policy Characteristics'!B:B,MATCH($C1146,'Policy Characteristics'!$C:$C,0)))</f>
        <v>Hydrogen Combustion</v>
      </c>
      <c r="C1146" s="237" t="str">
        <f t="shared" si="46"/>
        <v>Fraction of Eligible Industrial Energy Use Shifted to Hydrogen</v>
      </c>
      <c r="D1146" s="335" t="s">
        <v>3045</v>
      </c>
      <c r="E1146" t="s">
        <v>3610</v>
      </c>
      <c r="F1146" t="s">
        <v>3070</v>
      </c>
      <c r="G1146" s="335" t="s">
        <v>3610</v>
      </c>
      <c r="H1146" s="17">
        <v>2041</v>
      </c>
      <c r="I1146" s="387" t="s">
        <v>44</v>
      </c>
      <c r="J1146" s="388" t="str">
        <f>IF(ISBLANK(INDEX('Policy Characteristics'!D:D,MATCH($C1146,'Policy Characteristics'!$C:$C,0))),"",INDEX('Policy Characteristics'!D:D,MATCH($C1146,'Policy Characteristics'!$C:$C,0)))</f>
        <v>Hydrogen Combustion</v>
      </c>
      <c r="K1146" s="237" t="str">
        <f>IF(ISBLANK(INDEX('Policy Characteristics'!E:E,MATCH($C1146,'Policy Characteristics'!$C:$C,0))),"",INDEX('Policy Characteristics'!E:E,MATCH($C1146,'Policy Characteristics'!$C:$C,0)))</f>
        <v>indst shift to hydrogen</v>
      </c>
      <c r="L1146" s="238">
        <f>IF(ISBLANK(INDEX('Policy Characteristics'!F:F,MATCH($C1146,'Policy Characteristics'!$C:$C,0))),"",INDEX('Policy Characteristics'!F:F,MATCH($C1146,'Policy Characteristics'!$C:$C,0)))</f>
        <v>0</v>
      </c>
      <c r="M1146" s="238">
        <f>IF(ISBLANK(INDEX('Policy Characteristics'!G:G,MATCH($C1146,'Policy Characteristics'!$C:$C,0))),"",INDEX('Policy Characteristics'!G:G,MATCH($C1146,'Policy Characteristics'!$C:$C,0)))</f>
        <v>1</v>
      </c>
      <c r="N1146" s="238">
        <f>IF(ISBLANK(INDEX('Policy Characteristics'!H:H,MATCH($C1146,'Policy Characteristics'!$C:$C,0))),"",INDEX('Policy Characteristics'!H:H,MATCH($C1146,'Policy Characteristics'!$C:$C,0)))</f>
        <v>0.01</v>
      </c>
      <c r="O1146" s="237" t="str">
        <f>IF(ISBLANK(INDEX('Policy Characteristics'!I:I,MATCH($C1146,'Policy Characteristics'!$C:$C,0))),"",INDEX('Policy Characteristics'!I:I,MATCH($C1146,'Policy Characteristics'!$C:$C,0)))</f>
        <v>% of fuel shifted</v>
      </c>
      <c r="P1146" s="237"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7" t="str">
        <f>IF(ISBLANK(INDEX('Policy Characteristics'!K:K,MATCH($C1146,'Policy Characteristics'!$C:$C,0))),"",INDEX('Policy Characteristics'!K:K,MATCH($C1146,'Policy Characteristics'!$C:$C,0)))</f>
        <v>industry-ag-main.html#fuel-switching</v>
      </c>
      <c r="R1146" s="237" t="str">
        <f>IF(ISBLANK(INDEX('Policy Characteristics'!L:L,MATCH($C1146,'Policy Characteristics'!$C:$C,0))),"",INDEX('Policy Characteristics'!L:L,MATCH($C1146,'Policy Characteristics'!$C:$C,0)))</f>
        <v>industry-elec-and-hydrogen.html</v>
      </c>
      <c r="S1146" s="291" t="s">
        <v>187</v>
      </c>
    </row>
    <row r="1147" spans="1:19" s="291" customFormat="1">
      <c r="A1147" s="237" t="str">
        <f>IF(ISBLANK(INDEX('Policy Characteristics'!A:A,MATCH($C1147,'Policy Characteristics'!$C:$C,0))),"",INDEX('Policy Characteristics'!A:A,MATCH($C1147,'Policy Characteristics'!$C:$C,0)))</f>
        <v>Industry</v>
      </c>
      <c r="B1147" s="386" t="str">
        <f>IF(ISBLANK(INDEX('Policy Characteristics'!B:B,MATCH($C1147,'Policy Characteristics'!$C:$C,0))),"",INDEX('Policy Characteristics'!B:B,MATCH($C1147,'Policy Characteristics'!$C:$C,0)))</f>
        <v>Hydrogen Combustion</v>
      </c>
      <c r="C1147" s="237" t="str">
        <f t="shared" si="46"/>
        <v>Fraction of Eligible Industrial Energy Use Shifted to Hydrogen</v>
      </c>
      <c r="D1147" s="290" t="s">
        <v>3046</v>
      </c>
      <c r="E1147" t="s">
        <v>3487</v>
      </c>
      <c r="F1147" t="s">
        <v>2752</v>
      </c>
      <c r="G1147" s="335" t="s">
        <v>3494</v>
      </c>
      <c r="H1147" s="17">
        <v>2042</v>
      </c>
      <c r="I1147" s="387" t="s">
        <v>44</v>
      </c>
      <c r="J1147" s="388" t="str">
        <f>IF(ISBLANK(INDEX('Policy Characteristics'!D:D,MATCH($C1147,'Policy Characteristics'!$C:$C,0))),"",INDEX('Policy Characteristics'!D:D,MATCH($C1147,'Policy Characteristics'!$C:$C,0)))</f>
        <v>Hydrogen Combustion</v>
      </c>
      <c r="K1147" s="237" t="str">
        <f>IF(ISBLANK(INDEX('Policy Characteristics'!E:E,MATCH($C1147,'Policy Characteristics'!$C:$C,0))),"",INDEX('Policy Characteristics'!E:E,MATCH($C1147,'Policy Characteristics'!$C:$C,0)))</f>
        <v>indst shift to hydrogen</v>
      </c>
      <c r="L1147" s="238">
        <f>IF(ISBLANK(INDEX('Policy Characteristics'!F:F,MATCH($C1147,'Policy Characteristics'!$C:$C,0))),"",INDEX('Policy Characteristics'!F:F,MATCH($C1147,'Policy Characteristics'!$C:$C,0)))</f>
        <v>0</v>
      </c>
      <c r="M1147" s="238">
        <f>IF(ISBLANK(INDEX('Policy Characteristics'!G:G,MATCH($C1147,'Policy Characteristics'!$C:$C,0))),"",INDEX('Policy Characteristics'!G:G,MATCH($C1147,'Policy Characteristics'!$C:$C,0)))</f>
        <v>1</v>
      </c>
      <c r="N1147" s="238">
        <f>IF(ISBLANK(INDEX('Policy Characteristics'!H:H,MATCH($C1147,'Policy Characteristics'!$C:$C,0))),"",INDEX('Policy Characteristics'!H:H,MATCH($C1147,'Policy Characteristics'!$C:$C,0)))</f>
        <v>0.01</v>
      </c>
      <c r="O1147" s="237" t="str">
        <f>IF(ISBLANK(INDEX('Policy Characteristics'!I:I,MATCH($C1147,'Policy Characteristics'!$C:$C,0))),"",INDEX('Policy Characteristics'!I:I,MATCH($C1147,'Policy Characteristics'!$C:$C,0)))</f>
        <v>% of fuel shifted</v>
      </c>
      <c r="P1147" s="237"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7" t="str">
        <f>IF(ISBLANK(INDEX('Policy Characteristics'!K:K,MATCH($C1147,'Policy Characteristics'!$C:$C,0))),"",INDEX('Policy Characteristics'!K:K,MATCH($C1147,'Policy Characteristics'!$C:$C,0)))</f>
        <v>industry-ag-main.html#fuel-switching</v>
      </c>
      <c r="R1147" s="237" t="str">
        <f>IF(ISBLANK(INDEX('Policy Characteristics'!L:L,MATCH($C1147,'Policy Characteristics'!$C:$C,0))),"",INDEX('Policy Characteristics'!L:L,MATCH($C1147,'Policy Characteristics'!$C:$C,0)))</f>
        <v>industry-elec-and-hydrogen.html</v>
      </c>
      <c r="S1147" s="291" t="s">
        <v>187</v>
      </c>
    </row>
    <row r="1148" spans="1:19" s="291" customFormat="1">
      <c r="A1148" s="237" t="str">
        <f>IF(ISBLANK(INDEX('Policy Characteristics'!A:A,MATCH($C1148,'Policy Characteristics'!$C:$C,0))),"",INDEX('Policy Characteristics'!A:A,MATCH($C1148,'Policy Characteristics'!$C:$C,0)))</f>
        <v>Industry</v>
      </c>
      <c r="B1148" s="386" t="str">
        <f>IF(ISBLANK(INDEX('Policy Characteristics'!B:B,MATCH($C1148,'Policy Characteristics'!$C:$C,0))),"",INDEX('Policy Characteristics'!B:B,MATCH($C1148,'Policy Characteristics'!$C:$C,0)))</f>
        <v>Hydrogen Combustion</v>
      </c>
      <c r="C1148" s="237" t="str">
        <f t="shared" si="46"/>
        <v>Fraction of Eligible Industrial Energy Use Shifted to Hydrogen</v>
      </c>
      <c r="D1148" s="290" t="s">
        <v>3046</v>
      </c>
      <c r="E1148" t="s">
        <v>3488</v>
      </c>
      <c r="F1148" t="s">
        <v>2752</v>
      </c>
      <c r="G1148" s="335" t="s">
        <v>3495</v>
      </c>
      <c r="H1148" s="17">
        <v>2043</v>
      </c>
      <c r="I1148" s="387" t="s">
        <v>43</v>
      </c>
      <c r="J1148" s="388" t="str">
        <f>IF(ISBLANK(INDEX('Policy Characteristics'!D:D,MATCH($C1148,'Policy Characteristics'!$C:$C,0))),"",INDEX('Policy Characteristics'!D:D,MATCH($C1148,'Policy Characteristics'!$C:$C,0)))</f>
        <v>Hydrogen Combustion</v>
      </c>
      <c r="K1148" s="237" t="str">
        <f>IF(ISBLANK(INDEX('Policy Characteristics'!E:E,MATCH($C1148,'Policy Characteristics'!$C:$C,0))),"",INDEX('Policy Characteristics'!E:E,MATCH($C1148,'Policy Characteristics'!$C:$C,0)))</f>
        <v>indst shift to hydrogen</v>
      </c>
      <c r="L1148" s="238">
        <f>IF(ISBLANK(INDEX('Policy Characteristics'!F:F,MATCH($C1148,'Policy Characteristics'!$C:$C,0))),"",INDEX('Policy Characteristics'!F:F,MATCH($C1148,'Policy Characteristics'!$C:$C,0)))</f>
        <v>0</v>
      </c>
      <c r="M1148" s="238">
        <f>IF(ISBLANK(INDEX('Policy Characteristics'!G:G,MATCH($C1148,'Policy Characteristics'!$C:$C,0))),"",INDEX('Policy Characteristics'!G:G,MATCH($C1148,'Policy Characteristics'!$C:$C,0)))</f>
        <v>1</v>
      </c>
      <c r="N1148" s="238">
        <f>IF(ISBLANK(INDEX('Policy Characteristics'!H:H,MATCH($C1148,'Policy Characteristics'!$C:$C,0))),"",INDEX('Policy Characteristics'!H:H,MATCH($C1148,'Policy Characteristics'!$C:$C,0)))</f>
        <v>0.01</v>
      </c>
      <c r="O1148" s="237" t="str">
        <f>IF(ISBLANK(INDEX('Policy Characteristics'!I:I,MATCH($C1148,'Policy Characteristics'!$C:$C,0))),"",INDEX('Policy Characteristics'!I:I,MATCH($C1148,'Policy Characteristics'!$C:$C,0)))</f>
        <v>% of fuel shifted</v>
      </c>
      <c r="P1148" s="237"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7" t="str">
        <f>IF(ISBLANK(INDEX('Policy Characteristics'!K:K,MATCH($C1148,'Policy Characteristics'!$C:$C,0))),"",INDEX('Policy Characteristics'!K:K,MATCH($C1148,'Policy Characteristics'!$C:$C,0)))</f>
        <v>industry-ag-main.html#fuel-switching</v>
      </c>
      <c r="R1148" s="237" t="str">
        <f>IF(ISBLANK(INDEX('Policy Characteristics'!L:L,MATCH($C1148,'Policy Characteristics'!$C:$C,0))),"",INDEX('Policy Characteristics'!L:L,MATCH($C1148,'Policy Characteristics'!$C:$C,0)))</f>
        <v>industry-elec-and-hydrogen.html</v>
      </c>
      <c r="S1148" s="291" t="s">
        <v>187</v>
      </c>
    </row>
    <row r="1149" spans="1:19" s="291" customFormat="1">
      <c r="A1149" s="237" t="str">
        <f>IF(ISBLANK(INDEX('Policy Characteristics'!A:A,MATCH($C1149,'Policy Characteristics'!$C:$C,0))),"",INDEX('Policy Characteristics'!A:A,MATCH($C1149,'Policy Characteristics'!$C:$C,0)))</f>
        <v>Industry</v>
      </c>
      <c r="B1149" s="386" t="str">
        <f>IF(ISBLANK(INDEX('Policy Characteristics'!B:B,MATCH($C1149,'Policy Characteristics'!$C:$C,0))),"",INDEX('Policy Characteristics'!B:B,MATCH($C1149,'Policy Characteristics'!$C:$C,0)))</f>
        <v>Hydrogen Combustion</v>
      </c>
      <c r="C1149" s="237" t="str">
        <f t="shared" si="46"/>
        <v>Fraction of Eligible Industrial Energy Use Shifted to Hydrogen</v>
      </c>
      <c r="D1149" s="290" t="s">
        <v>3046</v>
      </c>
      <c r="E1149" t="s">
        <v>3489</v>
      </c>
      <c r="F1149" t="s">
        <v>2752</v>
      </c>
      <c r="G1149" s="335" t="s">
        <v>3496</v>
      </c>
      <c r="H1149" s="17">
        <v>2044</v>
      </c>
      <c r="I1149" s="387" t="s">
        <v>44</v>
      </c>
      <c r="J1149" s="388" t="str">
        <f>IF(ISBLANK(INDEX('Policy Characteristics'!D:D,MATCH($C1149,'Policy Characteristics'!$C:$C,0))),"",INDEX('Policy Characteristics'!D:D,MATCH($C1149,'Policy Characteristics'!$C:$C,0)))</f>
        <v>Hydrogen Combustion</v>
      </c>
      <c r="K1149" s="237" t="str">
        <f>IF(ISBLANK(INDEX('Policy Characteristics'!E:E,MATCH($C1149,'Policy Characteristics'!$C:$C,0))),"",INDEX('Policy Characteristics'!E:E,MATCH($C1149,'Policy Characteristics'!$C:$C,0)))</f>
        <v>indst shift to hydrogen</v>
      </c>
      <c r="L1149" s="238">
        <f>IF(ISBLANK(INDEX('Policy Characteristics'!F:F,MATCH($C1149,'Policy Characteristics'!$C:$C,0))),"",INDEX('Policy Characteristics'!F:F,MATCH($C1149,'Policy Characteristics'!$C:$C,0)))</f>
        <v>0</v>
      </c>
      <c r="M1149" s="238">
        <f>IF(ISBLANK(INDEX('Policy Characteristics'!G:G,MATCH($C1149,'Policy Characteristics'!$C:$C,0))),"",INDEX('Policy Characteristics'!G:G,MATCH($C1149,'Policy Characteristics'!$C:$C,0)))</f>
        <v>1</v>
      </c>
      <c r="N1149" s="238">
        <f>IF(ISBLANK(INDEX('Policy Characteristics'!H:H,MATCH($C1149,'Policy Characteristics'!$C:$C,0))),"",INDEX('Policy Characteristics'!H:H,MATCH($C1149,'Policy Characteristics'!$C:$C,0)))</f>
        <v>0.01</v>
      </c>
      <c r="O1149" s="237" t="str">
        <f>IF(ISBLANK(INDEX('Policy Characteristics'!I:I,MATCH($C1149,'Policy Characteristics'!$C:$C,0))),"",INDEX('Policy Characteristics'!I:I,MATCH($C1149,'Policy Characteristics'!$C:$C,0)))</f>
        <v>% of fuel shifted</v>
      </c>
      <c r="P1149" s="237"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7" t="str">
        <f>IF(ISBLANK(INDEX('Policy Characteristics'!K:K,MATCH($C1149,'Policy Characteristics'!$C:$C,0))),"",INDEX('Policy Characteristics'!K:K,MATCH($C1149,'Policy Characteristics'!$C:$C,0)))</f>
        <v>industry-ag-main.html#fuel-switching</v>
      </c>
      <c r="R1149" s="237" t="str">
        <f>IF(ISBLANK(INDEX('Policy Characteristics'!L:L,MATCH($C1149,'Policy Characteristics'!$C:$C,0))),"",INDEX('Policy Characteristics'!L:L,MATCH($C1149,'Policy Characteristics'!$C:$C,0)))</f>
        <v>industry-elec-and-hydrogen.html</v>
      </c>
      <c r="S1149" s="291" t="s">
        <v>187</v>
      </c>
    </row>
    <row r="1150" spans="1:19" s="291" customFormat="1">
      <c r="A1150" s="237" t="str">
        <f>IF(ISBLANK(INDEX('Policy Characteristics'!A:A,MATCH($C1150,'Policy Characteristics'!$C:$C,0))),"",INDEX('Policy Characteristics'!A:A,MATCH($C1150,'Policy Characteristics'!$C:$C,0)))</f>
        <v>Industry</v>
      </c>
      <c r="B1150" s="386" t="str">
        <f>IF(ISBLANK(INDEX('Policy Characteristics'!B:B,MATCH($C1150,'Policy Characteristics'!$C:$C,0))),"",INDEX('Policy Characteristics'!B:B,MATCH($C1150,'Policy Characteristics'!$C:$C,0)))</f>
        <v>Hydrogen Combustion</v>
      </c>
      <c r="C1150" s="237" t="str">
        <f t="shared" si="46"/>
        <v>Fraction of Eligible Industrial Energy Use Shifted to Hydrogen</v>
      </c>
      <c r="D1150" s="290" t="s">
        <v>3046</v>
      </c>
      <c r="E1150" t="s">
        <v>3490</v>
      </c>
      <c r="F1150" t="s">
        <v>2752</v>
      </c>
      <c r="G1150" s="335" t="s">
        <v>3497</v>
      </c>
      <c r="H1150" s="17">
        <v>2045</v>
      </c>
      <c r="I1150" s="387" t="s">
        <v>44</v>
      </c>
      <c r="J1150" s="388" t="str">
        <f>IF(ISBLANK(INDEX('Policy Characteristics'!D:D,MATCH($C1150,'Policy Characteristics'!$C:$C,0))),"",INDEX('Policy Characteristics'!D:D,MATCH($C1150,'Policy Characteristics'!$C:$C,0)))</f>
        <v>Hydrogen Combustion</v>
      </c>
      <c r="K1150" s="237" t="str">
        <f>IF(ISBLANK(INDEX('Policy Characteristics'!E:E,MATCH($C1150,'Policy Characteristics'!$C:$C,0))),"",INDEX('Policy Characteristics'!E:E,MATCH($C1150,'Policy Characteristics'!$C:$C,0)))</f>
        <v>indst shift to hydrogen</v>
      </c>
      <c r="L1150" s="238">
        <f>IF(ISBLANK(INDEX('Policy Characteristics'!F:F,MATCH($C1150,'Policy Characteristics'!$C:$C,0))),"",INDEX('Policy Characteristics'!F:F,MATCH($C1150,'Policy Characteristics'!$C:$C,0)))</f>
        <v>0</v>
      </c>
      <c r="M1150" s="238">
        <f>IF(ISBLANK(INDEX('Policy Characteristics'!G:G,MATCH($C1150,'Policy Characteristics'!$C:$C,0))),"",INDEX('Policy Characteristics'!G:G,MATCH($C1150,'Policy Characteristics'!$C:$C,0)))</f>
        <v>1</v>
      </c>
      <c r="N1150" s="238">
        <f>IF(ISBLANK(INDEX('Policy Characteristics'!H:H,MATCH($C1150,'Policy Characteristics'!$C:$C,0))),"",INDEX('Policy Characteristics'!H:H,MATCH($C1150,'Policy Characteristics'!$C:$C,0)))</f>
        <v>0.01</v>
      </c>
      <c r="O1150" s="237" t="str">
        <f>IF(ISBLANK(INDEX('Policy Characteristics'!I:I,MATCH($C1150,'Policy Characteristics'!$C:$C,0))),"",INDEX('Policy Characteristics'!I:I,MATCH($C1150,'Policy Characteristics'!$C:$C,0)))</f>
        <v>% of fuel shifted</v>
      </c>
      <c r="P1150" s="237"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7" t="str">
        <f>IF(ISBLANK(INDEX('Policy Characteristics'!K:K,MATCH($C1150,'Policy Characteristics'!$C:$C,0))),"",INDEX('Policy Characteristics'!K:K,MATCH($C1150,'Policy Characteristics'!$C:$C,0)))</f>
        <v>industry-ag-main.html#fuel-switching</v>
      </c>
      <c r="R1150" s="237" t="str">
        <f>IF(ISBLANK(INDEX('Policy Characteristics'!L:L,MATCH($C1150,'Policy Characteristics'!$C:$C,0))),"",INDEX('Policy Characteristics'!L:L,MATCH($C1150,'Policy Characteristics'!$C:$C,0)))</f>
        <v>industry-elec-and-hydrogen.html</v>
      </c>
      <c r="S1150" s="291" t="s">
        <v>187</v>
      </c>
    </row>
    <row r="1151" spans="1:19" s="291" customFormat="1">
      <c r="A1151" s="237" t="str">
        <f>IF(ISBLANK(INDEX('Policy Characteristics'!A:A,MATCH($C1151,'Policy Characteristics'!$C:$C,0))),"",INDEX('Policy Characteristics'!A:A,MATCH($C1151,'Policy Characteristics'!$C:$C,0)))</f>
        <v>Industry</v>
      </c>
      <c r="B1151" s="386" t="str">
        <f>IF(ISBLANK(INDEX('Policy Characteristics'!B:B,MATCH($C1151,'Policy Characteristics'!$C:$C,0))),"",INDEX('Policy Characteristics'!B:B,MATCH($C1151,'Policy Characteristics'!$C:$C,0)))</f>
        <v>Hydrogen Combustion</v>
      </c>
      <c r="C1151" s="237" t="str">
        <f t="shared" si="46"/>
        <v>Fraction of Eligible Industrial Energy Use Shifted to Hydrogen</v>
      </c>
      <c r="D1151" s="290" t="s">
        <v>3046</v>
      </c>
      <c r="E1151" t="s">
        <v>3491</v>
      </c>
      <c r="F1151" t="s">
        <v>2752</v>
      </c>
      <c r="G1151" s="335" t="s">
        <v>3498</v>
      </c>
      <c r="H1151" s="17">
        <v>2046</v>
      </c>
      <c r="I1151" s="387" t="s">
        <v>44</v>
      </c>
      <c r="J1151" s="388" t="str">
        <f>IF(ISBLANK(INDEX('Policy Characteristics'!D:D,MATCH($C1151,'Policy Characteristics'!$C:$C,0))),"",INDEX('Policy Characteristics'!D:D,MATCH($C1151,'Policy Characteristics'!$C:$C,0)))</f>
        <v>Hydrogen Combustion</v>
      </c>
      <c r="K1151" s="237" t="str">
        <f>IF(ISBLANK(INDEX('Policy Characteristics'!E:E,MATCH($C1151,'Policy Characteristics'!$C:$C,0))),"",INDEX('Policy Characteristics'!E:E,MATCH($C1151,'Policy Characteristics'!$C:$C,0)))</f>
        <v>indst shift to hydrogen</v>
      </c>
      <c r="L1151" s="238">
        <f>IF(ISBLANK(INDEX('Policy Characteristics'!F:F,MATCH($C1151,'Policy Characteristics'!$C:$C,0))),"",INDEX('Policy Characteristics'!F:F,MATCH($C1151,'Policy Characteristics'!$C:$C,0)))</f>
        <v>0</v>
      </c>
      <c r="M1151" s="238">
        <f>IF(ISBLANK(INDEX('Policy Characteristics'!G:G,MATCH($C1151,'Policy Characteristics'!$C:$C,0))),"",INDEX('Policy Characteristics'!G:G,MATCH($C1151,'Policy Characteristics'!$C:$C,0)))</f>
        <v>1</v>
      </c>
      <c r="N1151" s="238">
        <f>IF(ISBLANK(INDEX('Policy Characteristics'!H:H,MATCH($C1151,'Policy Characteristics'!$C:$C,0))),"",INDEX('Policy Characteristics'!H:H,MATCH($C1151,'Policy Characteristics'!$C:$C,0)))</f>
        <v>0.01</v>
      </c>
      <c r="O1151" s="237" t="str">
        <f>IF(ISBLANK(INDEX('Policy Characteristics'!I:I,MATCH($C1151,'Policy Characteristics'!$C:$C,0))),"",INDEX('Policy Characteristics'!I:I,MATCH($C1151,'Policy Characteristics'!$C:$C,0)))</f>
        <v>% of fuel shifted</v>
      </c>
      <c r="P1151" s="237"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7" t="str">
        <f>IF(ISBLANK(INDEX('Policy Characteristics'!K:K,MATCH($C1151,'Policy Characteristics'!$C:$C,0))),"",INDEX('Policy Characteristics'!K:K,MATCH($C1151,'Policy Characteristics'!$C:$C,0)))</f>
        <v>industry-ag-main.html#fuel-switching</v>
      </c>
      <c r="R1151" s="237" t="str">
        <f>IF(ISBLANK(INDEX('Policy Characteristics'!L:L,MATCH($C1151,'Policy Characteristics'!$C:$C,0))),"",INDEX('Policy Characteristics'!L:L,MATCH($C1151,'Policy Characteristics'!$C:$C,0)))</f>
        <v>industry-elec-and-hydrogen.html</v>
      </c>
      <c r="S1151" s="291" t="s">
        <v>187</v>
      </c>
    </row>
    <row r="1152" spans="1:19" s="291" customFormat="1">
      <c r="A1152" s="237" t="str">
        <f>IF(ISBLANK(INDEX('Policy Characteristics'!A:A,MATCH($C1152,'Policy Characteristics'!$C:$C,0))),"",INDEX('Policy Characteristics'!A:A,MATCH($C1152,'Policy Characteristics'!$C:$C,0)))</f>
        <v>Industry</v>
      </c>
      <c r="B1152" s="386" t="str">
        <f>IF(ISBLANK(INDEX('Policy Characteristics'!B:B,MATCH($C1152,'Policy Characteristics'!$C:$C,0))),"",INDEX('Policy Characteristics'!B:B,MATCH($C1152,'Policy Characteristics'!$C:$C,0)))</f>
        <v>Hydrogen Combustion</v>
      </c>
      <c r="C1152" s="237" t="str">
        <f t="shared" si="46"/>
        <v>Fraction of Eligible Industrial Energy Use Shifted to Hydrogen</v>
      </c>
      <c r="D1152" s="290" t="s">
        <v>3046</v>
      </c>
      <c r="E1152" t="s">
        <v>3492</v>
      </c>
      <c r="F1152" t="s">
        <v>2752</v>
      </c>
      <c r="G1152" s="335" t="s">
        <v>3499</v>
      </c>
      <c r="H1152" s="17">
        <v>2047</v>
      </c>
      <c r="I1152" s="387" t="s">
        <v>44</v>
      </c>
      <c r="J1152" s="388" t="str">
        <f>IF(ISBLANK(INDEX('Policy Characteristics'!D:D,MATCH($C1152,'Policy Characteristics'!$C:$C,0))),"",INDEX('Policy Characteristics'!D:D,MATCH($C1152,'Policy Characteristics'!$C:$C,0)))</f>
        <v>Hydrogen Combustion</v>
      </c>
      <c r="K1152" s="237" t="str">
        <f>IF(ISBLANK(INDEX('Policy Characteristics'!E:E,MATCH($C1152,'Policy Characteristics'!$C:$C,0))),"",INDEX('Policy Characteristics'!E:E,MATCH($C1152,'Policy Characteristics'!$C:$C,0)))</f>
        <v>indst shift to hydrogen</v>
      </c>
      <c r="L1152" s="238">
        <f>IF(ISBLANK(INDEX('Policy Characteristics'!F:F,MATCH($C1152,'Policy Characteristics'!$C:$C,0))),"",INDEX('Policy Characteristics'!F:F,MATCH($C1152,'Policy Characteristics'!$C:$C,0)))</f>
        <v>0</v>
      </c>
      <c r="M1152" s="238">
        <f>IF(ISBLANK(INDEX('Policy Characteristics'!G:G,MATCH($C1152,'Policy Characteristics'!$C:$C,0))),"",INDEX('Policy Characteristics'!G:G,MATCH($C1152,'Policy Characteristics'!$C:$C,0)))</f>
        <v>1</v>
      </c>
      <c r="N1152" s="238">
        <f>IF(ISBLANK(INDEX('Policy Characteristics'!H:H,MATCH($C1152,'Policy Characteristics'!$C:$C,0))),"",INDEX('Policy Characteristics'!H:H,MATCH($C1152,'Policy Characteristics'!$C:$C,0)))</f>
        <v>0.01</v>
      </c>
      <c r="O1152" s="237" t="str">
        <f>IF(ISBLANK(INDEX('Policy Characteristics'!I:I,MATCH($C1152,'Policy Characteristics'!$C:$C,0))),"",INDEX('Policy Characteristics'!I:I,MATCH($C1152,'Policy Characteristics'!$C:$C,0)))</f>
        <v>% of fuel shifted</v>
      </c>
      <c r="P1152" s="237"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7" t="str">
        <f>IF(ISBLANK(INDEX('Policy Characteristics'!K:K,MATCH($C1152,'Policy Characteristics'!$C:$C,0))),"",INDEX('Policy Characteristics'!K:K,MATCH($C1152,'Policy Characteristics'!$C:$C,0)))</f>
        <v>industry-ag-main.html#fuel-switching</v>
      </c>
      <c r="R1152" s="237" t="str">
        <f>IF(ISBLANK(INDEX('Policy Characteristics'!L:L,MATCH($C1152,'Policy Characteristics'!$C:$C,0))),"",INDEX('Policy Characteristics'!L:L,MATCH($C1152,'Policy Characteristics'!$C:$C,0)))</f>
        <v>industry-elec-and-hydrogen.html</v>
      </c>
      <c r="S1152" s="291" t="s">
        <v>187</v>
      </c>
    </row>
    <row r="1153" spans="1:19" s="291" customFormat="1">
      <c r="A1153" s="237" t="str">
        <f>IF(ISBLANK(INDEX('Policy Characteristics'!A:A,MATCH($C1153,'Policy Characteristics'!$C:$C,0))),"",INDEX('Policy Characteristics'!A:A,MATCH($C1153,'Policy Characteristics'!$C:$C,0)))</f>
        <v>Industry</v>
      </c>
      <c r="B1153" s="386" t="str">
        <f>IF(ISBLANK(INDEX('Policy Characteristics'!B:B,MATCH($C1153,'Policy Characteristics'!$C:$C,0))),"",INDEX('Policy Characteristics'!B:B,MATCH($C1153,'Policy Characteristics'!$C:$C,0)))</f>
        <v>Hydrogen Combustion</v>
      </c>
      <c r="C1153" s="237" t="str">
        <f t="shared" si="46"/>
        <v>Fraction of Eligible Industrial Energy Use Shifted to Hydrogen</v>
      </c>
      <c r="D1153" s="290" t="s">
        <v>3046</v>
      </c>
      <c r="E1153" t="s">
        <v>3493</v>
      </c>
      <c r="F1153" t="s">
        <v>2752</v>
      </c>
      <c r="G1153" s="335" t="s">
        <v>3500</v>
      </c>
      <c r="H1153" s="17">
        <v>2048</v>
      </c>
      <c r="I1153" s="387" t="s">
        <v>44</v>
      </c>
      <c r="J1153" s="388" t="str">
        <f>IF(ISBLANK(INDEX('Policy Characteristics'!D:D,MATCH($C1153,'Policy Characteristics'!$C:$C,0))),"",INDEX('Policy Characteristics'!D:D,MATCH($C1153,'Policy Characteristics'!$C:$C,0)))</f>
        <v>Hydrogen Combustion</v>
      </c>
      <c r="K1153" s="237" t="str">
        <f>IF(ISBLANK(INDEX('Policy Characteristics'!E:E,MATCH($C1153,'Policy Characteristics'!$C:$C,0))),"",INDEX('Policy Characteristics'!E:E,MATCH($C1153,'Policy Characteristics'!$C:$C,0)))</f>
        <v>indst shift to hydrogen</v>
      </c>
      <c r="L1153" s="238">
        <f>IF(ISBLANK(INDEX('Policy Characteristics'!F:F,MATCH($C1153,'Policy Characteristics'!$C:$C,0))),"",INDEX('Policy Characteristics'!F:F,MATCH($C1153,'Policy Characteristics'!$C:$C,0)))</f>
        <v>0</v>
      </c>
      <c r="M1153" s="238">
        <f>IF(ISBLANK(INDEX('Policy Characteristics'!G:G,MATCH($C1153,'Policy Characteristics'!$C:$C,0))),"",INDEX('Policy Characteristics'!G:G,MATCH($C1153,'Policy Characteristics'!$C:$C,0)))</f>
        <v>1</v>
      </c>
      <c r="N1153" s="238">
        <f>IF(ISBLANK(INDEX('Policy Characteristics'!H:H,MATCH($C1153,'Policy Characteristics'!$C:$C,0))),"",INDEX('Policy Characteristics'!H:H,MATCH($C1153,'Policy Characteristics'!$C:$C,0)))</f>
        <v>0.01</v>
      </c>
      <c r="O1153" s="237" t="str">
        <f>IF(ISBLANK(INDEX('Policy Characteristics'!I:I,MATCH($C1153,'Policy Characteristics'!$C:$C,0))),"",INDEX('Policy Characteristics'!I:I,MATCH($C1153,'Policy Characteristics'!$C:$C,0)))</f>
        <v>% of fuel shifted</v>
      </c>
      <c r="P1153" s="237"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7" t="str">
        <f>IF(ISBLANK(INDEX('Policy Characteristics'!K:K,MATCH($C1153,'Policy Characteristics'!$C:$C,0))),"",INDEX('Policy Characteristics'!K:K,MATCH($C1153,'Policy Characteristics'!$C:$C,0)))</f>
        <v>industry-ag-main.html#fuel-switching</v>
      </c>
      <c r="R1153" s="237" t="str">
        <f>IF(ISBLANK(INDEX('Policy Characteristics'!L:L,MATCH($C1153,'Policy Characteristics'!$C:$C,0))),"",INDEX('Policy Characteristics'!L:L,MATCH($C1153,'Policy Characteristics'!$C:$C,0)))</f>
        <v>industry-elec-and-hydrogen.html</v>
      </c>
      <c r="S1153" s="291" t="s">
        <v>187</v>
      </c>
    </row>
    <row r="1154" spans="1:19" s="291" customFormat="1">
      <c r="A1154" s="237" t="str">
        <f>IF(ISBLANK(INDEX('Policy Characteristics'!A:A,MATCH($C1154,'Policy Characteristics'!$C:$C,0))),"",INDEX('Policy Characteristics'!A:A,MATCH($C1154,'Policy Characteristics'!$C:$C,0)))</f>
        <v>Industry</v>
      </c>
      <c r="B1154" s="386" t="str">
        <f>IF(ISBLANK(INDEX('Policy Characteristics'!B:B,MATCH($C1154,'Policy Characteristics'!$C:$C,0))),"",INDEX('Policy Characteristics'!B:B,MATCH($C1154,'Policy Characteristics'!$C:$C,0)))</f>
        <v>Hydrogen Combustion</v>
      </c>
      <c r="C1154" s="237" t="str">
        <f t="shared" si="46"/>
        <v>Fraction of Eligible Industrial Energy Use Shifted to Hydrogen</v>
      </c>
      <c r="D1154" s="290" t="s">
        <v>3046</v>
      </c>
      <c r="E1154" t="s">
        <v>3610</v>
      </c>
      <c r="F1154" t="s">
        <v>2752</v>
      </c>
      <c r="G1154" s="335" t="s">
        <v>3610</v>
      </c>
      <c r="H1154" s="17">
        <v>2049</v>
      </c>
      <c r="I1154" s="387" t="s">
        <v>44</v>
      </c>
      <c r="J1154" s="388" t="str">
        <f>IF(ISBLANK(INDEX('Policy Characteristics'!D:D,MATCH($C1154,'Policy Characteristics'!$C:$C,0))),"",INDEX('Policy Characteristics'!D:D,MATCH($C1154,'Policy Characteristics'!$C:$C,0)))</f>
        <v>Hydrogen Combustion</v>
      </c>
      <c r="K1154" s="237" t="str">
        <f>IF(ISBLANK(INDEX('Policy Characteristics'!E:E,MATCH($C1154,'Policy Characteristics'!$C:$C,0))),"",INDEX('Policy Characteristics'!E:E,MATCH($C1154,'Policy Characteristics'!$C:$C,0)))</f>
        <v>indst shift to hydrogen</v>
      </c>
      <c r="L1154" s="238">
        <f>IF(ISBLANK(INDEX('Policy Characteristics'!F:F,MATCH($C1154,'Policy Characteristics'!$C:$C,0))),"",INDEX('Policy Characteristics'!F:F,MATCH($C1154,'Policy Characteristics'!$C:$C,0)))</f>
        <v>0</v>
      </c>
      <c r="M1154" s="238">
        <f>IF(ISBLANK(INDEX('Policy Characteristics'!G:G,MATCH($C1154,'Policy Characteristics'!$C:$C,0))),"",INDEX('Policy Characteristics'!G:G,MATCH($C1154,'Policy Characteristics'!$C:$C,0)))</f>
        <v>1</v>
      </c>
      <c r="N1154" s="238">
        <f>IF(ISBLANK(INDEX('Policy Characteristics'!H:H,MATCH($C1154,'Policy Characteristics'!$C:$C,0))),"",INDEX('Policy Characteristics'!H:H,MATCH($C1154,'Policy Characteristics'!$C:$C,0)))</f>
        <v>0.01</v>
      </c>
      <c r="O1154" s="237" t="str">
        <f>IF(ISBLANK(INDEX('Policy Characteristics'!I:I,MATCH($C1154,'Policy Characteristics'!$C:$C,0))),"",INDEX('Policy Characteristics'!I:I,MATCH($C1154,'Policy Characteristics'!$C:$C,0)))</f>
        <v>% of fuel shifted</v>
      </c>
      <c r="P1154" s="237"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7" t="str">
        <f>IF(ISBLANK(INDEX('Policy Characteristics'!K:K,MATCH($C1154,'Policy Characteristics'!$C:$C,0))),"",INDEX('Policy Characteristics'!K:K,MATCH($C1154,'Policy Characteristics'!$C:$C,0)))</f>
        <v>industry-ag-main.html#fuel-switching</v>
      </c>
      <c r="R1154" s="237" t="str">
        <f>IF(ISBLANK(INDEX('Policy Characteristics'!L:L,MATCH($C1154,'Policy Characteristics'!$C:$C,0))),"",INDEX('Policy Characteristics'!L:L,MATCH($C1154,'Policy Characteristics'!$C:$C,0)))</f>
        <v>industry-elec-and-hydrogen.html</v>
      </c>
      <c r="S1154" s="291" t="s">
        <v>187</v>
      </c>
    </row>
    <row r="1155" spans="1:19" s="291" customFormat="1">
      <c r="A1155" s="237" t="str">
        <f>IF(ISBLANK(INDEX('Policy Characteristics'!A:A,MATCH($C1155,'Policy Characteristics'!$C:$C,0))),"",INDEX('Policy Characteristics'!A:A,MATCH($C1155,'Policy Characteristics'!$C:$C,0)))</f>
        <v>Industry</v>
      </c>
      <c r="B1155" s="386" t="str">
        <f>IF(ISBLANK(INDEX('Policy Characteristics'!B:B,MATCH($C1155,'Policy Characteristics'!$C:$C,0))),"",INDEX('Policy Characteristics'!B:B,MATCH($C1155,'Policy Characteristics'!$C:$C,0)))</f>
        <v>Hydrogen Combustion</v>
      </c>
      <c r="C1155" s="237" t="str">
        <f t="shared" si="46"/>
        <v>Fraction of Eligible Industrial Energy Use Shifted to Hydrogen</v>
      </c>
      <c r="D1155" s="290" t="s">
        <v>3047</v>
      </c>
      <c r="E1155" t="s">
        <v>3487</v>
      </c>
      <c r="F1155" t="s">
        <v>3011</v>
      </c>
      <c r="G1155" s="335" t="s">
        <v>3494</v>
      </c>
      <c r="H1155" s="17">
        <v>2050</v>
      </c>
      <c r="I1155" s="387" t="s">
        <v>43</v>
      </c>
      <c r="J1155" s="388" t="str">
        <f>IF(ISBLANK(INDEX('Policy Characteristics'!D:D,MATCH($C1155,'Policy Characteristics'!$C:$C,0))),"",INDEX('Policy Characteristics'!D:D,MATCH($C1155,'Policy Characteristics'!$C:$C,0)))</f>
        <v>Hydrogen Combustion</v>
      </c>
      <c r="K1155" s="237" t="str">
        <f>IF(ISBLANK(INDEX('Policy Characteristics'!E:E,MATCH($C1155,'Policy Characteristics'!$C:$C,0))),"",INDEX('Policy Characteristics'!E:E,MATCH($C1155,'Policy Characteristics'!$C:$C,0)))</f>
        <v>indst shift to hydrogen</v>
      </c>
      <c r="L1155" s="238">
        <f>IF(ISBLANK(INDEX('Policy Characteristics'!F:F,MATCH($C1155,'Policy Characteristics'!$C:$C,0))),"",INDEX('Policy Characteristics'!F:F,MATCH($C1155,'Policy Characteristics'!$C:$C,0)))</f>
        <v>0</v>
      </c>
      <c r="M1155" s="238">
        <f>IF(ISBLANK(INDEX('Policy Characteristics'!G:G,MATCH($C1155,'Policy Characteristics'!$C:$C,0))),"",INDEX('Policy Characteristics'!G:G,MATCH($C1155,'Policy Characteristics'!$C:$C,0)))</f>
        <v>1</v>
      </c>
      <c r="N1155" s="238">
        <f>IF(ISBLANK(INDEX('Policy Characteristics'!H:H,MATCH($C1155,'Policy Characteristics'!$C:$C,0))),"",INDEX('Policy Characteristics'!H:H,MATCH($C1155,'Policy Characteristics'!$C:$C,0)))</f>
        <v>0.01</v>
      </c>
      <c r="O1155" s="237" t="str">
        <f>IF(ISBLANK(INDEX('Policy Characteristics'!I:I,MATCH($C1155,'Policy Characteristics'!$C:$C,0))),"",INDEX('Policy Characteristics'!I:I,MATCH($C1155,'Policy Characteristics'!$C:$C,0)))</f>
        <v>% of fuel shifted</v>
      </c>
      <c r="P1155" s="237"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7" t="str">
        <f>IF(ISBLANK(INDEX('Policy Characteristics'!K:K,MATCH($C1155,'Policy Characteristics'!$C:$C,0))),"",INDEX('Policy Characteristics'!K:K,MATCH($C1155,'Policy Characteristics'!$C:$C,0)))</f>
        <v>industry-ag-main.html#fuel-switching</v>
      </c>
      <c r="R1155" s="237" t="str">
        <f>IF(ISBLANK(INDEX('Policy Characteristics'!L:L,MATCH($C1155,'Policy Characteristics'!$C:$C,0))),"",INDEX('Policy Characteristics'!L:L,MATCH($C1155,'Policy Characteristics'!$C:$C,0)))</f>
        <v>industry-elec-and-hydrogen.html</v>
      </c>
      <c r="S1155" s="291" t="s">
        <v>187</v>
      </c>
    </row>
    <row r="1156" spans="1:19" s="291" customFormat="1">
      <c r="A1156" s="237" t="str">
        <f>IF(ISBLANK(INDEX('Policy Characteristics'!A:A,MATCH($C1156,'Policy Characteristics'!$C:$C,0))),"",INDEX('Policy Characteristics'!A:A,MATCH($C1156,'Policy Characteristics'!$C:$C,0)))</f>
        <v>Industry</v>
      </c>
      <c r="B1156" s="386" t="str">
        <f>IF(ISBLANK(INDEX('Policy Characteristics'!B:B,MATCH($C1156,'Policy Characteristics'!$C:$C,0))),"",INDEX('Policy Characteristics'!B:B,MATCH($C1156,'Policy Characteristics'!$C:$C,0)))</f>
        <v>Hydrogen Combustion</v>
      </c>
      <c r="C1156" s="237" t="str">
        <f t="shared" si="46"/>
        <v>Fraction of Eligible Industrial Energy Use Shifted to Hydrogen</v>
      </c>
      <c r="D1156" s="290" t="s">
        <v>3047</v>
      </c>
      <c r="E1156" t="s">
        <v>3488</v>
      </c>
      <c r="F1156" t="s">
        <v>3011</v>
      </c>
      <c r="G1156" s="335" t="s">
        <v>3495</v>
      </c>
      <c r="H1156" s="17">
        <v>2051</v>
      </c>
      <c r="I1156" s="387" t="s">
        <v>43</v>
      </c>
      <c r="J1156" s="388" t="str">
        <f>IF(ISBLANK(INDEX('Policy Characteristics'!D:D,MATCH($C1156,'Policy Characteristics'!$C:$C,0))),"",INDEX('Policy Characteristics'!D:D,MATCH($C1156,'Policy Characteristics'!$C:$C,0)))</f>
        <v>Hydrogen Combustion</v>
      </c>
      <c r="K1156" s="237" t="str">
        <f>IF(ISBLANK(INDEX('Policy Characteristics'!E:E,MATCH($C1156,'Policy Characteristics'!$C:$C,0))),"",INDEX('Policy Characteristics'!E:E,MATCH($C1156,'Policy Characteristics'!$C:$C,0)))</f>
        <v>indst shift to hydrogen</v>
      </c>
      <c r="L1156" s="238">
        <f>IF(ISBLANK(INDEX('Policy Characteristics'!F:F,MATCH($C1156,'Policy Characteristics'!$C:$C,0))),"",INDEX('Policy Characteristics'!F:F,MATCH($C1156,'Policy Characteristics'!$C:$C,0)))</f>
        <v>0</v>
      </c>
      <c r="M1156" s="238">
        <f>IF(ISBLANK(INDEX('Policy Characteristics'!G:G,MATCH($C1156,'Policy Characteristics'!$C:$C,0))),"",INDEX('Policy Characteristics'!G:G,MATCH($C1156,'Policy Characteristics'!$C:$C,0)))</f>
        <v>1</v>
      </c>
      <c r="N1156" s="238">
        <f>IF(ISBLANK(INDEX('Policy Characteristics'!H:H,MATCH($C1156,'Policy Characteristics'!$C:$C,0))),"",INDEX('Policy Characteristics'!H:H,MATCH($C1156,'Policy Characteristics'!$C:$C,0)))</f>
        <v>0.01</v>
      </c>
      <c r="O1156" s="237" t="str">
        <f>IF(ISBLANK(INDEX('Policy Characteristics'!I:I,MATCH($C1156,'Policy Characteristics'!$C:$C,0))),"",INDEX('Policy Characteristics'!I:I,MATCH($C1156,'Policy Characteristics'!$C:$C,0)))</f>
        <v>% of fuel shifted</v>
      </c>
      <c r="P1156" s="237"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7" t="str">
        <f>IF(ISBLANK(INDEX('Policy Characteristics'!K:K,MATCH($C1156,'Policy Characteristics'!$C:$C,0))),"",INDEX('Policy Characteristics'!K:K,MATCH($C1156,'Policy Characteristics'!$C:$C,0)))</f>
        <v>industry-ag-main.html#fuel-switching</v>
      </c>
      <c r="R1156" s="237" t="str">
        <f>IF(ISBLANK(INDEX('Policy Characteristics'!L:L,MATCH($C1156,'Policy Characteristics'!$C:$C,0))),"",INDEX('Policy Characteristics'!L:L,MATCH($C1156,'Policy Characteristics'!$C:$C,0)))</f>
        <v>industry-elec-and-hydrogen.html</v>
      </c>
      <c r="S1156" s="291" t="s">
        <v>187</v>
      </c>
    </row>
    <row r="1157" spans="1:19" s="291" customFormat="1">
      <c r="A1157" s="237" t="str">
        <f>IF(ISBLANK(INDEX('Policy Characteristics'!A:A,MATCH($C1157,'Policy Characteristics'!$C:$C,0))),"",INDEX('Policy Characteristics'!A:A,MATCH($C1157,'Policy Characteristics'!$C:$C,0)))</f>
        <v>Industry</v>
      </c>
      <c r="B1157" s="386" t="str">
        <f>IF(ISBLANK(INDEX('Policy Characteristics'!B:B,MATCH($C1157,'Policy Characteristics'!$C:$C,0))),"",INDEX('Policy Characteristics'!B:B,MATCH($C1157,'Policy Characteristics'!$C:$C,0)))</f>
        <v>Hydrogen Combustion</v>
      </c>
      <c r="C1157" s="237" t="str">
        <f t="shared" si="46"/>
        <v>Fraction of Eligible Industrial Energy Use Shifted to Hydrogen</v>
      </c>
      <c r="D1157" s="290" t="s">
        <v>3047</v>
      </c>
      <c r="E1157" t="s">
        <v>3489</v>
      </c>
      <c r="F1157" t="s">
        <v>3011</v>
      </c>
      <c r="G1157" s="335" t="s">
        <v>3496</v>
      </c>
      <c r="H1157" s="17">
        <v>2052</v>
      </c>
      <c r="I1157" s="387" t="s">
        <v>43</v>
      </c>
      <c r="J1157" s="388" t="str">
        <f>IF(ISBLANK(INDEX('Policy Characteristics'!D:D,MATCH($C1157,'Policy Characteristics'!$C:$C,0))),"",INDEX('Policy Characteristics'!D:D,MATCH($C1157,'Policy Characteristics'!$C:$C,0)))</f>
        <v>Hydrogen Combustion</v>
      </c>
      <c r="K1157" s="237" t="str">
        <f>IF(ISBLANK(INDEX('Policy Characteristics'!E:E,MATCH($C1157,'Policy Characteristics'!$C:$C,0))),"",INDEX('Policy Characteristics'!E:E,MATCH($C1157,'Policy Characteristics'!$C:$C,0)))</f>
        <v>indst shift to hydrogen</v>
      </c>
      <c r="L1157" s="238">
        <f>IF(ISBLANK(INDEX('Policy Characteristics'!F:F,MATCH($C1157,'Policy Characteristics'!$C:$C,0))),"",INDEX('Policy Characteristics'!F:F,MATCH($C1157,'Policy Characteristics'!$C:$C,0)))</f>
        <v>0</v>
      </c>
      <c r="M1157" s="238">
        <f>IF(ISBLANK(INDEX('Policy Characteristics'!G:G,MATCH($C1157,'Policy Characteristics'!$C:$C,0))),"",INDEX('Policy Characteristics'!G:G,MATCH($C1157,'Policy Characteristics'!$C:$C,0)))</f>
        <v>1</v>
      </c>
      <c r="N1157" s="238">
        <f>IF(ISBLANK(INDEX('Policy Characteristics'!H:H,MATCH($C1157,'Policy Characteristics'!$C:$C,0))),"",INDEX('Policy Characteristics'!H:H,MATCH($C1157,'Policy Characteristics'!$C:$C,0)))</f>
        <v>0.01</v>
      </c>
      <c r="O1157" s="237" t="str">
        <f>IF(ISBLANK(INDEX('Policy Characteristics'!I:I,MATCH($C1157,'Policy Characteristics'!$C:$C,0))),"",INDEX('Policy Characteristics'!I:I,MATCH($C1157,'Policy Characteristics'!$C:$C,0)))</f>
        <v>% of fuel shifted</v>
      </c>
      <c r="P1157" s="237"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7" t="str">
        <f>IF(ISBLANK(INDEX('Policy Characteristics'!K:K,MATCH($C1157,'Policy Characteristics'!$C:$C,0))),"",INDEX('Policy Characteristics'!K:K,MATCH($C1157,'Policy Characteristics'!$C:$C,0)))</f>
        <v>industry-ag-main.html#fuel-switching</v>
      </c>
      <c r="R1157" s="237" t="str">
        <f>IF(ISBLANK(INDEX('Policy Characteristics'!L:L,MATCH($C1157,'Policy Characteristics'!$C:$C,0))),"",INDEX('Policy Characteristics'!L:L,MATCH($C1157,'Policy Characteristics'!$C:$C,0)))</f>
        <v>industry-elec-and-hydrogen.html</v>
      </c>
      <c r="S1157" s="291" t="s">
        <v>187</v>
      </c>
    </row>
    <row r="1158" spans="1:19" s="291" customFormat="1">
      <c r="A1158" s="237" t="str">
        <f>IF(ISBLANK(INDEX('Policy Characteristics'!A:A,MATCH($C1158,'Policy Characteristics'!$C:$C,0))),"",INDEX('Policy Characteristics'!A:A,MATCH($C1158,'Policy Characteristics'!$C:$C,0)))</f>
        <v>Industry</v>
      </c>
      <c r="B1158" s="386" t="str">
        <f>IF(ISBLANK(INDEX('Policy Characteristics'!B:B,MATCH($C1158,'Policy Characteristics'!$C:$C,0))),"",INDEX('Policy Characteristics'!B:B,MATCH($C1158,'Policy Characteristics'!$C:$C,0)))</f>
        <v>Hydrogen Combustion</v>
      </c>
      <c r="C1158" s="237" t="str">
        <f t="shared" si="46"/>
        <v>Fraction of Eligible Industrial Energy Use Shifted to Hydrogen</v>
      </c>
      <c r="D1158" s="290" t="s">
        <v>3047</v>
      </c>
      <c r="E1158" t="s">
        <v>3490</v>
      </c>
      <c r="F1158" t="s">
        <v>3011</v>
      </c>
      <c r="G1158" s="335" t="s">
        <v>3497</v>
      </c>
      <c r="H1158" s="17">
        <v>2053</v>
      </c>
      <c r="I1158" s="387" t="s">
        <v>43</v>
      </c>
      <c r="J1158" s="388" t="str">
        <f>IF(ISBLANK(INDEX('Policy Characteristics'!D:D,MATCH($C1158,'Policy Characteristics'!$C:$C,0))),"",INDEX('Policy Characteristics'!D:D,MATCH($C1158,'Policy Characteristics'!$C:$C,0)))</f>
        <v>Hydrogen Combustion</v>
      </c>
      <c r="K1158" s="237" t="str">
        <f>IF(ISBLANK(INDEX('Policy Characteristics'!E:E,MATCH($C1158,'Policy Characteristics'!$C:$C,0))),"",INDEX('Policy Characteristics'!E:E,MATCH($C1158,'Policy Characteristics'!$C:$C,0)))</f>
        <v>indst shift to hydrogen</v>
      </c>
      <c r="L1158" s="238">
        <f>IF(ISBLANK(INDEX('Policy Characteristics'!F:F,MATCH($C1158,'Policy Characteristics'!$C:$C,0))),"",INDEX('Policy Characteristics'!F:F,MATCH($C1158,'Policy Characteristics'!$C:$C,0)))</f>
        <v>0</v>
      </c>
      <c r="M1158" s="238">
        <f>IF(ISBLANK(INDEX('Policy Characteristics'!G:G,MATCH($C1158,'Policy Characteristics'!$C:$C,0))),"",INDEX('Policy Characteristics'!G:G,MATCH($C1158,'Policy Characteristics'!$C:$C,0)))</f>
        <v>1</v>
      </c>
      <c r="N1158" s="238">
        <f>IF(ISBLANK(INDEX('Policy Characteristics'!H:H,MATCH($C1158,'Policy Characteristics'!$C:$C,0))),"",INDEX('Policy Characteristics'!H:H,MATCH($C1158,'Policy Characteristics'!$C:$C,0)))</f>
        <v>0.01</v>
      </c>
      <c r="O1158" s="237" t="str">
        <f>IF(ISBLANK(INDEX('Policy Characteristics'!I:I,MATCH($C1158,'Policy Characteristics'!$C:$C,0))),"",INDEX('Policy Characteristics'!I:I,MATCH($C1158,'Policy Characteristics'!$C:$C,0)))</f>
        <v>% of fuel shifted</v>
      </c>
      <c r="P1158" s="237"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7" t="str">
        <f>IF(ISBLANK(INDEX('Policy Characteristics'!K:K,MATCH($C1158,'Policy Characteristics'!$C:$C,0))),"",INDEX('Policy Characteristics'!K:K,MATCH($C1158,'Policy Characteristics'!$C:$C,0)))</f>
        <v>industry-ag-main.html#fuel-switching</v>
      </c>
      <c r="R1158" s="237" t="str">
        <f>IF(ISBLANK(INDEX('Policy Characteristics'!L:L,MATCH($C1158,'Policy Characteristics'!$C:$C,0))),"",INDEX('Policy Characteristics'!L:L,MATCH($C1158,'Policy Characteristics'!$C:$C,0)))</f>
        <v>industry-elec-and-hydrogen.html</v>
      </c>
      <c r="S1158" s="291" t="s">
        <v>187</v>
      </c>
    </row>
    <row r="1159" spans="1:19" s="291" customFormat="1">
      <c r="A1159" s="237" t="str">
        <f>IF(ISBLANK(INDEX('Policy Characteristics'!A:A,MATCH($C1159,'Policy Characteristics'!$C:$C,0))),"",INDEX('Policy Characteristics'!A:A,MATCH($C1159,'Policy Characteristics'!$C:$C,0)))</f>
        <v>Industry</v>
      </c>
      <c r="B1159" s="386" t="str">
        <f>IF(ISBLANK(INDEX('Policy Characteristics'!B:B,MATCH($C1159,'Policy Characteristics'!$C:$C,0))),"",INDEX('Policy Characteristics'!B:B,MATCH($C1159,'Policy Characteristics'!$C:$C,0)))</f>
        <v>Hydrogen Combustion</v>
      </c>
      <c r="C1159" s="237" t="str">
        <f t="shared" si="46"/>
        <v>Fraction of Eligible Industrial Energy Use Shifted to Hydrogen</v>
      </c>
      <c r="D1159" s="290" t="s">
        <v>3047</v>
      </c>
      <c r="E1159" t="s">
        <v>3491</v>
      </c>
      <c r="F1159" t="s">
        <v>3011</v>
      </c>
      <c r="G1159" s="335" t="s">
        <v>3498</v>
      </c>
      <c r="H1159" s="17">
        <v>2054</v>
      </c>
      <c r="I1159" s="387" t="s">
        <v>44</v>
      </c>
      <c r="J1159" s="388" t="str">
        <f>IF(ISBLANK(INDEX('Policy Characteristics'!D:D,MATCH($C1159,'Policy Characteristics'!$C:$C,0))),"",INDEX('Policy Characteristics'!D:D,MATCH($C1159,'Policy Characteristics'!$C:$C,0)))</f>
        <v>Hydrogen Combustion</v>
      </c>
      <c r="K1159" s="237" t="str">
        <f>IF(ISBLANK(INDEX('Policy Characteristics'!E:E,MATCH($C1159,'Policy Characteristics'!$C:$C,0))),"",INDEX('Policy Characteristics'!E:E,MATCH($C1159,'Policy Characteristics'!$C:$C,0)))</f>
        <v>indst shift to hydrogen</v>
      </c>
      <c r="L1159" s="238">
        <f>IF(ISBLANK(INDEX('Policy Characteristics'!F:F,MATCH($C1159,'Policy Characteristics'!$C:$C,0))),"",INDEX('Policy Characteristics'!F:F,MATCH($C1159,'Policy Characteristics'!$C:$C,0)))</f>
        <v>0</v>
      </c>
      <c r="M1159" s="238">
        <f>IF(ISBLANK(INDEX('Policy Characteristics'!G:G,MATCH($C1159,'Policy Characteristics'!$C:$C,0))),"",INDEX('Policy Characteristics'!G:G,MATCH($C1159,'Policy Characteristics'!$C:$C,0)))</f>
        <v>1</v>
      </c>
      <c r="N1159" s="238">
        <f>IF(ISBLANK(INDEX('Policy Characteristics'!H:H,MATCH($C1159,'Policy Characteristics'!$C:$C,0))),"",INDEX('Policy Characteristics'!H:H,MATCH($C1159,'Policy Characteristics'!$C:$C,0)))</f>
        <v>0.01</v>
      </c>
      <c r="O1159" s="237" t="str">
        <f>IF(ISBLANK(INDEX('Policy Characteristics'!I:I,MATCH($C1159,'Policy Characteristics'!$C:$C,0))),"",INDEX('Policy Characteristics'!I:I,MATCH($C1159,'Policy Characteristics'!$C:$C,0)))</f>
        <v>% of fuel shifted</v>
      </c>
      <c r="P1159" s="237"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7" t="str">
        <f>IF(ISBLANK(INDEX('Policy Characteristics'!K:K,MATCH($C1159,'Policy Characteristics'!$C:$C,0))),"",INDEX('Policy Characteristics'!K:K,MATCH($C1159,'Policy Characteristics'!$C:$C,0)))</f>
        <v>industry-ag-main.html#fuel-switching</v>
      </c>
      <c r="R1159" s="237" t="str">
        <f>IF(ISBLANK(INDEX('Policy Characteristics'!L:L,MATCH($C1159,'Policy Characteristics'!$C:$C,0))),"",INDEX('Policy Characteristics'!L:L,MATCH($C1159,'Policy Characteristics'!$C:$C,0)))</f>
        <v>industry-elec-and-hydrogen.html</v>
      </c>
      <c r="S1159" s="291" t="s">
        <v>187</v>
      </c>
    </row>
    <row r="1160" spans="1:19" s="291" customFormat="1">
      <c r="A1160" s="237" t="str">
        <f>IF(ISBLANK(INDEX('Policy Characteristics'!A:A,MATCH($C1160,'Policy Characteristics'!$C:$C,0))),"",INDEX('Policy Characteristics'!A:A,MATCH($C1160,'Policy Characteristics'!$C:$C,0)))</f>
        <v>Industry</v>
      </c>
      <c r="B1160" s="386" t="str">
        <f>IF(ISBLANK(INDEX('Policy Characteristics'!B:B,MATCH($C1160,'Policy Characteristics'!$C:$C,0))),"",INDEX('Policy Characteristics'!B:B,MATCH($C1160,'Policy Characteristics'!$C:$C,0)))</f>
        <v>Hydrogen Combustion</v>
      </c>
      <c r="C1160" s="237" t="str">
        <f t="shared" si="46"/>
        <v>Fraction of Eligible Industrial Energy Use Shifted to Hydrogen</v>
      </c>
      <c r="D1160" s="290" t="s">
        <v>3047</v>
      </c>
      <c r="E1160" t="s">
        <v>3492</v>
      </c>
      <c r="F1160" t="s">
        <v>3011</v>
      </c>
      <c r="G1160" s="335" t="s">
        <v>3499</v>
      </c>
      <c r="H1160" s="17">
        <v>2055</v>
      </c>
      <c r="I1160" s="387" t="s">
        <v>44</v>
      </c>
      <c r="J1160" s="388" t="str">
        <f>IF(ISBLANK(INDEX('Policy Characteristics'!D:D,MATCH($C1160,'Policy Characteristics'!$C:$C,0))),"",INDEX('Policy Characteristics'!D:D,MATCH($C1160,'Policy Characteristics'!$C:$C,0)))</f>
        <v>Hydrogen Combustion</v>
      </c>
      <c r="K1160" s="237" t="str">
        <f>IF(ISBLANK(INDEX('Policy Characteristics'!E:E,MATCH($C1160,'Policy Characteristics'!$C:$C,0))),"",INDEX('Policy Characteristics'!E:E,MATCH($C1160,'Policy Characteristics'!$C:$C,0)))</f>
        <v>indst shift to hydrogen</v>
      </c>
      <c r="L1160" s="238">
        <f>IF(ISBLANK(INDEX('Policy Characteristics'!F:F,MATCH($C1160,'Policy Characteristics'!$C:$C,0))),"",INDEX('Policy Characteristics'!F:F,MATCH($C1160,'Policy Characteristics'!$C:$C,0)))</f>
        <v>0</v>
      </c>
      <c r="M1160" s="238">
        <f>IF(ISBLANK(INDEX('Policy Characteristics'!G:G,MATCH($C1160,'Policy Characteristics'!$C:$C,0))),"",INDEX('Policy Characteristics'!G:G,MATCH($C1160,'Policy Characteristics'!$C:$C,0)))</f>
        <v>1</v>
      </c>
      <c r="N1160" s="238">
        <f>IF(ISBLANK(INDEX('Policy Characteristics'!H:H,MATCH($C1160,'Policy Characteristics'!$C:$C,0))),"",INDEX('Policy Characteristics'!H:H,MATCH($C1160,'Policy Characteristics'!$C:$C,0)))</f>
        <v>0.01</v>
      </c>
      <c r="O1160" s="237" t="str">
        <f>IF(ISBLANK(INDEX('Policy Characteristics'!I:I,MATCH($C1160,'Policy Characteristics'!$C:$C,0))),"",INDEX('Policy Characteristics'!I:I,MATCH($C1160,'Policy Characteristics'!$C:$C,0)))</f>
        <v>% of fuel shifted</v>
      </c>
      <c r="P1160" s="237"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7" t="str">
        <f>IF(ISBLANK(INDEX('Policy Characteristics'!K:K,MATCH($C1160,'Policy Characteristics'!$C:$C,0))),"",INDEX('Policy Characteristics'!K:K,MATCH($C1160,'Policy Characteristics'!$C:$C,0)))</f>
        <v>industry-ag-main.html#fuel-switching</v>
      </c>
      <c r="R1160" s="237" t="str">
        <f>IF(ISBLANK(INDEX('Policy Characteristics'!L:L,MATCH($C1160,'Policy Characteristics'!$C:$C,0))),"",INDEX('Policy Characteristics'!L:L,MATCH($C1160,'Policy Characteristics'!$C:$C,0)))</f>
        <v>industry-elec-and-hydrogen.html</v>
      </c>
      <c r="S1160" s="291" t="s">
        <v>187</v>
      </c>
    </row>
    <row r="1161" spans="1:19" s="291" customFormat="1">
      <c r="A1161" s="237" t="str">
        <f>IF(ISBLANK(INDEX('Policy Characteristics'!A:A,MATCH($C1161,'Policy Characteristics'!$C:$C,0))),"",INDEX('Policy Characteristics'!A:A,MATCH($C1161,'Policy Characteristics'!$C:$C,0)))</f>
        <v>Industry</v>
      </c>
      <c r="B1161" s="386" t="str">
        <f>IF(ISBLANK(INDEX('Policy Characteristics'!B:B,MATCH($C1161,'Policy Characteristics'!$C:$C,0))),"",INDEX('Policy Characteristics'!B:B,MATCH($C1161,'Policy Characteristics'!$C:$C,0)))</f>
        <v>Hydrogen Combustion</v>
      </c>
      <c r="C1161" s="237" t="str">
        <f t="shared" si="46"/>
        <v>Fraction of Eligible Industrial Energy Use Shifted to Hydrogen</v>
      </c>
      <c r="D1161" s="290" t="s">
        <v>3047</v>
      </c>
      <c r="E1161" t="s">
        <v>3493</v>
      </c>
      <c r="F1161" t="s">
        <v>3011</v>
      </c>
      <c r="G1161" s="335" t="s">
        <v>3500</v>
      </c>
      <c r="H1161" s="17">
        <v>2056</v>
      </c>
      <c r="I1161" s="387" t="s">
        <v>44</v>
      </c>
      <c r="J1161" s="388" t="str">
        <f>IF(ISBLANK(INDEX('Policy Characteristics'!D:D,MATCH($C1161,'Policy Characteristics'!$C:$C,0))),"",INDEX('Policy Characteristics'!D:D,MATCH($C1161,'Policy Characteristics'!$C:$C,0)))</f>
        <v>Hydrogen Combustion</v>
      </c>
      <c r="K1161" s="237" t="str">
        <f>IF(ISBLANK(INDEX('Policy Characteristics'!E:E,MATCH($C1161,'Policy Characteristics'!$C:$C,0))),"",INDEX('Policy Characteristics'!E:E,MATCH($C1161,'Policy Characteristics'!$C:$C,0)))</f>
        <v>indst shift to hydrogen</v>
      </c>
      <c r="L1161" s="238">
        <f>IF(ISBLANK(INDEX('Policy Characteristics'!F:F,MATCH($C1161,'Policy Characteristics'!$C:$C,0))),"",INDEX('Policy Characteristics'!F:F,MATCH($C1161,'Policy Characteristics'!$C:$C,0)))</f>
        <v>0</v>
      </c>
      <c r="M1161" s="238">
        <f>IF(ISBLANK(INDEX('Policy Characteristics'!G:G,MATCH($C1161,'Policy Characteristics'!$C:$C,0))),"",INDEX('Policy Characteristics'!G:G,MATCH($C1161,'Policy Characteristics'!$C:$C,0)))</f>
        <v>1</v>
      </c>
      <c r="N1161" s="238">
        <f>IF(ISBLANK(INDEX('Policy Characteristics'!H:H,MATCH($C1161,'Policy Characteristics'!$C:$C,0))),"",INDEX('Policy Characteristics'!H:H,MATCH($C1161,'Policy Characteristics'!$C:$C,0)))</f>
        <v>0.01</v>
      </c>
      <c r="O1161" s="237" t="str">
        <f>IF(ISBLANK(INDEX('Policy Characteristics'!I:I,MATCH($C1161,'Policy Characteristics'!$C:$C,0))),"",INDEX('Policy Characteristics'!I:I,MATCH($C1161,'Policy Characteristics'!$C:$C,0)))</f>
        <v>% of fuel shifted</v>
      </c>
      <c r="P1161" s="237"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7" t="str">
        <f>IF(ISBLANK(INDEX('Policy Characteristics'!K:K,MATCH($C1161,'Policy Characteristics'!$C:$C,0))),"",INDEX('Policy Characteristics'!K:K,MATCH($C1161,'Policy Characteristics'!$C:$C,0)))</f>
        <v>industry-ag-main.html#fuel-switching</v>
      </c>
      <c r="R1161" s="237" t="str">
        <f>IF(ISBLANK(INDEX('Policy Characteristics'!L:L,MATCH($C1161,'Policy Characteristics'!$C:$C,0))),"",INDEX('Policy Characteristics'!L:L,MATCH($C1161,'Policy Characteristics'!$C:$C,0)))</f>
        <v>industry-elec-and-hydrogen.html</v>
      </c>
      <c r="S1161" s="291" t="s">
        <v>187</v>
      </c>
    </row>
    <row r="1162" spans="1:19" s="291" customFormat="1">
      <c r="A1162" s="237" t="str">
        <f>IF(ISBLANK(INDEX('Policy Characteristics'!A:A,MATCH($C1162,'Policy Characteristics'!$C:$C,0))),"",INDEX('Policy Characteristics'!A:A,MATCH($C1162,'Policy Characteristics'!$C:$C,0)))</f>
        <v>Industry</v>
      </c>
      <c r="B1162" s="386" t="str">
        <f>IF(ISBLANK(INDEX('Policy Characteristics'!B:B,MATCH($C1162,'Policy Characteristics'!$C:$C,0))),"",INDEX('Policy Characteristics'!B:B,MATCH($C1162,'Policy Characteristics'!$C:$C,0)))</f>
        <v>Hydrogen Combustion</v>
      </c>
      <c r="C1162" s="237" t="str">
        <f t="shared" si="46"/>
        <v>Fraction of Eligible Industrial Energy Use Shifted to Hydrogen</v>
      </c>
      <c r="D1162" s="290" t="s">
        <v>3047</v>
      </c>
      <c r="E1162" t="s">
        <v>3610</v>
      </c>
      <c r="F1162" t="s">
        <v>3011</v>
      </c>
      <c r="G1162" s="335" t="s">
        <v>3610</v>
      </c>
      <c r="H1162" s="17">
        <v>2057</v>
      </c>
      <c r="I1162" s="387" t="s">
        <v>44</v>
      </c>
      <c r="J1162" s="388" t="str">
        <f>IF(ISBLANK(INDEX('Policy Characteristics'!D:D,MATCH($C1162,'Policy Characteristics'!$C:$C,0))),"",INDEX('Policy Characteristics'!D:D,MATCH($C1162,'Policy Characteristics'!$C:$C,0)))</f>
        <v>Hydrogen Combustion</v>
      </c>
      <c r="K1162" s="237" t="str">
        <f>IF(ISBLANK(INDEX('Policy Characteristics'!E:E,MATCH($C1162,'Policy Characteristics'!$C:$C,0))),"",INDEX('Policy Characteristics'!E:E,MATCH($C1162,'Policy Characteristics'!$C:$C,0)))</f>
        <v>indst shift to hydrogen</v>
      </c>
      <c r="L1162" s="238">
        <f>IF(ISBLANK(INDEX('Policy Characteristics'!F:F,MATCH($C1162,'Policy Characteristics'!$C:$C,0))),"",INDEX('Policy Characteristics'!F:F,MATCH($C1162,'Policy Characteristics'!$C:$C,0)))</f>
        <v>0</v>
      </c>
      <c r="M1162" s="238">
        <f>IF(ISBLANK(INDEX('Policy Characteristics'!G:G,MATCH($C1162,'Policy Characteristics'!$C:$C,0))),"",INDEX('Policy Characteristics'!G:G,MATCH($C1162,'Policy Characteristics'!$C:$C,0)))</f>
        <v>1</v>
      </c>
      <c r="N1162" s="238">
        <f>IF(ISBLANK(INDEX('Policy Characteristics'!H:H,MATCH($C1162,'Policy Characteristics'!$C:$C,0))),"",INDEX('Policy Characteristics'!H:H,MATCH($C1162,'Policy Characteristics'!$C:$C,0)))</f>
        <v>0.01</v>
      </c>
      <c r="O1162" s="237" t="str">
        <f>IF(ISBLANK(INDEX('Policy Characteristics'!I:I,MATCH($C1162,'Policy Characteristics'!$C:$C,0))),"",INDEX('Policy Characteristics'!I:I,MATCH($C1162,'Policy Characteristics'!$C:$C,0)))</f>
        <v>% of fuel shifted</v>
      </c>
      <c r="P1162" s="237"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7" t="str">
        <f>IF(ISBLANK(INDEX('Policy Characteristics'!K:K,MATCH($C1162,'Policy Characteristics'!$C:$C,0))),"",INDEX('Policy Characteristics'!K:K,MATCH($C1162,'Policy Characteristics'!$C:$C,0)))</f>
        <v>industry-ag-main.html#fuel-switching</v>
      </c>
      <c r="R1162" s="237" t="str">
        <f>IF(ISBLANK(INDEX('Policy Characteristics'!L:L,MATCH($C1162,'Policy Characteristics'!$C:$C,0))),"",INDEX('Policy Characteristics'!L:L,MATCH($C1162,'Policy Characteristics'!$C:$C,0)))</f>
        <v>industry-elec-and-hydrogen.html</v>
      </c>
      <c r="S1162" s="291" t="s">
        <v>187</v>
      </c>
    </row>
    <row r="1163" spans="1:19" s="291" customFormat="1">
      <c r="A1163" s="237" t="str">
        <f>IF(ISBLANK(INDEX('Policy Characteristics'!A:A,MATCH($C1163,'Policy Characteristics'!$C:$C,0))),"",INDEX('Policy Characteristics'!A:A,MATCH($C1163,'Policy Characteristics'!$C:$C,0)))</f>
        <v>Industry</v>
      </c>
      <c r="B1163" s="386" t="str">
        <f>IF(ISBLANK(INDEX('Policy Characteristics'!B:B,MATCH($C1163,'Policy Characteristics'!$C:$C,0))),"",INDEX('Policy Characteristics'!B:B,MATCH($C1163,'Policy Characteristics'!$C:$C,0)))</f>
        <v>Hydrogen Combustion</v>
      </c>
      <c r="C1163" s="237" t="str">
        <f t="shared" si="46"/>
        <v>Fraction of Eligible Industrial Energy Use Shifted to Hydrogen</v>
      </c>
      <c r="D1163" s="290" t="s">
        <v>3048</v>
      </c>
      <c r="E1163" t="s">
        <v>3487</v>
      </c>
      <c r="F1163" t="s">
        <v>3012</v>
      </c>
      <c r="G1163" s="335" t="s">
        <v>3494</v>
      </c>
      <c r="H1163" s="17">
        <v>2058</v>
      </c>
      <c r="I1163" s="387" t="s">
        <v>43</v>
      </c>
      <c r="J1163" s="388" t="str">
        <f>IF(ISBLANK(INDEX('Policy Characteristics'!D:D,MATCH($C1163,'Policy Characteristics'!$C:$C,0))),"",INDEX('Policy Characteristics'!D:D,MATCH($C1163,'Policy Characteristics'!$C:$C,0)))</f>
        <v>Hydrogen Combustion</v>
      </c>
      <c r="K1163" s="237" t="str">
        <f>IF(ISBLANK(INDEX('Policy Characteristics'!E:E,MATCH($C1163,'Policy Characteristics'!$C:$C,0))),"",INDEX('Policy Characteristics'!E:E,MATCH($C1163,'Policy Characteristics'!$C:$C,0)))</f>
        <v>indst shift to hydrogen</v>
      </c>
      <c r="L1163" s="238">
        <f>IF(ISBLANK(INDEX('Policy Characteristics'!F:F,MATCH($C1163,'Policy Characteristics'!$C:$C,0))),"",INDEX('Policy Characteristics'!F:F,MATCH($C1163,'Policy Characteristics'!$C:$C,0)))</f>
        <v>0</v>
      </c>
      <c r="M1163" s="238">
        <f>IF(ISBLANK(INDEX('Policy Characteristics'!G:G,MATCH($C1163,'Policy Characteristics'!$C:$C,0))),"",INDEX('Policy Characteristics'!G:G,MATCH($C1163,'Policy Characteristics'!$C:$C,0)))</f>
        <v>1</v>
      </c>
      <c r="N1163" s="238">
        <f>IF(ISBLANK(INDEX('Policy Characteristics'!H:H,MATCH($C1163,'Policy Characteristics'!$C:$C,0))),"",INDEX('Policy Characteristics'!H:H,MATCH($C1163,'Policy Characteristics'!$C:$C,0)))</f>
        <v>0.01</v>
      </c>
      <c r="O1163" s="237" t="str">
        <f>IF(ISBLANK(INDEX('Policy Characteristics'!I:I,MATCH($C1163,'Policy Characteristics'!$C:$C,0))),"",INDEX('Policy Characteristics'!I:I,MATCH($C1163,'Policy Characteristics'!$C:$C,0)))</f>
        <v>% of fuel shifted</v>
      </c>
      <c r="P1163" s="237"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7" t="str">
        <f>IF(ISBLANK(INDEX('Policy Characteristics'!K:K,MATCH($C1163,'Policy Characteristics'!$C:$C,0))),"",INDEX('Policy Characteristics'!K:K,MATCH($C1163,'Policy Characteristics'!$C:$C,0)))</f>
        <v>industry-ag-main.html#fuel-switching</v>
      </c>
      <c r="R1163" s="237" t="str">
        <f>IF(ISBLANK(INDEX('Policy Characteristics'!L:L,MATCH($C1163,'Policy Characteristics'!$C:$C,0))),"",INDEX('Policy Characteristics'!L:L,MATCH($C1163,'Policy Characteristics'!$C:$C,0)))</f>
        <v>industry-elec-and-hydrogen.html</v>
      </c>
      <c r="S1163" s="291" t="s">
        <v>187</v>
      </c>
    </row>
    <row r="1164" spans="1:19" s="291" customFormat="1">
      <c r="A1164" s="237" t="str">
        <f>IF(ISBLANK(INDEX('Policy Characteristics'!A:A,MATCH($C1164,'Policy Characteristics'!$C:$C,0))),"",INDEX('Policy Characteristics'!A:A,MATCH($C1164,'Policy Characteristics'!$C:$C,0)))</f>
        <v>Industry</v>
      </c>
      <c r="B1164" s="386" t="str">
        <f>IF(ISBLANK(INDEX('Policy Characteristics'!B:B,MATCH($C1164,'Policy Characteristics'!$C:$C,0))),"",INDEX('Policy Characteristics'!B:B,MATCH($C1164,'Policy Characteristics'!$C:$C,0)))</f>
        <v>Hydrogen Combustion</v>
      </c>
      <c r="C1164" s="237" t="str">
        <f t="shared" si="46"/>
        <v>Fraction of Eligible Industrial Energy Use Shifted to Hydrogen</v>
      </c>
      <c r="D1164" s="290" t="s">
        <v>3048</v>
      </c>
      <c r="E1164" t="s">
        <v>3488</v>
      </c>
      <c r="F1164" t="s">
        <v>3012</v>
      </c>
      <c r="G1164" s="335" t="s">
        <v>3495</v>
      </c>
      <c r="H1164" s="17">
        <v>2059</v>
      </c>
      <c r="I1164" s="387" t="s">
        <v>43</v>
      </c>
      <c r="J1164" s="388" t="str">
        <f>IF(ISBLANK(INDEX('Policy Characteristics'!D:D,MATCH($C1164,'Policy Characteristics'!$C:$C,0))),"",INDEX('Policy Characteristics'!D:D,MATCH($C1164,'Policy Characteristics'!$C:$C,0)))</f>
        <v>Hydrogen Combustion</v>
      </c>
      <c r="K1164" s="237" t="str">
        <f>IF(ISBLANK(INDEX('Policy Characteristics'!E:E,MATCH($C1164,'Policy Characteristics'!$C:$C,0))),"",INDEX('Policy Characteristics'!E:E,MATCH($C1164,'Policy Characteristics'!$C:$C,0)))</f>
        <v>indst shift to hydrogen</v>
      </c>
      <c r="L1164" s="238">
        <f>IF(ISBLANK(INDEX('Policy Characteristics'!F:F,MATCH($C1164,'Policy Characteristics'!$C:$C,0))),"",INDEX('Policy Characteristics'!F:F,MATCH($C1164,'Policy Characteristics'!$C:$C,0)))</f>
        <v>0</v>
      </c>
      <c r="M1164" s="238">
        <f>IF(ISBLANK(INDEX('Policy Characteristics'!G:G,MATCH($C1164,'Policy Characteristics'!$C:$C,0))),"",INDEX('Policy Characteristics'!G:G,MATCH($C1164,'Policy Characteristics'!$C:$C,0)))</f>
        <v>1</v>
      </c>
      <c r="N1164" s="238">
        <f>IF(ISBLANK(INDEX('Policy Characteristics'!H:H,MATCH($C1164,'Policy Characteristics'!$C:$C,0))),"",INDEX('Policy Characteristics'!H:H,MATCH($C1164,'Policy Characteristics'!$C:$C,0)))</f>
        <v>0.01</v>
      </c>
      <c r="O1164" s="237" t="str">
        <f>IF(ISBLANK(INDEX('Policy Characteristics'!I:I,MATCH($C1164,'Policy Characteristics'!$C:$C,0))),"",INDEX('Policy Characteristics'!I:I,MATCH($C1164,'Policy Characteristics'!$C:$C,0)))</f>
        <v>% of fuel shifted</v>
      </c>
      <c r="P1164" s="237"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7" t="str">
        <f>IF(ISBLANK(INDEX('Policy Characteristics'!K:K,MATCH($C1164,'Policy Characteristics'!$C:$C,0))),"",INDEX('Policy Characteristics'!K:K,MATCH($C1164,'Policy Characteristics'!$C:$C,0)))</f>
        <v>industry-ag-main.html#fuel-switching</v>
      </c>
      <c r="R1164" s="237" t="str">
        <f>IF(ISBLANK(INDEX('Policy Characteristics'!L:L,MATCH($C1164,'Policy Characteristics'!$C:$C,0))),"",INDEX('Policy Characteristics'!L:L,MATCH($C1164,'Policy Characteristics'!$C:$C,0)))</f>
        <v>industry-elec-and-hydrogen.html</v>
      </c>
      <c r="S1164" s="291" t="s">
        <v>187</v>
      </c>
    </row>
    <row r="1165" spans="1:19" s="291" customFormat="1">
      <c r="A1165" s="237" t="str">
        <f>IF(ISBLANK(INDEX('Policy Characteristics'!A:A,MATCH($C1165,'Policy Characteristics'!$C:$C,0))),"",INDEX('Policy Characteristics'!A:A,MATCH($C1165,'Policy Characteristics'!$C:$C,0)))</f>
        <v>Industry</v>
      </c>
      <c r="B1165" s="386" t="str">
        <f>IF(ISBLANK(INDEX('Policy Characteristics'!B:B,MATCH($C1165,'Policy Characteristics'!$C:$C,0))),"",INDEX('Policy Characteristics'!B:B,MATCH($C1165,'Policy Characteristics'!$C:$C,0)))</f>
        <v>Hydrogen Combustion</v>
      </c>
      <c r="C1165" s="237" t="str">
        <f t="shared" si="46"/>
        <v>Fraction of Eligible Industrial Energy Use Shifted to Hydrogen</v>
      </c>
      <c r="D1165" s="290" t="s">
        <v>3048</v>
      </c>
      <c r="E1165" t="s">
        <v>3489</v>
      </c>
      <c r="F1165" t="s">
        <v>3012</v>
      </c>
      <c r="G1165" s="335" t="s">
        <v>3496</v>
      </c>
      <c r="H1165" s="17">
        <v>2060</v>
      </c>
      <c r="I1165" s="387" t="s">
        <v>44</v>
      </c>
      <c r="J1165" s="388" t="str">
        <f>IF(ISBLANK(INDEX('Policy Characteristics'!D:D,MATCH($C1165,'Policy Characteristics'!$C:$C,0))),"",INDEX('Policy Characteristics'!D:D,MATCH($C1165,'Policy Characteristics'!$C:$C,0)))</f>
        <v>Hydrogen Combustion</v>
      </c>
      <c r="K1165" s="237" t="str">
        <f>IF(ISBLANK(INDEX('Policy Characteristics'!E:E,MATCH($C1165,'Policy Characteristics'!$C:$C,0))),"",INDEX('Policy Characteristics'!E:E,MATCH($C1165,'Policy Characteristics'!$C:$C,0)))</f>
        <v>indst shift to hydrogen</v>
      </c>
      <c r="L1165" s="238">
        <f>IF(ISBLANK(INDEX('Policy Characteristics'!F:F,MATCH($C1165,'Policy Characteristics'!$C:$C,0))),"",INDEX('Policy Characteristics'!F:F,MATCH($C1165,'Policy Characteristics'!$C:$C,0)))</f>
        <v>0</v>
      </c>
      <c r="M1165" s="238">
        <f>IF(ISBLANK(INDEX('Policy Characteristics'!G:G,MATCH($C1165,'Policy Characteristics'!$C:$C,0))),"",INDEX('Policy Characteristics'!G:G,MATCH($C1165,'Policy Characteristics'!$C:$C,0)))</f>
        <v>1</v>
      </c>
      <c r="N1165" s="238">
        <f>IF(ISBLANK(INDEX('Policy Characteristics'!H:H,MATCH($C1165,'Policy Characteristics'!$C:$C,0))),"",INDEX('Policy Characteristics'!H:H,MATCH($C1165,'Policy Characteristics'!$C:$C,0)))</f>
        <v>0.01</v>
      </c>
      <c r="O1165" s="237" t="str">
        <f>IF(ISBLANK(INDEX('Policy Characteristics'!I:I,MATCH($C1165,'Policy Characteristics'!$C:$C,0))),"",INDEX('Policy Characteristics'!I:I,MATCH($C1165,'Policy Characteristics'!$C:$C,0)))</f>
        <v>% of fuel shifted</v>
      </c>
      <c r="P1165" s="237"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7" t="str">
        <f>IF(ISBLANK(INDEX('Policy Characteristics'!K:K,MATCH($C1165,'Policy Characteristics'!$C:$C,0))),"",INDEX('Policy Characteristics'!K:K,MATCH($C1165,'Policy Characteristics'!$C:$C,0)))</f>
        <v>industry-ag-main.html#fuel-switching</v>
      </c>
      <c r="R1165" s="237" t="str">
        <f>IF(ISBLANK(INDEX('Policy Characteristics'!L:L,MATCH($C1165,'Policy Characteristics'!$C:$C,0))),"",INDEX('Policy Characteristics'!L:L,MATCH($C1165,'Policy Characteristics'!$C:$C,0)))</f>
        <v>industry-elec-and-hydrogen.html</v>
      </c>
      <c r="S1165" s="291" t="s">
        <v>187</v>
      </c>
    </row>
    <row r="1166" spans="1:19" s="291" customFormat="1">
      <c r="A1166" s="237" t="str">
        <f>IF(ISBLANK(INDEX('Policy Characteristics'!A:A,MATCH($C1166,'Policy Characteristics'!$C:$C,0))),"",INDEX('Policy Characteristics'!A:A,MATCH($C1166,'Policy Characteristics'!$C:$C,0)))</f>
        <v>Industry</v>
      </c>
      <c r="B1166" s="386" t="str">
        <f>IF(ISBLANK(INDEX('Policy Characteristics'!B:B,MATCH($C1166,'Policy Characteristics'!$C:$C,0))),"",INDEX('Policy Characteristics'!B:B,MATCH($C1166,'Policy Characteristics'!$C:$C,0)))</f>
        <v>Hydrogen Combustion</v>
      </c>
      <c r="C1166" s="237" t="str">
        <f t="shared" si="46"/>
        <v>Fraction of Eligible Industrial Energy Use Shifted to Hydrogen</v>
      </c>
      <c r="D1166" s="290" t="s">
        <v>3048</v>
      </c>
      <c r="E1166" t="s">
        <v>3490</v>
      </c>
      <c r="F1166" t="s">
        <v>3012</v>
      </c>
      <c r="G1166" s="335" t="s">
        <v>3497</v>
      </c>
      <c r="H1166" s="17">
        <v>2061</v>
      </c>
      <c r="I1166" s="387" t="s">
        <v>44</v>
      </c>
      <c r="J1166" s="388" t="str">
        <f>IF(ISBLANK(INDEX('Policy Characteristics'!D:D,MATCH($C1166,'Policy Characteristics'!$C:$C,0))),"",INDEX('Policy Characteristics'!D:D,MATCH($C1166,'Policy Characteristics'!$C:$C,0)))</f>
        <v>Hydrogen Combustion</v>
      </c>
      <c r="K1166" s="237" t="str">
        <f>IF(ISBLANK(INDEX('Policy Characteristics'!E:E,MATCH($C1166,'Policy Characteristics'!$C:$C,0))),"",INDEX('Policy Characteristics'!E:E,MATCH($C1166,'Policy Characteristics'!$C:$C,0)))</f>
        <v>indst shift to hydrogen</v>
      </c>
      <c r="L1166" s="238">
        <f>IF(ISBLANK(INDEX('Policy Characteristics'!F:F,MATCH($C1166,'Policy Characteristics'!$C:$C,0))),"",INDEX('Policy Characteristics'!F:F,MATCH($C1166,'Policy Characteristics'!$C:$C,0)))</f>
        <v>0</v>
      </c>
      <c r="M1166" s="238">
        <f>IF(ISBLANK(INDEX('Policy Characteristics'!G:G,MATCH($C1166,'Policy Characteristics'!$C:$C,0))),"",INDEX('Policy Characteristics'!G:G,MATCH($C1166,'Policy Characteristics'!$C:$C,0)))</f>
        <v>1</v>
      </c>
      <c r="N1166" s="238">
        <f>IF(ISBLANK(INDEX('Policy Characteristics'!H:H,MATCH($C1166,'Policy Characteristics'!$C:$C,0))),"",INDEX('Policy Characteristics'!H:H,MATCH($C1166,'Policy Characteristics'!$C:$C,0)))</f>
        <v>0.01</v>
      </c>
      <c r="O1166" s="237" t="str">
        <f>IF(ISBLANK(INDEX('Policy Characteristics'!I:I,MATCH($C1166,'Policy Characteristics'!$C:$C,0))),"",INDEX('Policy Characteristics'!I:I,MATCH($C1166,'Policy Characteristics'!$C:$C,0)))</f>
        <v>% of fuel shifted</v>
      </c>
      <c r="P1166" s="237"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7" t="str">
        <f>IF(ISBLANK(INDEX('Policy Characteristics'!K:K,MATCH($C1166,'Policy Characteristics'!$C:$C,0))),"",INDEX('Policy Characteristics'!K:K,MATCH($C1166,'Policy Characteristics'!$C:$C,0)))</f>
        <v>industry-ag-main.html#fuel-switching</v>
      </c>
      <c r="R1166" s="237" t="str">
        <f>IF(ISBLANK(INDEX('Policy Characteristics'!L:L,MATCH($C1166,'Policy Characteristics'!$C:$C,0))),"",INDEX('Policy Characteristics'!L:L,MATCH($C1166,'Policy Characteristics'!$C:$C,0)))</f>
        <v>industry-elec-and-hydrogen.html</v>
      </c>
      <c r="S1166" s="291" t="s">
        <v>187</v>
      </c>
    </row>
    <row r="1167" spans="1:19" s="291" customFormat="1">
      <c r="A1167" s="237" t="str">
        <f>IF(ISBLANK(INDEX('Policy Characteristics'!A:A,MATCH($C1167,'Policy Characteristics'!$C:$C,0))),"",INDEX('Policy Characteristics'!A:A,MATCH($C1167,'Policy Characteristics'!$C:$C,0)))</f>
        <v>Industry</v>
      </c>
      <c r="B1167" s="386" t="str">
        <f>IF(ISBLANK(INDEX('Policy Characteristics'!B:B,MATCH($C1167,'Policy Characteristics'!$C:$C,0))),"",INDEX('Policy Characteristics'!B:B,MATCH($C1167,'Policy Characteristics'!$C:$C,0)))</f>
        <v>Hydrogen Combustion</v>
      </c>
      <c r="C1167" s="237" t="str">
        <f t="shared" si="46"/>
        <v>Fraction of Eligible Industrial Energy Use Shifted to Hydrogen</v>
      </c>
      <c r="D1167" s="290" t="s">
        <v>3048</v>
      </c>
      <c r="E1167" t="s">
        <v>3491</v>
      </c>
      <c r="F1167" t="s">
        <v>3012</v>
      </c>
      <c r="G1167" s="335" t="s">
        <v>3498</v>
      </c>
      <c r="H1167" s="17">
        <v>2062</v>
      </c>
      <c r="I1167" s="387" t="s">
        <v>44</v>
      </c>
      <c r="J1167" s="388" t="str">
        <f>IF(ISBLANK(INDEX('Policy Characteristics'!D:D,MATCH($C1167,'Policy Characteristics'!$C:$C,0))),"",INDEX('Policy Characteristics'!D:D,MATCH($C1167,'Policy Characteristics'!$C:$C,0)))</f>
        <v>Hydrogen Combustion</v>
      </c>
      <c r="K1167" s="237" t="str">
        <f>IF(ISBLANK(INDEX('Policy Characteristics'!E:E,MATCH($C1167,'Policy Characteristics'!$C:$C,0))),"",INDEX('Policy Characteristics'!E:E,MATCH($C1167,'Policy Characteristics'!$C:$C,0)))</f>
        <v>indst shift to hydrogen</v>
      </c>
      <c r="L1167" s="238">
        <f>IF(ISBLANK(INDEX('Policy Characteristics'!F:F,MATCH($C1167,'Policy Characteristics'!$C:$C,0))),"",INDEX('Policy Characteristics'!F:F,MATCH($C1167,'Policy Characteristics'!$C:$C,0)))</f>
        <v>0</v>
      </c>
      <c r="M1167" s="238">
        <f>IF(ISBLANK(INDEX('Policy Characteristics'!G:G,MATCH($C1167,'Policy Characteristics'!$C:$C,0))),"",INDEX('Policy Characteristics'!G:G,MATCH($C1167,'Policy Characteristics'!$C:$C,0)))</f>
        <v>1</v>
      </c>
      <c r="N1167" s="238">
        <f>IF(ISBLANK(INDEX('Policy Characteristics'!H:H,MATCH($C1167,'Policy Characteristics'!$C:$C,0))),"",INDEX('Policy Characteristics'!H:H,MATCH($C1167,'Policy Characteristics'!$C:$C,0)))</f>
        <v>0.01</v>
      </c>
      <c r="O1167" s="237" t="str">
        <f>IF(ISBLANK(INDEX('Policy Characteristics'!I:I,MATCH($C1167,'Policy Characteristics'!$C:$C,0))),"",INDEX('Policy Characteristics'!I:I,MATCH($C1167,'Policy Characteristics'!$C:$C,0)))</f>
        <v>% of fuel shifted</v>
      </c>
      <c r="P1167" s="237"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7" t="str">
        <f>IF(ISBLANK(INDEX('Policy Characteristics'!K:K,MATCH($C1167,'Policy Characteristics'!$C:$C,0))),"",INDEX('Policy Characteristics'!K:K,MATCH($C1167,'Policy Characteristics'!$C:$C,0)))</f>
        <v>industry-ag-main.html#fuel-switching</v>
      </c>
      <c r="R1167" s="237" t="str">
        <f>IF(ISBLANK(INDEX('Policy Characteristics'!L:L,MATCH($C1167,'Policy Characteristics'!$C:$C,0))),"",INDEX('Policy Characteristics'!L:L,MATCH($C1167,'Policy Characteristics'!$C:$C,0)))</f>
        <v>industry-elec-and-hydrogen.html</v>
      </c>
      <c r="S1167" s="291" t="s">
        <v>187</v>
      </c>
    </row>
    <row r="1168" spans="1:19" s="291" customFormat="1">
      <c r="A1168" s="237" t="str">
        <f>IF(ISBLANK(INDEX('Policy Characteristics'!A:A,MATCH($C1168,'Policy Characteristics'!$C:$C,0))),"",INDEX('Policy Characteristics'!A:A,MATCH($C1168,'Policy Characteristics'!$C:$C,0)))</f>
        <v>Industry</v>
      </c>
      <c r="B1168" s="386" t="str">
        <f>IF(ISBLANK(INDEX('Policy Characteristics'!B:B,MATCH($C1168,'Policy Characteristics'!$C:$C,0))),"",INDEX('Policy Characteristics'!B:B,MATCH($C1168,'Policy Characteristics'!$C:$C,0)))</f>
        <v>Hydrogen Combustion</v>
      </c>
      <c r="C1168" s="237" t="str">
        <f t="shared" si="46"/>
        <v>Fraction of Eligible Industrial Energy Use Shifted to Hydrogen</v>
      </c>
      <c r="D1168" s="290" t="s">
        <v>3048</v>
      </c>
      <c r="E1168" t="s">
        <v>3492</v>
      </c>
      <c r="F1168" t="s">
        <v>3012</v>
      </c>
      <c r="G1168" s="335" t="s">
        <v>3499</v>
      </c>
      <c r="H1168" s="17">
        <v>2063</v>
      </c>
      <c r="I1168" s="387" t="s">
        <v>44</v>
      </c>
      <c r="J1168" s="388" t="str">
        <f>IF(ISBLANK(INDEX('Policy Characteristics'!D:D,MATCH($C1168,'Policy Characteristics'!$C:$C,0))),"",INDEX('Policy Characteristics'!D:D,MATCH($C1168,'Policy Characteristics'!$C:$C,0)))</f>
        <v>Hydrogen Combustion</v>
      </c>
      <c r="K1168" s="237" t="str">
        <f>IF(ISBLANK(INDEX('Policy Characteristics'!E:E,MATCH($C1168,'Policy Characteristics'!$C:$C,0))),"",INDEX('Policy Characteristics'!E:E,MATCH($C1168,'Policy Characteristics'!$C:$C,0)))</f>
        <v>indst shift to hydrogen</v>
      </c>
      <c r="L1168" s="238">
        <f>IF(ISBLANK(INDEX('Policy Characteristics'!F:F,MATCH($C1168,'Policy Characteristics'!$C:$C,0))),"",INDEX('Policy Characteristics'!F:F,MATCH($C1168,'Policy Characteristics'!$C:$C,0)))</f>
        <v>0</v>
      </c>
      <c r="M1168" s="238">
        <f>IF(ISBLANK(INDEX('Policy Characteristics'!G:G,MATCH($C1168,'Policy Characteristics'!$C:$C,0))),"",INDEX('Policy Characteristics'!G:G,MATCH($C1168,'Policy Characteristics'!$C:$C,0)))</f>
        <v>1</v>
      </c>
      <c r="N1168" s="238">
        <f>IF(ISBLANK(INDEX('Policy Characteristics'!H:H,MATCH($C1168,'Policy Characteristics'!$C:$C,0))),"",INDEX('Policy Characteristics'!H:H,MATCH($C1168,'Policy Characteristics'!$C:$C,0)))</f>
        <v>0.01</v>
      </c>
      <c r="O1168" s="237" t="str">
        <f>IF(ISBLANK(INDEX('Policy Characteristics'!I:I,MATCH($C1168,'Policy Characteristics'!$C:$C,0))),"",INDEX('Policy Characteristics'!I:I,MATCH($C1168,'Policy Characteristics'!$C:$C,0)))</f>
        <v>% of fuel shifted</v>
      </c>
      <c r="P1168" s="237"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7" t="str">
        <f>IF(ISBLANK(INDEX('Policy Characteristics'!K:K,MATCH($C1168,'Policy Characteristics'!$C:$C,0))),"",INDEX('Policy Characteristics'!K:K,MATCH($C1168,'Policy Characteristics'!$C:$C,0)))</f>
        <v>industry-ag-main.html#fuel-switching</v>
      </c>
      <c r="R1168" s="237" t="str">
        <f>IF(ISBLANK(INDEX('Policy Characteristics'!L:L,MATCH($C1168,'Policy Characteristics'!$C:$C,0))),"",INDEX('Policy Characteristics'!L:L,MATCH($C1168,'Policy Characteristics'!$C:$C,0)))</f>
        <v>industry-elec-and-hydrogen.html</v>
      </c>
      <c r="S1168" s="291" t="s">
        <v>187</v>
      </c>
    </row>
    <row r="1169" spans="1:19" s="291" customFormat="1">
      <c r="A1169" s="237" t="str">
        <f>IF(ISBLANK(INDEX('Policy Characteristics'!A:A,MATCH($C1169,'Policy Characteristics'!$C:$C,0))),"",INDEX('Policy Characteristics'!A:A,MATCH($C1169,'Policy Characteristics'!$C:$C,0)))</f>
        <v>Industry</v>
      </c>
      <c r="B1169" s="386" t="str">
        <f>IF(ISBLANK(INDEX('Policy Characteristics'!B:B,MATCH($C1169,'Policy Characteristics'!$C:$C,0))),"",INDEX('Policy Characteristics'!B:B,MATCH($C1169,'Policy Characteristics'!$C:$C,0)))</f>
        <v>Hydrogen Combustion</v>
      </c>
      <c r="C1169" s="237" t="str">
        <f t="shared" si="46"/>
        <v>Fraction of Eligible Industrial Energy Use Shifted to Hydrogen</v>
      </c>
      <c r="D1169" s="290" t="s">
        <v>3048</v>
      </c>
      <c r="E1169" t="s">
        <v>3493</v>
      </c>
      <c r="F1169" t="s">
        <v>3012</v>
      </c>
      <c r="G1169" s="335" t="s">
        <v>3500</v>
      </c>
      <c r="H1169" s="17">
        <v>2064</v>
      </c>
      <c r="I1169" s="387" t="s">
        <v>44</v>
      </c>
      <c r="J1169" s="388" t="str">
        <f>IF(ISBLANK(INDEX('Policy Characteristics'!D:D,MATCH($C1169,'Policy Characteristics'!$C:$C,0))),"",INDEX('Policy Characteristics'!D:D,MATCH($C1169,'Policy Characteristics'!$C:$C,0)))</f>
        <v>Hydrogen Combustion</v>
      </c>
      <c r="K1169" s="237" t="str">
        <f>IF(ISBLANK(INDEX('Policy Characteristics'!E:E,MATCH($C1169,'Policy Characteristics'!$C:$C,0))),"",INDEX('Policy Characteristics'!E:E,MATCH($C1169,'Policy Characteristics'!$C:$C,0)))</f>
        <v>indst shift to hydrogen</v>
      </c>
      <c r="L1169" s="238">
        <f>IF(ISBLANK(INDEX('Policy Characteristics'!F:F,MATCH($C1169,'Policy Characteristics'!$C:$C,0))),"",INDEX('Policy Characteristics'!F:F,MATCH($C1169,'Policy Characteristics'!$C:$C,0)))</f>
        <v>0</v>
      </c>
      <c r="M1169" s="238">
        <f>IF(ISBLANK(INDEX('Policy Characteristics'!G:G,MATCH($C1169,'Policy Characteristics'!$C:$C,0))),"",INDEX('Policy Characteristics'!G:G,MATCH($C1169,'Policy Characteristics'!$C:$C,0)))</f>
        <v>1</v>
      </c>
      <c r="N1169" s="238">
        <f>IF(ISBLANK(INDEX('Policy Characteristics'!H:H,MATCH($C1169,'Policy Characteristics'!$C:$C,0))),"",INDEX('Policy Characteristics'!H:H,MATCH($C1169,'Policy Characteristics'!$C:$C,0)))</f>
        <v>0.01</v>
      </c>
      <c r="O1169" s="237" t="str">
        <f>IF(ISBLANK(INDEX('Policy Characteristics'!I:I,MATCH($C1169,'Policy Characteristics'!$C:$C,0))),"",INDEX('Policy Characteristics'!I:I,MATCH($C1169,'Policy Characteristics'!$C:$C,0)))</f>
        <v>% of fuel shifted</v>
      </c>
      <c r="P1169" s="237"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7" t="str">
        <f>IF(ISBLANK(INDEX('Policy Characteristics'!K:K,MATCH($C1169,'Policy Characteristics'!$C:$C,0))),"",INDEX('Policy Characteristics'!K:K,MATCH($C1169,'Policy Characteristics'!$C:$C,0)))</f>
        <v>industry-ag-main.html#fuel-switching</v>
      </c>
      <c r="R1169" s="237" t="str">
        <f>IF(ISBLANK(INDEX('Policy Characteristics'!L:L,MATCH($C1169,'Policy Characteristics'!$C:$C,0))),"",INDEX('Policy Characteristics'!L:L,MATCH($C1169,'Policy Characteristics'!$C:$C,0)))</f>
        <v>industry-elec-and-hydrogen.html</v>
      </c>
      <c r="S1169" s="291" t="s">
        <v>187</v>
      </c>
    </row>
    <row r="1170" spans="1:19" s="291" customFormat="1">
      <c r="A1170" s="237" t="str">
        <f>IF(ISBLANK(INDEX('Policy Characteristics'!A:A,MATCH($C1170,'Policy Characteristics'!$C:$C,0))),"",INDEX('Policy Characteristics'!A:A,MATCH($C1170,'Policy Characteristics'!$C:$C,0)))</f>
        <v>Industry</v>
      </c>
      <c r="B1170" s="386" t="str">
        <f>IF(ISBLANK(INDEX('Policy Characteristics'!B:B,MATCH($C1170,'Policy Characteristics'!$C:$C,0))),"",INDEX('Policy Characteristics'!B:B,MATCH($C1170,'Policy Characteristics'!$C:$C,0)))</f>
        <v>Hydrogen Combustion</v>
      </c>
      <c r="C1170" s="237" t="str">
        <f t="shared" si="46"/>
        <v>Fraction of Eligible Industrial Energy Use Shifted to Hydrogen</v>
      </c>
      <c r="D1170" s="290" t="s">
        <v>3048</v>
      </c>
      <c r="E1170" t="s">
        <v>3610</v>
      </c>
      <c r="F1170" t="s">
        <v>3012</v>
      </c>
      <c r="G1170" s="335" t="s">
        <v>3610</v>
      </c>
      <c r="H1170" s="17">
        <v>2065</v>
      </c>
      <c r="I1170" s="387" t="s">
        <v>44</v>
      </c>
      <c r="J1170" s="388" t="str">
        <f>IF(ISBLANK(INDEX('Policy Characteristics'!D:D,MATCH($C1170,'Policy Characteristics'!$C:$C,0))),"",INDEX('Policy Characteristics'!D:D,MATCH($C1170,'Policy Characteristics'!$C:$C,0)))</f>
        <v>Hydrogen Combustion</v>
      </c>
      <c r="K1170" s="237" t="str">
        <f>IF(ISBLANK(INDEX('Policy Characteristics'!E:E,MATCH($C1170,'Policy Characteristics'!$C:$C,0))),"",INDEX('Policy Characteristics'!E:E,MATCH($C1170,'Policy Characteristics'!$C:$C,0)))</f>
        <v>indst shift to hydrogen</v>
      </c>
      <c r="L1170" s="238">
        <f>IF(ISBLANK(INDEX('Policy Characteristics'!F:F,MATCH($C1170,'Policy Characteristics'!$C:$C,0))),"",INDEX('Policy Characteristics'!F:F,MATCH($C1170,'Policy Characteristics'!$C:$C,0)))</f>
        <v>0</v>
      </c>
      <c r="M1170" s="238">
        <f>IF(ISBLANK(INDEX('Policy Characteristics'!G:G,MATCH($C1170,'Policy Characteristics'!$C:$C,0))),"",INDEX('Policy Characteristics'!G:G,MATCH($C1170,'Policy Characteristics'!$C:$C,0)))</f>
        <v>1</v>
      </c>
      <c r="N1170" s="238">
        <f>IF(ISBLANK(INDEX('Policy Characteristics'!H:H,MATCH($C1170,'Policy Characteristics'!$C:$C,0))),"",INDEX('Policy Characteristics'!H:H,MATCH($C1170,'Policy Characteristics'!$C:$C,0)))</f>
        <v>0.01</v>
      </c>
      <c r="O1170" s="237" t="str">
        <f>IF(ISBLANK(INDEX('Policy Characteristics'!I:I,MATCH($C1170,'Policy Characteristics'!$C:$C,0))),"",INDEX('Policy Characteristics'!I:I,MATCH($C1170,'Policy Characteristics'!$C:$C,0)))</f>
        <v>% of fuel shifted</v>
      </c>
      <c r="P1170" s="237"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7" t="str">
        <f>IF(ISBLANK(INDEX('Policy Characteristics'!K:K,MATCH($C1170,'Policy Characteristics'!$C:$C,0))),"",INDEX('Policy Characteristics'!K:K,MATCH($C1170,'Policy Characteristics'!$C:$C,0)))</f>
        <v>industry-ag-main.html#fuel-switching</v>
      </c>
      <c r="R1170" s="237" t="str">
        <f>IF(ISBLANK(INDEX('Policy Characteristics'!L:L,MATCH($C1170,'Policy Characteristics'!$C:$C,0))),"",INDEX('Policy Characteristics'!L:L,MATCH($C1170,'Policy Characteristics'!$C:$C,0)))</f>
        <v>industry-elec-and-hydrogen.html</v>
      </c>
      <c r="S1170" s="291" t="s">
        <v>187</v>
      </c>
    </row>
    <row r="1171" spans="1:19" s="291" customFormat="1">
      <c r="A1171" s="237" t="str">
        <f>IF(ISBLANK(INDEX('Policy Characteristics'!A:A,MATCH($C1171,'Policy Characteristics'!$C:$C,0))),"",INDEX('Policy Characteristics'!A:A,MATCH($C1171,'Policy Characteristics'!$C:$C,0)))</f>
        <v>Industry</v>
      </c>
      <c r="B1171" s="386" t="str">
        <f>IF(ISBLANK(INDEX('Policy Characteristics'!B:B,MATCH($C1171,'Policy Characteristics'!$C:$C,0))),"",INDEX('Policy Characteristics'!B:B,MATCH($C1171,'Policy Characteristics'!$C:$C,0)))</f>
        <v>Hydrogen Combustion</v>
      </c>
      <c r="C1171" s="237" t="str">
        <f t="shared" si="46"/>
        <v>Fraction of Eligible Industrial Energy Use Shifted to Hydrogen</v>
      </c>
      <c r="D1171" s="290" t="s">
        <v>3049</v>
      </c>
      <c r="E1171" t="s">
        <v>3487</v>
      </c>
      <c r="F1171" t="s">
        <v>3013</v>
      </c>
      <c r="G1171" s="335" t="s">
        <v>3494</v>
      </c>
      <c r="H1171" s="17">
        <v>2066</v>
      </c>
      <c r="I1171" s="387" t="s">
        <v>43</v>
      </c>
      <c r="J1171" s="388" t="str">
        <f>IF(ISBLANK(INDEX('Policy Characteristics'!D:D,MATCH($C1171,'Policy Characteristics'!$C:$C,0))),"",INDEX('Policy Characteristics'!D:D,MATCH($C1171,'Policy Characteristics'!$C:$C,0)))</f>
        <v>Hydrogen Combustion</v>
      </c>
      <c r="K1171" s="237" t="str">
        <f>IF(ISBLANK(INDEX('Policy Characteristics'!E:E,MATCH($C1171,'Policy Characteristics'!$C:$C,0))),"",INDEX('Policy Characteristics'!E:E,MATCH($C1171,'Policy Characteristics'!$C:$C,0)))</f>
        <v>indst shift to hydrogen</v>
      </c>
      <c r="L1171" s="238">
        <f>IF(ISBLANK(INDEX('Policy Characteristics'!F:F,MATCH($C1171,'Policy Characteristics'!$C:$C,0))),"",INDEX('Policy Characteristics'!F:F,MATCH($C1171,'Policy Characteristics'!$C:$C,0)))</f>
        <v>0</v>
      </c>
      <c r="M1171" s="238">
        <f>IF(ISBLANK(INDEX('Policy Characteristics'!G:G,MATCH($C1171,'Policy Characteristics'!$C:$C,0))),"",INDEX('Policy Characteristics'!G:G,MATCH($C1171,'Policy Characteristics'!$C:$C,0)))</f>
        <v>1</v>
      </c>
      <c r="N1171" s="238">
        <f>IF(ISBLANK(INDEX('Policy Characteristics'!H:H,MATCH($C1171,'Policy Characteristics'!$C:$C,0))),"",INDEX('Policy Characteristics'!H:H,MATCH($C1171,'Policy Characteristics'!$C:$C,0)))</f>
        <v>0.01</v>
      </c>
      <c r="O1171" s="237" t="str">
        <f>IF(ISBLANK(INDEX('Policy Characteristics'!I:I,MATCH($C1171,'Policy Characteristics'!$C:$C,0))),"",INDEX('Policy Characteristics'!I:I,MATCH($C1171,'Policy Characteristics'!$C:$C,0)))</f>
        <v>% of fuel shifted</v>
      </c>
      <c r="P1171" s="237"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7" t="str">
        <f>IF(ISBLANK(INDEX('Policy Characteristics'!K:K,MATCH($C1171,'Policy Characteristics'!$C:$C,0))),"",INDEX('Policy Characteristics'!K:K,MATCH($C1171,'Policy Characteristics'!$C:$C,0)))</f>
        <v>industry-ag-main.html#fuel-switching</v>
      </c>
      <c r="R1171" s="237" t="str">
        <f>IF(ISBLANK(INDEX('Policy Characteristics'!L:L,MATCH($C1171,'Policy Characteristics'!$C:$C,0))),"",INDEX('Policy Characteristics'!L:L,MATCH($C1171,'Policy Characteristics'!$C:$C,0)))</f>
        <v>industry-elec-and-hydrogen.html</v>
      </c>
      <c r="S1171" s="291" t="s">
        <v>187</v>
      </c>
    </row>
    <row r="1172" spans="1:19" s="291" customFormat="1">
      <c r="A1172" s="237" t="str">
        <f>IF(ISBLANK(INDEX('Policy Characteristics'!A:A,MATCH($C1172,'Policy Characteristics'!$C:$C,0))),"",INDEX('Policy Characteristics'!A:A,MATCH($C1172,'Policy Characteristics'!$C:$C,0)))</f>
        <v>Industry</v>
      </c>
      <c r="B1172" s="386" t="str">
        <f>IF(ISBLANK(INDEX('Policy Characteristics'!B:B,MATCH($C1172,'Policy Characteristics'!$C:$C,0))),"",INDEX('Policy Characteristics'!B:B,MATCH($C1172,'Policy Characteristics'!$C:$C,0)))</f>
        <v>Hydrogen Combustion</v>
      </c>
      <c r="C1172" s="237" t="str">
        <f t="shared" si="46"/>
        <v>Fraction of Eligible Industrial Energy Use Shifted to Hydrogen</v>
      </c>
      <c r="D1172" s="290" t="s">
        <v>3049</v>
      </c>
      <c r="E1172" t="s">
        <v>3488</v>
      </c>
      <c r="F1172" t="s">
        <v>3013</v>
      </c>
      <c r="G1172" s="335" t="s">
        <v>3495</v>
      </c>
      <c r="H1172" s="17">
        <v>2067</v>
      </c>
      <c r="I1172" s="387" t="s">
        <v>43</v>
      </c>
      <c r="J1172" s="388" t="str">
        <f>IF(ISBLANK(INDEX('Policy Characteristics'!D:D,MATCH($C1172,'Policy Characteristics'!$C:$C,0))),"",INDEX('Policy Characteristics'!D:D,MATCH($C1172,'Policy Characteristics'!$C:$C,0)))</f>
        <v>Hydrogen Combustion</v>
      </c>
      <c r="K1172" s="237" t="str">
        <f>IF(ISBLANK(INDEX('Policy Characteristics'!E:E,MATCH($C1172,'Policy Characteristics'!$C:$C,0))),"",INDEX('Policy Characteristics'!E:E,MATCH($C1172,'Policy Characteristics'!$C:$C,0)))</f>
        <v>indst shift to hydrogen</v>
      </c>
      <c r="L1172" s="238">
        <f>IF(ISBLANK(INDEX('Policy Characteristics'!F:F,MATCH($C1172,'Policy Characteristics'!$C:$C,0))),"",INDEX('Policy Characteristics'!F:F,MATCH($C1172,'Policy Characteristics'!$C:$C,0)))</f>
        <v>0</v>
      </c>
      <c r="M1172" s="238">
        <f>IF(ISBLANK(INDEX('Policy Characteristics'!G:G,MATCH($C1172,'Policy Characteristics'!$C:$C,0))),"",INDEX('Policy Characteristics'!G:G,MATCH($C1172,'Policy Characteristics'!$C:$C,0)))</f>
        <v>1</v>
      </c>
      <c r="N1172" s="238">
        <f>IF(ISBLANK(INDEX('Policy Characteristics'!H:H,MATCH($C1172,'Policy Characteristics'!$C:$C,0))),"",INDEX('Policy Characteristics'!H:H,MATCH($C1172,'Policy Characteristics'!$C:$C,0)))</f>
        <v>0.01</v>
      </c>
      <c r="O1172" s="237" t="str">
        <f>IF(ISBLANK(INDEX('Policy Characteristics'!I:I,MATCH($C1172,'Policy Characteristics'!$C:$C,0))),"",INDEX('Policy Characteristics'!I:I,MATCH($C1172,'Policy Characteristics'!$C:$C,0)))</f>
        <v>% of fuel shifted</v>
      </c>
      <c r="P1172" s="237"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7" t="str">
        <f>IF(ISBLANK(INDEX('Policy Characteristics'!K:K,MATCH($C1172,'Policy Characteristics'!$C:$C,0))),"",INDEX('Policy Characteristics'!K:K,MATCH($C1172,'Policy Characteristics'!$C:$C,0)))</f>
        <v>industry-ag-main.html#fuel-switching</v>
      </c>
      <c r="R1172" s="237" t="str">
        <f>IF(ISBLANK(INDEX('Policy Characteristics'!L:L,MATCH($C1172,'Policy Characteristics'!$C:$C,0))),"",INDEX('Policy Characteristics'!L:L,MATCH($C1172,'Policy Characteristics'!$C:$C,0)))</f>
        <v>industry-elec-and-hydrogen.html</v>
      </c>
      <c r="S1172" s="291" t="s">
        <v>187</v>
      </c>
    </row>
    <row r="1173" spans="1:19" s="291" customFormat="1">
      <c r="A1173" s="237" t="str">
        <f>IF(ISBLANK(INDEX('Policy Characteristics'!A:A,MATCH($C1173,'Policy Characteristics'!$C:$C,0))),"",INDEX('Policy Characteristics'!A:A,MATCH($C1173,'Policy Characteristics'!$C:$C,0)))</f>
        <v>Industry</v>
      </c>
      <c r="B1173" s="386" t="str">
        <f>IF(ISBLANK(INDEX('Policy Characteristics'!B:B,MATCH($C1173,'Policy Characteristics'!$C:$C,0))),"",INDEX('Policy Characteristics'!B:B,MATCH($C1173,'Policy Characteristics'!$C:$C,0)))</f>
        <v>Hydrogen Combustion</v>
      </c>
      <c r="C1173" s="237" t="str">
        <f t="shared" si="46"/>
        <v>Fraction of Eligible Industrial Energy Use Shifted to Hydrogen</v>
      </c>
      <c r="D1173" s="290" t="s">
        <v>3049</v>
      </c>
      <c r="E1173" t="s">
        <v>3489</v>
      </c>
      <c r="F1173" t="s">
        <v>3013</v>
      </c>
      <c r="G1173" s="335" t="s">
        <v>3496</v>
      </c>
      <c r="H1173" s="17">
        <v>2068</v>
      </c>
      <c r="I1173" s="387" t="s">
        <v>43</v>
      </c>
      <c r="J1173" s="388" t="str">
        <f>IF(ISBLANK(INDEX('Policy Characteristics'!D:D,MATCH($C1173,'Policy Characteristics'!$C:$C,0))),"",INDEX('Policy Characteristics'!D:D,MATCH($C1173,'Policy Characteristics'!$C:$C,0)))</f>
        <v>Hydrogen Combustion</v>
      </c>
      <c r="K1173" s="237" t="str">
        <f>IF(ISBLANK(INDEX('Policy Characteristics'!E:E,MATCH($C1173,'Policy Characteristics'!$C:$C,0))),"",INDEX('Policy Characteristics'!E:E,MATCH($C1173,'Policy Characteristics'!$C:$C,0)))</f>
        <v>indst shift to hydrogen</v>
      </c>
      <c r="L1173" s="238">
        <f>IF(ISBLANK(INDEX('Policy Characteristics'!F:F,MATCH($C1173,'Policy Characteristics'!$C:$C,0))),"",INDEX('Policy Characteristics'!F:F,MATCH($C1173,'Policy Characteristics'!$C:$C,0)))</f>
        <v>0</v>
      </c>
      <c r="M1173" s="238">
        <f>IF(ISBLANK(INDEX('Policy Characteristics'!G:G,MATCH($C1173,'Policy Characteristics'!$C:$C,0))),"",INDEX('Policy Characteristics'!G:G,MATCH($C1173,'Policy Characteristics'!$C:$C,0)))</f>
        <v>1</v>
      </c>
      <c r="N1173" s="238">
        <f>IF(ISBLANK(INDEX('Policy Characteristics'!H:H,MATCH($C1173,'Policy Characteristics'!$C:$C,0))),"",INDEX('Policy Characteristics'!H:H,MATCH($C1173,'Policy Characteristics'!$C:$C,0)))</f>
        <v>0.01</v>
      </c>
      <c r="O1173" s="237" t="str">
        <f>IF(ISBLANK(INDEX('Policy Characteristics'!I:I,MATCH($C1173,'Policy Characteristics'!$C:$C,0))),"",INDEX('Policy Characteristics'!I:I,MATCH($C1173,'Policy Characteristics'!$C:$C,0)))</f>
        <v>% of fuel shifted</v>
      </c>
      <c r="P1173" s="237"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7" t="str">
        <f>IF(ISBLANK(INDEX('Policy Characteristics'!K:K,MATCH($C1173,'Policy Characteristics'!$C:$C,0))),"",INDEX('Policy Characteristics'!K:K,MATCH($C1173,'Policy Characteristics'!$C:$C,0)))</f>
        <v>industry-ag-main.html#fuel-switching</v>
      </c>
      <c r="R1173" s="237" t="str">
        <f>IF(ISBLANK(INDEX('Policy Characteristics'!L:L,MATCH($C1173,'Policy Characteristics'!$C:$C,0))),"",INDEX('Policy Characteristics'!L:L,MATCH($C1173,'Policy Characteristics'!$C:$C,0)))</f>
        <v>industry-elec-and-hydrogen.html</v>
      </c>
      <c r="S1173" s="291" t="s">
        <v>187</v>
      </c>
    </row>
    <row r="1174" spans="1:19" s="291" customFormat="1">
      <c r="A1174" s="237" t="str">
        <f>IF(ISBLANK(INDEX('Policy Characteristics'!A:A,MATCH($C1174,'Policy Characteristics'!$C:$C,0))),"",INDEX('Policy Characteristics'!A:A,MATCH($C1174,'Policy Characteristics'!$C:$C,0)))</f>
        <v>Industry</v>
      </c>
      <c r="B1174" s="386" t="str">
        <f>IF(ISBLANK(INDEX('Policy Characteristics'!B:B,MATCH($C1174,'Policy Characteristics'!$C:$C,0))),"",INDEX('Policy Characteristics'!B:B,MATCH($C1174,'Policy Characteristics'!$C:$C,0)))</f>
        <v>Hydrogen Combustion</v>
      </c>
      <c r="C1174" s="237" t="str">
        <f t="shared" si="46"/>
        <v>Fraction of Eligible Industrial Energy Use Shifted to Hydrogen</v>
      </c>
      <c r="D1174" s="290" t="s">
        <v>3049</v>
      </c>
      <c r="E1174" t="s">
        <v>3490</v>
      </c>
      <c r="F1174" t="s">
        <v>3013</v>
      </c>
      <c r="G1174" s="335" t="s">
        <v>3497</v>
      </c>
      <c r="H1174" s="17">
        <v>2069</v>
      </c>
      <c r="I1174" s="387" t="s">
        <v>44</v>
      </c>
      <c r="J1174" s="388" t="str">
        <f>IF(ISBLANK(INDEX('Policy Characteristics'!D:D,MATCH($C1174,'Policy Characteristics'!$C:$C,0))),"",INDEX('Policy Characteristics'!D:D,MATCH($C1174,'Policy Characteristics'!$C:$C,0)))</f>
        <v>Hydrogen Combustion</v>
      </c>
      <c r="K1174" s="237" t="str">
        <f>IF(ISBLANK(INDEX('Policy Characteristics'!E:E,MATCH($C1174,'Policy Characteristics'!$C:$C,0))),"",INDEX('Policy Characteristics'!E:E,MATCH($C1174,'Policy Characteristics'!$C:$C,0)))</f>
        <v>indst shift to hydrogen</v>
      </c>
      <c r="L1174" s="238">
        <f>IF(ISBLANK(INDEX('Policy Characteristics'!F:F,MATCH($C1174,'Policy Characteristics'!$C:$C,0))),"",INDEX('Policy Characteristics'!F:F,MATCH($C1174,'Policy Characteristics'!$C:$C,0)))</f>
        <v>0</v>
      </c>
      <c r="M1174" s="238">
        <f>IF(ISBLANK(INDEX('Policy Characteristics'!G:G,MATCH($C1174,'Policy Characteristics'!$C:$C,0))),"",INDEX('Policy Characteristics'!G:G,MATCH($C1174,'Policy Characteristics'!$C:$C,0)))</f>
        <v>1</v>
      </c>
      <c r="N1174" s="238">
        <f>IF(ISBLANK(INDEX('Policy Characteristics'!H:H,MATCH($C1174,'Policy Characteristics'!$C:$C,0))),"",INDEX('Policy Characteristics'!H:H,MATCH($C1174,'Policy Characteristics'!$C:$C,0)))</f>
        <v>0.01</v>
      </c>
      <c r="O1174" s="237" t="str">
        <f>IF(ISBLANK(INDEX('Policy Characteristics'!I:I,MATCH($C1174,'Policy Characteristics'!$C:$C,0))),"",INDEX('Policy Characteristics'!I:I,MATCH($C1174,'Policy Characteristics'!$C:$C,0)))</f>
        <v>% of fuel shifted</v>
      </c>
      <c r="P1174" s="237"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7" t="str">
        <f>IF(ISBLANK(INDEX('Policy Characteristics'!K:K,MATCH($C1174,'Policy Characteristics'!$C:$C,0))),"",INDEX('Policy Characteristics'!K:K,MATCH($C1174,'Policy Characteristics'!$C:$C,0)))</f>
        <v>industry-ag-main.html#fuel-switching</v>
      </c>
      <c r="R1174" s="237" t="str">
        <f>IF(ISBLANK(INDEX('Policy Characteristics'!L:L,MATCH($C1174,'Policy Characteristics'!$C:$C,0))),"",INDEX('Policy Characteristics'!L:L,MATCH($C1174,'Policy Characteristics'!$C:$C,0)))</f>
        <v>industry-elec-and-hydrogen.html</v>
      </c>
      <c r="S1174" s="291" t="s">
        <v>187</v>
      </c>
    </row>
    <row r="1175" spans="1:19" s="291" customFormat="1">
      <c r="A1175" s="237" t="str">
        <f>IF(ISBLANK(INDEX('Policy Characteristics'!A:A,MATCH($C1175,'Policy Characteristics'!$C:$C,0))),"",INDEX('Policy Characteristics'!A:A,MATCH($C1175,'Policy Characteristics'!$C:$C,0)))</f>
        <v>Industry</v>
      </c>
      <c r="B1175" s="386" t="str">
        <f>IF(ISBLANK(INDEX('Policy Characteristics'!B:B,MATCH($C1175,'Policy Characteristics'!$C:$C,0))),"",INDEX('Policy Characteristics'!B:B,MATCH($C1175,'Policy Characteristics'!$C:$C,0)))</f>
        <v>Hydrogen Combustion</v>
      </c>
      <c r="C1175" s="237" t="str">
        <f t="shared" si="46"/>
        <v>Fraction of Eligible Industrial Energy Use Shifted to Hydrogen</v>
      </c>
      <c r="D1175" s="290" t="s">
        <v>3049</v>
      </c>
      <c r="E1175" t="s">
        <v>3491</v>
      </c>
      <c r="F1175" t="s">
        <v>3013</v>
      </c>
      <c r="G1175" s="335" t="s">
        <v>3498</v>
      </c>
      <c r="H1175" s="17">
        <v>2070</v>
      </c>
      <c r="I1175" s="387" t="s">
        <v>43</v>
      </c>
      <c r="J1175" s="388" t="str">
        <f>IF(ISBLANK(INDEX('Policy Characteristics'!D:D,MATCH($C1175,'Policy Characteristics'!$C:$C,0))),"",INDEX('Policy Characteristics'!D:D,MATCH($C1175,'Policy Characteristics'!$C:$C,0)))</f>
        <v>Hydrogen Combustion</v>
      </c>
      <c r="K1175" s="237" t="str">
        <f>IF(ISBLANK(INDEX('Policy Characteristics'!E:E,MATCH($C1175,'Policy Characteristics'!$C:$C,0))),"",INDEX('Policy Characteristics'!E:E,MATCH($C1175,'Policy Characteristics'!$C:$C,0)))</f>
        <v>indst shift to hydrogen</v>
      </c>
      <c r="L1175" s="238">
        <f>IF(ISBLANK(INDEX('Policy Characteristics'!F:F,MATCH($C1175,'Policy Characteristics'!$C:$C,0))),"",INDEX('Policy Characteristics'!F:F,MATCH($C1175,'Policy Characteristics'!$C:$C,0)))</f>
        <v>0</v>
      </c>
      <c r="M1175" s="238">
        <f>IF(ISBLANK(INDEX('Policy Characteristics'!G:G,MATCH($C1175,'Policy Characteristics'!$C:$C,0))),"",INDEX('Policy Characteristics'!G:G,MATCH($C1175,'Policy Characteristics'!$C:$C,0)))</f>
        <v>1</v>
      </c>
      <c r="N1175" s="238">
        <f>IF(ISBLANK(INDEX('Policy Characteristics'!H:H,MATCH($C1175,'Policy Characteristics'!$C:$C,0))),"",INDEX('Policy Characteristics'!H:H,MATCH($C1175,'Policy Characteristics'!$C:$C,0)))</f>
        <v>0.01</v>
      </c>
      <c r="O1175" s="237" t="str">
        <f>IF(ISBLANK(INDEX('Policy Characteristics'!I:I,MATCH($C1175,'Policy Characteristics'!$C:$C,0))),"",INDEX('Policy Characteristics'!I:I,MATCH($C1175,'Policy Characteristics'!$C:$C,0)))</f>
        <v>% of fuel shifted</v>
      </c>
      <c r="P1175" s="237"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7" t="str">
        <f>IF(ISBLANK(INDEX('Policy Characteristics'!K:K,MATCH($C1175,'Policy Characteristics'!$C:$C,0))),"",INDEX('Policy Characteristics'!K:K,MATCH($C1175,'Policy Characteristics'!$C:$C,0)))</f>
        <v>industry-ag-main.html#fuel-switching</v>
      </c>
      <c r="R1175" s="237" t="str">
        <f>IF(ISBLANK(INDEX('Policy Characteristics'!L:L,MATCH($C1175,'Policy Characteristics'!$C:$C,0))),"",INDEX('Policy Characteristics'!L:L,MATCH($C1175,'Policy Characteristics'!$C:$C,0)))</f>
        <v>industry-elec-and-hydrogen.html</v>
      </c>
      <c r="S1175" s="291" t="s">
        <v>187</v>
      </c>
    </row>
    <row r="1176" spans="1:19" s="291" customFormat="1">
      <c r="A1176" s="237" t="str">
        <f>IF(ISBLANK(INDEX('Policy Characteristics'!A:A,MATCH($C1176,'Policy Characteristics'!$C:$C,0))),"",INDEX('Policy Characteristics'!A:A,MATCH($C1176,'Policy Characteristics'!$C:$C,0)))</f>
        <v>Industry</v>
      </c>
      <c r="B1176" s="386" t="str">
        <f>IF(ISBLANK(INDEX('Policy Characteristics'!B:B,MATCH($C1176,'Policy Characteristics'!$C:$C,0))),"",INDEX('Policy Characteristics'!B:B,MATCH($C1176,'Policy Characteristics'!$C:$C,0)))</f>
        <v>Hydrogen Combustion</v>
      </c>
      <c r="C1176" s="237" t="str">
        <f t="shared" si="46"/>
        <v>Fraction of Eligible Industrial Energy Use Shifted to Hydrogen</v>
      </c>
      <c r="D1176" s="290" t="s">
        <v>3049</v>
      </c>
      <c r="E1176" t="s">
        <v>3492</v>
      </c>
      <c r="F1176" t="s">
        <v>3013</v>
      </c>
      <c r="G1176" s="335" t="s">
        <v>3499</v>
      </c>
      <c r="H1176" s="17">
        <v>2071</v>
      </c>
      <c r="I1176" s="387" t="s">
        <v>43</v>
      </c>
      <c r="J1176" s="388" t="str">
        <f>IF(ISBLANK(INDEX('Policy Characteristics'!D:D,MATCH($C1176,'Policy Characteristics'!$C:$C,0))),"",INDEX('Policy Characteristics'!D:D,MATCH($C1176,'Policy Characteristics'!$C:$C,0)))</f>
        <v>Hydrogen Combustion</v>
      </c>
      <c r="K1176" s="237" t="str">
        <f>IF(ISBLANK(INDEX('Policy Characteristics'!E:E,MATCH($C1176,'Policy Characteristics'!$C:$C,0))),"",INDEX('Policy Characteristics'!E:E,MATCH($C1176,'Policy Characteristics'!$C:$C,0)))</f>
        <v>indst shift to hydrogen</v>
      </c>
      <c r="L1176" s="238">
        <f>IF(ISBLANK(INDEX('Policy Characteristics'!F:F,MATCH($C1176,'Policy Characteristics'!$C:$C,0))),"",INDEX('Policy Characteristics'!F:F,MATCH($C1176,'Policy Characteristics'!$C:$C,0)))</f>
        <v>0</v>
      </c>
      <c r="M1176" s="238">
        <f>IF(ISBLANK(INDEX('Policy Characteristics'!G:G,MATCH($C1176,'Policy Characteristics'!$C:$C,0))),"",INDEX('Policy Characteristics'!G:G,MATCH($C1176,'Policy Characteristics'!$C:$C,0)))</f>
        <v>1</v>
      </c>
      <c r="N1176" s="238">
        <f>IF(ISBLANK(INDEX('Policy Characteristics'!H:H,MATCH($C1176,'Policy Characteristics'!$C:$C,0))),"",INDEX('Policy Characteristics'!H:H,MATCH($C1176,'Policy Characteristics'!$C:$C,0)))</f>
        <v>0.01</v>
      </c>
      <c r="O1176" s="237" t="str">
        <f>IF(ISBLANK(INDEX('Policy Characteristics'!I:I,MATCH($C1176,'Policy Characteristics'!$C:$C,0))),"",INDEX('Policy Characteristics'!I:I,MATCH($C1176,'Policy Characteristics'!$C:$C,0)))</f>
        <v>% of fuel shifted</v>
      </c>
      <c r="P1176" s="237"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7" t="str">
        <f>IF(ISBLANK(INDEX('Policy Characteristics'!K:K,MATCH($C1176,'Policy Characteristics'!$C:$C,0))),"",INDEX('Policy Characteristics'!K:K,MATCH($C1176,'Policy Characteristics'!$C:$C,0)))</f>
        <v>industry-ag-main.html#fuel-switching</v>
      </c>
      <c r="R1176" s="237" t="str">
        <f>IF(ISBLANK(INDEX('Policy Characteristics'!L:L,MATCH($C1176,'Policy Characteristics'!$C:$C,0))),"",INDEX('Policy Characteristics'!L:L,MATCH($C1176,'Policy Characteristics'!$C:$C,0)))</f>
        <v>industry-elec-and-hydrogen.html</v>
      </c>
      <c r="S1176" s="291" t="s">
        <v>187</v>
      </c>
    </row>
    <row r="1177" spans="1:19" s="291" customFormat="1">
      <c r="A1177" s="237" t="str">
        <f>IF(ISBLANK(INDEX('Policy Characteristics'!A:A,MATCH($C1177,'Policy Characteristics'!$C:$C,0))),"",INDEX('Policy Characteristics'!A:A,MATCH($C1177,'Policy Characteristics'!$C:$C,0)))</f>
        <v>Industry</v>
      </c>
      <c r="B1177" s="386" t="str">
        <f>IF(ISBLANK(INDEX('Policy Characteristics'!B:B,MATCH($C1177,'Policy Characteristics'!$C:$C,0))),"",INDEX('Policy Characteristics'!B:B,MATCH($C1177,'Policy Characteristics'!$C:$C,0)))</f>
        <v>Hydrogen Combustion</v>
      </c>
      <c r="C1177" s="237" t="str">
        <f t="shared" si="46"/>
        <v>Fraction of Eligible Industrial Energy Use Shifted to Hydrogen</v>
      </c>
      <c r="D1177" s="290" t="s">
        <v>3049</v>
      </c>
      <c r="E1177" t="s">
        <v>3493</v>
      </c>
      <c r="F1177" t="s">
        <v>3013</v>
      </c>
      <c r="G1177" s="335" t="s">
        <v>3500</v>
      </c>
      <c r="H1177" s="17">
        <v>2072</v>
      </c>
      <c r="I1177" s="387" t="s">
        <v>44</v>
      </c>
      <c r="J1177" s="388" t="str">
        <f>IF(ISBLANK(INDEX('Policy Characteristics'!D:D,MATCH($C1177,'Policy Characteristics'!$C:$C,0))),"",INDEX('Policy Characteristics'!D:D,MATCH($C1177,'Policy Characteristics'!$C:$C,0)))</f>
        <v>Hydrogen Combustion</v>
      </c>
      <c r="K1177" s="237" t="str">
        <f>IF(ISBLANK(INDEX('Policy Characteristics'!E:E,MATCH($C1177,'Policy Characteristics'!$C:$C,0))),"",INDEX('Policy Characteristics'!E:E,MATCH($C1177,'Policy Characteristics'!$C:$C,0)))</f>
        <v>indst shift to hydrogen</v>
      </c>
      <c r="L1177" s="238">
        <f>IF(ISBLANK(INDEX('Policy Characteristics'!F:F,MATCH($C1177,'Policy Characteristics'!$C:$C,0))),"",INDEX('Policy Characteristics'!F:F,MATCH($C1177,'Policy Characteristics'!$C:$C,0)))</f>
        <v>0</v>
      </c>
      <c r="M1177" s="238">
        <f>IF(ISBLANK(INDEX('Policy Characteristics'!G:G,MATCH($C1177,'Policy Characteristics'!$C:$C,0))),"",INDEX('Policy Characteristics'!G:G,MATCH($C1177,'Policy Characteristics'!$C:$C,0)))</f>
        <v>1</v>
      </c>
      <c r="N1177" s="238">
        <f>IF(ISBLANK(INDEX('Policy Characteristics'!H:H,MATCH($C1177,'Policy Characteristics'!$C:$C,0))),"",INDEX('Policy Characteristics'!H:H,MATCH($C1177,'Policy Characteristics'!$C:$C,0)))</f>
        <v>0.01</v>
      </c>
      <c r="O1177" s="237" t="str">
        <f>IF(ISBLANK(INDEX('Policy Characteristics'!I:I,MATCH($C1177,'Policy Characteristics'!$C:$C,0))),"",INDEX('Policy Characteristics'!I:I,MATCH($C1177,'Policy Characteristics'!$C:$C,0)))</f>
        <v>% of fuel shifted</v>
      </c>
      <c r="P1177" s="237"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7" t="str">
        <f>IF(ISBLANK(INDEX('Policy Characteristics'!K:K,MATCH($C1177,'Policy Characteristics'!$C:$C,0))),"",INDEX('Policy Characteristics'!K:K,MATCH($C1177,'Policy Characteristics'!$C:$C,0)))</f>
        <v>industry-ag-main.html#fuel-switching</v>
      </c>
      <c r="R1177" s="237" t="str">
        <f>IF(ISBLANK(INDEX('Policy Characteristics'!L:L,MATCH($C1177,'Policy Characteristics'!$C:$C,0))),"",INDEX('Policy Characteristics'!L:L,MATCH($C1177,'Policy Characteristics'!$C:$C,0)))</f>
        <v>industry-elec-and-hydrogen.html</v>
      </c>
      <c r="S1177" s="291" t="s">
        <v>187</v>
      </c>
    </row>
    <row r="1178" spans="1:19" s="291" customFormat="1">
      <c r="A1178" s="237" t="str">
        <f>IF(ISBLANK(INDEX('Policy Characteristics'!A:A,MATCH($C1178,'Policy Characteristics'!$C:$C,0))),"",INDEX('Policy Characteristics'!A:A,MATCH($C1178,'Policy Characteristics'!$C:$C,0)))</f>
        <v>Industry</v>
      </c>
      <c r="B1178" s="386" t="str">
        <f>IF(ISBLANK(INDEX('Policy Characteristics'!B:B,MATCH($C1178,'Policy Characteristics'!$C:$C,0))),"",INDEX('Policy Characteristics'!B:B,MATCH($C1178,'Policy Characteristics'!$C:$C,0)))</f>
        <v>Hydrogen Combustion</v>
      </c>
      <c r="C1178" s="237" t="str">
        <f t="shared" si="46"/>
        <v>Fraction of Eligible Industrial Energy Use Shifted to Hydrogen</v>
      </c>
      <c r="D1178" s="290" t="s">
        <v>3049</v>
      </c>
      <c r="E1178" t="s">
        <v>3610</v>
      </c>
      <c r="F1178" t="s">
        <v>3013</v>
      </c>
      <c r="G1178" s="335" t="s">
        <v>3610</v>
      </c>
      <c r="H1178" s="17">
        <v>2073</v>
      </c>
      <c r="I1178" s="387" t="s">
        <v>43</v>
      </c>
      <c r="J1178" s="388" t="str">
        <f>IF(ISBLANK(INDEX('Policy Characteristics'!D:D,MATCH($C1178,'Policy Characteristics'!$C:$C,0))),"",INDEX('Policy Characteristics'!D:D,MATCH($C1178,'Policy Characteristics'!$C:$C,0)))</f>
        <v>Hydrogen Combustion</v>
      </c>
      <c r="K1178" s="237" t="str">
        <f>IF(ISBLANK(INDEX('Policy Characteristics'!E:E,MATCH($C1178,'Policy Characteristics'!$C:$C,0))),"",INDEX('Policy Characteristics'!E:E,MATCH($C1178,'Policy Characteristics'!$C:$C,0)))</f>
        <v>indst shift to hydrogen</v>
      </c>
      <c r="L1178" s="238">
        <f>IF(ISBLANK(INDEX('Policy Characteristics'!F:F,MATCH($C1178,'Policy Characteristics'!$C:$C,0))),"",INDEX('Policy Characteristics'!F:F,MATCH($C1178,'Policy Characteristics'!$C:$C,0)))</f>
        <v>0</v>
      </c>
      <c r="M1178" s="238">
        <f>IF(ISBLANK(INDEX('Policy Characteristics'!G:G,MATCH($C1178,'Policy Characteristics'!$C:$C,0))),"",INDEX('Policy Characteristics'!G:G,MATCH($C1178,'Policy Characteristics'!$C:$C,0)))</f>
        <v>1</v>
      </c>
      <c r="N1178" s="238">
        <f>IF(ISBLANK(INDEX('Policy Characteristics'!H:H,MATCH($C1178,'Policy Characteristics'!$C:$C,0))),"",INDEX('Policy Characteristics'!H:H,MATCH($C1178,'Policy Characteristics'!$C:$C,0)))</f>
        <v>0.01</v>
      </c>
      <c r="O1178" s="237" t="str">
        <f>IF(ISBLANK(INDEX('Policy Characteristics'!I:I,MATCH($C1178,'Policy Characteristics'!$C:$C,0))),"",INDEX('Policy Characteristics'!I:I,MATCH($C1178,'Policy Characteristics'!$C:$C,0)))</f>
        <v>% of fuel shifted</v>
      </c>
      <c r="P1178" s="237"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7" t="str">
        <f>IF(ISBLANK(INDEX('Policy Characteristics'!K:K,MATCH($C1178,'Policy Characteristics'!$C:$C,0))),"",INDEX('Policy Characteristics'!K:K,MATCH($C1178,'Policy Characteristics'!$C:$C,0)))</f>
        <v>industry-ag-main.html#fuel-switching</v>
      </c>
      <c r="R1178" s="237" t="str">
        <f>IF(ISBLANK(INDEX('Policy Characteristics'!L:L,MATCH($C1178,'Policy Characteristics'!$C:$C,0))),"",INDEX('Policy Characteristics'!L:L,MATCH($C1178,'Policy Characteristics'!$C:$C,0)))</f>
        <v>industry-elec-and-hydrogen.html</v>
      </c>
      <c r="S1178" s="291" t="s">
        <v>187</v>
      </c>
    </row>
    <row r="1179" spans="1:19" s="291" customFormat="1">
      <c r="A1179" s="237" t="str">
        <f>IF(ISBLANK(INDEX('Policy Characteristics'!A:A,MATCH($C1179,'Policy Characteristics'!$C:$C,0))),"",INDEX('Policy Characteristics'!A:A,MATCH($C1179,'Policy Characteristics'!$C:$C,0)))</f>
        <v>Industry</v>
      </c>
      <c r="B1179" s="386" t="str">
        <f>IF(ISBLANK(INDEX('Policy Characteristics'!B:B,MATCH($C1179,'Policy Characteristics'!$C:$C,0))),"",INDEX('Policy Characteristics'!B:B,MATCH($C1179,'Policy Characteristics'!$C:$C,0)))</f>
        <v>Hydrogen Combustion</v>
      </c>
      <c r="C1179" s="237" t="str">
        <f t="shared" si="46"/>
        <v>Fraction of Eligible Industrial Energy Use Shifted to Hydrogen</v>
      </c>
      <c r="D1179" s="290" t="s">
        <v>3050</v>
      </c>
      <c r="E1179" t="s">
        <v>3487</v>
      </c>
      <c r="F1179" t="s">
        <v>3014</v>
      </c>
      <c r="G1179" s="335" t="s">
        <v>3494</v>
      </c>
      <c r="H1179" s="17">
        <v>2074</v>
      </c>
      <c r="I1179" s="387" t="s">
        <v>43</v>
      </c>
      <c r="J1179" s="388" t="str">
        <f>IF(ISBLANK(INDEX('Policy Characteristics'!D:D,MATCH($C1179,'Policy Characteristics'!$C:$C,0))),"",INDEX('Policy Characteristics'!D:D,MATCH($C1179,'Policy Characteristics'!$C:$C,0)))</f>
        <v>Hydrogen Combustion</v>
      </c>
      <c r="K1179" s="237" t="str">
        <f>IF(ISBLANK(INDEX('Policy Characteristics'!E:E,MATCH($C1179,'Policy Characteristics'!$C:$C,0))),"",INDEX('Policy Characteristics'!E:E,MATCH($C1179,'Policy Characteristics'!$C:$C,0)))</f>
        <v>indst shift to hydrogen</v>
      </c>
      <c r="L1179" s="238">
        <f>IF(ISBLANK(INDEX('Policy Characteristics'!F:F,MATCH($C1179,'Policy Characteristics'!$C:$C,0))),"",INDEX('Policy Characteristics'!F:F,MATCH($C1179,'Policy Characteristics'!$C:$C,0)))</f>
        <v>0</v>
      </c>
      <c r="M1179" s="238">
        <f>IF(ISBLANK(INDEX('Policy Characteristics'!G:G,MATCH($C1179,'Policy Characteristics'!$C:$C,0))),"",INDEX('Policy Characteristics'!G:G,MATCH($C1179,'Policy Characteristics'!$C:$C,0)))</f>
        <v>1</v>
      </c>
      <c r="N1179" s="238">
        <f>IF(ISBLANK(INDEX('Policy Characteristics'!H:H,MATCH($C1179,'Policy Characteristics'!$C:$C,0))),"",INDEX('Policy Characteristics'!H:H,MATCH($C1179,'Policy Characteristics'!$C:$C,0)))</f>
        <v>0.01</v>
      </c>
      <c r="O1179" s="237" t="str">
        <f>IF(ISBLANK(INDEX('Policy Characteristics'!I:I,MATCH($C1179,'Policy Characteristics'!$C:$C,0))),"",INDEX('Policy Characteristics'!I:I,MATCH($C1179,'Policy Characteristics'!$C:$C,0)))</f>
        <v>% of fuel shifted</v>
      </c>
      <c r="P1179" s="237"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7" t="str">
        <f>IF(ISBLANK(INDEX('Policy Characteristics'!K:K,MATCH($C1179,'Policy Characteristics'!$C:$C,0))),"",INDEX('Policy Characteristics'!K:K,MATCH($C1179,'Policy Characteristics'!$C:$C,0)))</f>
        <v>industry-ag-main.html#fuel-switching</v>
      </c>
      <c r="R1179" s="237" t="str">
        <f>IF(ISBLANK(INDEX('Policy Characteristics'!L:L,MATCH($C1179,'Policy Characteristics'!$C:$C,0))),"",INDEX('Policy Characteristics'!L:L,MATCH($C1179,'Policy Characteristics'!$C:$C,0)))</f>
        <v>industry-elec-and-hydrogen.html</v>
      </c>
      <c r="S1179" s="291" t="s">
        <v>187</v>
      </c>
    </row>
    <row r="1180" spans="1:19" s="291" customFormat="1">
      <c r="A1180" s="237" t="str">
        <f>IF(ISBLANK(INDEX('Policy Characteristics'!A:A,MATCH($C1180,'Policy Characteristics'!$C:$C,0))),"",INDEX('Policy Characteristics'!A:A,MATCH($C1180,'Policy Characteristics'!$C:$C,0)))</f>
        <v>Industry</v>
      </c>
      <c r="B1180" s="386" t="str">
        <f>IF(ISBLANK(INDEX('Policy Characteristics'!B:B,MATCH($C1180,'Policy Characteristics'!$C:$C,0))),"",INDEX('Policy Characteristics'!B:B,MATCH($C1180,'Policy Characteristics'!$C:$C,0)))</f>
        <v>Hydrogen Combustion</v>
      </c>
      <c r="C1180" s="237" t="str">
        <f t="shared" si="46"/>
        <v>Fraction of Eligible Industrial Energy Use Shifted to Hydrogen</v>
      </c>
      <c r="D1180" s="290" t="s">
        <v>3050</v>
      </c>
      <c r="E1180" t="s">
        <v>3488</v>
      </c>
      <c r="F1180" t="s">
        <v>3014</v>
      </c>
      <c r="G1180" s="335" t="s">
        <v>3495</v>
      </c>
      <c r="H1180" s="17">
        <v>2075</v>
      </c>
      <c r="I1180" s="387" t="s">
        <v>43</v>
      </c>
      <c r="J1180" s="388" t="str">
        <f>IF(ISBLANK(INDEX('Policy Characteristics'!D:D,MATCH($C1180,'Policy Characteristics'!$C:$C,0))),"",INDEX('Policy Characteristics'!D:D,MATCH($C1180,'Policy Characteristics'!$C:$C,0)))</f>
        <v>Hydrogen Combustion</v>
      </c>
      <c r="K1180" s="237" t="str">
        <f>IF(ISBLANK(INDEX('Policy Characteristics'!E:E,MATCH($C1180,'Policy Characteristics'!$C:$C,0))),"",INDEX('Policy Characteristics'!E:E,MATCH($C1180,'Policy Characteristics'!$C:$C,0)))</f>
        <v>indst shift to hydrogen</v>
      </c>
      <c r="L1180" s="238">
        <f>IF(ISBLANK(INDEX('Policy Characteristics'!F:F,MATCH($C1180,'Policy Characteristics'!$C:$C,0))),"",INDEX('Policy Characteristics'!F:F,MATCH($C1180,'Policy Characteristics'!$C:$C,0)))</f>
        <v>0</v>
      </c>
      <c r="M1180" s="238">
        <f>IF(ISBLANK(INDEX('Policy Characteristics'!G:G,MATCH($C1180,'Policy Characteristics'!$C:$C,0))),"",INDEX('Policy Characteristics'!G:G,MATCH($C1180,'Policy Characteristics'!$C:$C,0)))</f>
        <v>1</v>
      </c>
      <c r="N1180" s="238">
        <f>IF(ISBLANK(INDEX('Policy Characteristics'!H:H,MATCH($C1180,'Policy Characteristics'!$C:$C,0))),"",INDEX('Policy Characteristics'!H:H,MATCH($C1180,'Policy Characteristics'!$C:$C,0)))</f>
        <v>0.01</v>
      </c>
      <c r="O1180" s="237" t="str">
        <f>IF(ISBLANK(INDEX('Policy Characteristics'!I:I,MATCH($C1180,'Policy Characteristics'!$C:$C,0))),"",INDEX('Policy Characteristics'!I:I,MATCH($C1180,'Policy Characteristics'!$C:$C,0)))</f>
        <v>% of fuel shifted</v>
      </c>
      <c r="P1180" s="237"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7" t="str">
        <f>IF(ISBLANK(INDEX('Policy Characteristics'!K:K,MATCH($C1180,'Policy Characteristics'!$C:$C,0))),"",INDEX('Policy Characteristics'!K:K,MATCH($C1180,'Policy Characteristics'!$C:$C,0)))</f>
        <v>industry-ag-main.html#fuel-switching</v>
      </c>
      <c r="R1180" s="237" t="str">
        <f>IF(ISBLANK(INDEX('Policy Characteristics'!L:L,MATCH($C1180,'Policy Characteristics'!$C:$C,0))),"",INDEX('Policy Characteristics'!L:L,MATCH($C1180,'Policy Characteristics'!$C:$C,0)))</f>
        <v>industry-elec-and-hydrogen.html</v>
      </c>
      <c r="S1180" s="291" t="s">
        <v>187</v>
      </c>
    </row>
    <row r="1181" spans="1:19" s="291" customFormat="1">
      <c r="A1181" s="237" t="str">
        <f>IF(ISBLANK(INDEX('Policy Characteristics'!A:A,MATCH($C1181,'Policy Characteristics'!$C:$C,0))),"",INDEX('Policy Characteristics'!A:A,MATCH($C1181,'Policy Characteristics'!$C:$C,0)))</f>
        <v>Industry</v>
      </c>
      <c r="B1181" s="386" t="str">
        <f>IF(ISBLANK(INDEX('Policy Characteristics'!B:B,MATCH($C1181,'Policy Characteristics'!$C:$C,0))),"",INDEX('Policy Characteristics'!B:B,MATCH($C1181,'Policy Characteristics'!$C:$C,0)))</f>
        <v>Hydrogen Combustion</v>
      </c>
      <c r="C1181" s="237" t="str">
        <f t="shared" si="46"/>
        <v>Fraction of Eligible Industrial Energy Use Shifted to Hydrogen</v>
      </c>
      <c r="D1181" s="290" t="s">
        <v>3050</v>
      </c>
      <c r="E1181" t="s">
        <v>3489</v>
      </c>
      <c r="F1181" t="s">
        <v>3014</v>
      </c>
      <c r="G1181" s="335" t="s">
        <v>3496</v>
      </c>
      <c r="H1181" s="17">
        <v>2076</v>
      </c>
      <c r="I1181" s="387" t="s">
        <v>43</v>
      </c>
      <c r="J1181" s="388" t="str">
        <f>IF(ISBLANK(INDEX('Policy Characteristics'!D:D,MATCH($C1181,'Policy Characteristics'!$C:$C,0))),"",INDEX('Policy Characteristics'!D:D,MATCH($C1181,'Policy Characteristics'!$C:$C,0)))</f>
        <v>Hydrogen Combustion</v>
      </c>
      <c r="K1181" s="237" t="str">
        <f>IF(ISBLANK(INDEX('Policy Characteristics'!E:E,MATCH($C1181,'Policy Characteristics'!$C:$C,0))),"",INDEX('Policy Characteristics'!E:E,MATCH($C1181,'Policy Characteristics'!$C:$C,0)))</f>
        <v>indst shift to hydrogen</v>
      </c>
      <c r="L1181" s="238">
        <f>IF(ISBLANK(INDEX('Policy Characteristics'!F:F,MATCH($C1181,'Policy Characteristics'!$C:$C,0))),"",INDEX('Policy Characteristics'!F:F,MATCH($C1181,'Policy Characteristics'!$C:$C,0)))</f>
        <v>0</v>
      </c>
      <c r="M1181" s="238">
        <f>IF(ISBLANK(INDEX('Policy Characteristics'!G:G,MATCH($C1181,'Policy Characteristics'!$C:$C,0))),"",INDEX('Policy Characteristics'!G:G,MATCH($C1181,'Policy Characteristics'!$C:$C,0)))</f>
        <v>1</v>
      </c>
      <c r="N1181" s="238">
        <f>IF(ISBLANK(INDEX('Policy Characteristics'!H:H,MATCH($C1181,'Policy Characteristics'!$C:$C,0))),"",INDEX('Policy Characteristics'!H:H,MATCH($C1181,'Policy Characteristics'!$C:$C,0)))</f>
        <v>0.01</v>
      </c>
      <c r="O1181" s="237" t="str">
        <f>IF(ISBLANK(INDEX('Policy Characteristics'!I:I,MATCH($C1181,'Policy Characteristics'!$C:$C,0))),"",INDEX('Policy Characteristics'!I:I,MATCH($C1181,'Policy Characteristics'!$C:$C,0)))</f>
        <v>% of fuel shifted</v>
      </c>
      <c r="P1181" s="237"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7" t="str">
        <f>IF(ISBLANK(INDEX('Policy Characteristics'!K:K,MATCH($C1181,'Policy Characteristics'!$C:$C,0))),"",INDEX('Policy Characteristics'!K:K,MATCH($C1181,'Policy Characteristics'!$C:$C,0)))</f>
        <v>industry-ag-main.html#fuel-switching</v>
      </c>
      <c r="R1181" s="237" t="str">
        <f>IF(ISBLANK(INDEX('Policy Characteristics'!L:L,MATCH($C1181,'Policy Characteristics'!$C:$C,0))),"",INDEX('Policy Characteristics'!L:L,MATCH($C1181,'Policy Characteristics'!$C:$C,0)))</f>
        <v>industry-elec-and-hydrogen.html</v>
      </c>
      <c r="S1181" s="291" t="s">
        <v>187</v>
      </c>
    </row>
    <row r="1182" spans="1:19" s="291" customFormat="1">
      <c r="A1182" s="237" t="str">
        <f>IF(ISBLANK(INDEX('Policy Characteristics'!A:A,MATCH($C1182,'Policy Characteristics'!$C:$C,0))),"",INDEX('Policy Characteristics'!A:A,MATCH($C1182,'Policy Characteristics'!$C:$C,0)))</f>
        <v>Industry</v>
      </c>
      <c r="B1182" s="386" t="str">
        <f>IF(ISBLANK(INDEX('Policy Characteristics'!B:B,MATCH($C1182,'Policy Characteristics'!$C:$C,0))),"",INDEX('Policy Characteristics'!B:B,MATCH($C1182,'Policy Characteristics'!$C:$C,0)))</f>
        <v>Hydrogen Combustion</v>
      </c>
      <c r="C1182" s="237" t="str">
        <f t="shared" si="46"/>
        <v>Fraction of Eligible Industrial Energy Use Shifted to Hydrogen</v>
      </c>
      <c r="D1182" s="290" t="s">
        <v>3050</v>
      </c>
      <c r="E1182" t="s">
        <v>3490</v>
      </c>
      <c r="F1182" t="s">
        <v>3014</v>
      </c>
      <c r="G1182" s="335" t="s">
        <v>3497</v>
      </c>
      <c r="H1182" s="17">
        <v>2077</v>
      </c>
      <c r="I1182" s="387" t="s">
        <v>44</v>
      </c>
      <c r="J1182" s="388" t="str">
        <f>IF(ISBLANK(INDEX('Policy Characteristics'!D:D,MATCH($C1182,'Policy Characteristics'!$C:$C,0))),"",INDEX('Policy Characteristics'!D:D,MATCH($C1182,'Policy Characteristics'!$C:$C,0)))</f>
        <v>Hydrogen Combustion</v>
      </c>
      <c r="K1182" s="237" t="str">
        <f>IF(ISBLANK(INDEX('Policy Characteristics'!E:E,MATCH($C1182,'Policy Characteristics'!$C:$C,0))),"",INDEX('Policy Characteristics'!E:E,MATCH($C1182,'Policy Characteristics'!$C:$C,0)))</f>
        <v>indst shift to hydrogen</v>
      </c>
      <c r="L1182" s="238">
        <f>IF(ISBLANK(INDEX('Policy Characteristics'!F:F,MATCH($C1182,'Policy Characteristics'!$C:$C,0))),"",INDEX('Policy Characteristics'!F:F,MATCH($C1182,'Policy Characteristics'!$C:$C,0)))</f>
        <v>0</v>
      </c>
      <c r="M1182" s="238">
        <f>IF(ISBLANK(INDEX('Policy Characteristics'!G:G,MATCH($C1182,'Policy Characteristics'!$C:$C,0))),"",INDEX('Policy Characteristics'!G:G,MATCH($C1182,'Policy Characteristics'!$C:$C,0)))</f>
        <v>1</v>
      </c>
      <c r="N1182" s="238">
        <f>IF(ISBLANK(INDEX('Policy Characteristics'!H:H,MATCH($C1182,'Policy Characteristics'!$C:$C,0))),"",INDEX('Policy Characteristics'!H:H,MATCH($C1182,'Policy Characteristics'!$C:$C,0)))</f>
        <v>0.01</v>
      </c>
      <c r="O1182" s="237" t="str">
        <f>IF(ISBLANK(INDEX('Policy Characteristics'!I:I,MATCH($C1182,'Policy Characteristics'!$C:$C,0))),"",INDEX('Policy Characteristics'!I:I,MATCH($C1182,'Policy Characteristics'!$C:$C,0)))</f>
        <v>% of fuel shifted</v>
      </c>
      <c r="P1182" s="237"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7" t="str">
        <f>IF(ISBLANK(INDEX('Policy Characteristics'!K:K,MATCH($C1182,'Policy Characteristics'!$C:$C,0))),"",INDEX('Policy Characteristics'!K:K,MATCH($C1182,'Policy Characteristics'!$C:$C,0)))</f>
        <v>industry-ag-main.html#fuel-switching</v>
      </c>
      <c r="R1182" s="237" t="str">
        <f>IF(ISBLANK(INDEX('Policy Characteristics'!L:L,MATCH($C1182,'Policy Characteristics'!$C:$C,0))),"",INDEX('Policy Characteristics'!L:L,MATCH($C1182,'Policy Characteristics'!$C:$C,0)))</f>
        <v>industry-elec-and-hydrogen.html</v>
      </c>
      <c r="S1182" s="291" t="s">
        <v>187</v>
      </c>
    </row>
    <row r="1183" spans="1:19" s="291" customFormat="1">
      <c r="A1183" s="237" t="str">
        <f>IF(ISBLANK(INDEX('Policy Characteristics'!A:A,MATCH($C1183,'Policy Characteristics'!$C:$C,0))),"",INDEX('Policy Characteristics'!A:A,MATCH($C1183,'Policy Characteristics'!$C:$C,0)))</f>
        <v>Industry</v>
      </c>
      <c r="B1183" s="386" t="str">
        <f>IF(ISBLANK(INDEX('Policy Characteristics'!B:B,MATCH($C1183,'Policy Characteristics'!$C:$C,0))),"",INDEX('Policy Characteristics'!B:B,MATCH($C1183,'Policy Characteristics'!$C:$C,0)))</f>
        <v>Hydrogen Combustion</v>
      </c>
      <c r="C1183" s="237" t="str">
        <f t="shared" si="46"/>
        <v>Fraction of Eligible Industrial Energy Use Shifted to Hydrogen</v>
      </c>
      <c r="D1183" s="290" t="s">
        <v>3050</v>
      </c>
      <c r="E1183" t="s">
        <v>3491</v>
      </c>
      <c r="F1183" t="s">
        <v>3014</v>
      </c>
      <c r="G1183" s="335" t="s">
        <v>3498</v>
      </c>
      <c r="H1183" s="17">
        <v>2078</v>
      </c>
      <c r="I1183" s="387" t="s">
        <v>44</v>
      </c>
      <c r="J1183" s="388" t="str">
        <f>IF(ISBLANK(INDEX('Policy Characteristics'!D:D,MATCH($C1183,'Policy Characteristics'!$C:$C,0))),"",INDEX('Policy Characteristics'!D:D,MATCH($C1183,'Policy Characteristics'!$C:$C,0)))</f>
        <v>Hydrogen Combustion</v>
      </c>
      <c r="K1183" s="237" t="str">
        <f>IF(ISBLANK(INDEX('Policy Characteristics'!E:E,MATCH($C1183,'Policy Characteristics'!$C:$C,0))),"",INDEX('Policy Characteristics'!E:E,MATCH($C1183,'Policy Characteristics'!$C:$C,0)))</f>
        <v>indst shift to hydrogen</v>
      </c>
      <c r="L1183" s="238">
        <f>IF(ISBLANK(INDEX('Policy Characteristics'!F:F,MATCH($C1183,'Policy Characteristics'!$C:$C,0))),"",INDEX('Policy Characteristics'!F:F,MATCH($C1183,'Policy Characteristics'!$C:$C,0)))</f>
        <v>0</v>
      </c>
      <c r="M1183" s="238">
        <f>IF(ISBLANK(INDEX('Policy Characteristics'!G:G,MATCH($C1183,'Policy Characteristics'!$C:$C,0))),"",INDEX('Policy Characteristics'!G:G,MATCH($C1183,'Policy Characteristics'!$C:$C,0)))</f>
        <v>1</v>
      </c>
      <c r="N1183" s="238">
        <f>IF(ISBLANK(INDEX('Policy Characteristics'!H:H,MATCH($C1183,'Policy Characteristics'!$C:$C,0))),"",INDEX('Policy Characteristics'!H:H,MATCH($C1183,'Policy Characteristics'!$C:$C,0)))</f>
        <v>0.01</v>
      </c>
      <c r="O1183" s="237" t="str">
        <f>IF(ISBLANK(INDEX('Policy Characteristics'!I:I,MATCH($C1183,'Policy Characteristics'!$C:$C,0))),"",INDEX('Policy Characteristics'!I:I,MATCH($C1183,'Policy Characteristics'!$C:$C,0)))</f>
        <v>% of fuel shifted</v>
      </c>
      <c r="P1183" s="237"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7" t="str">
        <f>IF(ISBLANK(INDEX('Policy Characteristics'!K:K,MATCH($C1183,'Policy Characteristics'!$C:$C,0))),"",INDEX('Policy Characteristics'!K:K,MATCH($C1183,'Policy Characteristics'!$C:$C,0)))</f>
        <v>industry-ag-main.html#fuel-switching</v>
      </c>
      <c r="R1183" s="237" t="str">
        <f>IF(ISBLANK(INDEX('Policy Characteristics'!L:L,MATCH($C1183,'Policy Characteristics'!$C:$C,0))),"",INDEX('Policy Characteristics'!L:L,MATCH($C1183,'Policy Characteristics'!$C:$C,0)))</f>
        <v>industry-elec-and-hydrogen.html</v>
      </c>
      <c r="S1183" s="291" t="s">
        <v>187</v>
      </c>
    </row>
    <row r="1184" spans="1:19" s="291" customFormat="1">
      <c r="A1184" s="237" t="str">
        <f>IF(ISBLANK(INDEX('Policy Characteristics'!A:A,MATCH($C1184,'Policy Characteristics'!$C:$C,0))),"",INDEX('Policy Characteristics'!A:A,MATCH($C1184,'Policy Characteristics'!$C:$C,0)))</f>
        <v>Industry</v>
      </c>
      <c r="B1184" s="386" t="str">
        <f>IF(ISBLANK(INDEX('Policy Characteristics'!B:B,MATCH($C1184,'Policy Characteristics'!$C:$C,0))),"",INDEX('Policy Characteristics'!B:B,MATCH($C1184,'Policy Characteristics'!$C:$C,0)))</f>
        <v>Hydrogen Combustion</v>
      </c>
      <c r="C1184" s="237" t="str">
        <f t="shared" si="46"/>
        <v>Fraction of Eligible Industrial Energy Use Shifted to Hydrogen</v>
      </c>
      <c r="D1184" s="290" t="s">
        <v>3050</v>
      </c>
      <c r="E1184" t="s">
        <v>3492</v>
      </c>
      <c r="F1184" t="s">
        <v>3014</v>
      </c>
      <c r="G1184" s="335" t="s">
        <v>3499</v>
      </c>
      <c r="H1184" s="17">
        <v>2079</v>
      </c>
      <c r="I1184" s="387" t="s">
        <v>43</v>
      </c>
      <c r="J1184" s="388" t="str">
        <f>IF(ISBLANK(INDEX('Policy Characteristics'!D:D,MATCH($C1184,'Policy Characteristics'!$C:$C,0))),"",INDEX('Policy Characteristics'!D:D,MATCH($C1184,'Policy Characteristics'!$C:$C,0)))</f>
        <v>Hydrogen Combustion</v>
      </c>
      <c r="K1184" s="237" t="str">
        <f>IF(ISBLANK(INDEX('Policy Characteristics'!E:E,MATCH($C1184,'Policy Characteristics'!$C:$C,0))),"",INDEX('Policy Characteristics'!E:E,MATCH($C1184,'Policy Characteristics'!$C:$C,0)))</f>
        <v>indst shift to hydrogen</v>
      </c>
      <c r="L1184" s="238">
        <f>IF(ISBLANK(INDEX('Policy Characteristics'!F:F,MATCH($C1184,'Policy Characteristics'!$C:$C,0))),"",INDEX('Policy Characteristics'!F:F,MATCH($C1184,'Policy Characteristics'!$C:$C,0)))</f>
        <v>0</v>
      </c>
      <c r="M1184" s="238">
        <f>IF(ISBLANK(INDEX('Policy Characteristics'!G:G,MATCH($C1184,'Policy Characteristics'!$C:$C,0))),"",INDEX('Policy Characteristics'!G:G,MATCH($C1184,'Policy Characteristics'!$C:$C,0)))</f>
        <v>1</v>
      </c>
      <c r="N1184" s="238">
        <f>IF(ISBLANK(INDEX('Policy Characteristics'!H:H,MATCH($C1184,'Policy Characteristics'!$C:$C,0))),"",INDEX('Policy Characteristics'!H:H,MATCH($C1184,'Policy Characteristics'!$C:$C,0)))</f>
        <v>0.01</v>
      </c>
      <c r="O1184" s="237" t="str">
        <f>IF(ISBLANK(INDEX('Policy Characteristics'!I:I,MATCH($C1184,'Policy Characteristics'!$C:$C,0))),"",INDEX('Policy Characteristics'!I:I,MATCH($C1184,'Policy Characteristics'!$C:$C,0)))</f>
        <v>% of fuel shifted</v>
      </c>
      <c r="P1184" s="237"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7" t="str">
        <f>IF(ISBLANK(INDEX('Policy Characteristics'!K:K,MATCH($C1184,'Policy Characteristics'!$C:$C,0))),"",INDEX('Policy Characteristics'!K:K,MATCH($C1184,'Policy Characteristics'!$C:$C,0)))</f>
        <v>industry-ag-main.html#fuel-switching</v>
      </c>
      <c r="R1184" s="237" t="str">
        <f>IF(ISBLANK(INDEX('Policy Characteristics'!L:L,MATCH($C1184,'Policy Characteristics'!$C:$C,0))),"",INDEX('Policy Characteristics'!L:L,MATCH($C1184,'Policy Characteristics'!$C:$C,0)))</f>
        <v>industry-elec-and-hydrogen.html</v>
      </c>
      <c r="S1184" s="291" t="s">
        <v>187</v>
      </c>
    </row>
    <row r="1185" spans="1:19" s="291" customFormat="1">
      <c r="A1185" s="237" t="str">
        <f>IF(ISBLANK(INDEX('Policy Characteristics'!A:A,MATCH($C1185,'Policy Characteristics'!$C:$C,0))),"",INDEX('Policy Characteristics'!A:A,MATCH($C1185,'Policy Characteristics'!$C:$C,0)))</f>
        <v>Industry</v>
      </c>
      <c r="B1185" s="386" t="str">
        <f>IF(ISBLANK(INDEX('Policy Characteristics'!B:B,MATCH($C1185,'Policy Characteristics'!$C:$C,0))),"",INDEX('Policy Characteristics'!B:B,MATCH($C1185,'Policy Characteristics'!$C:$C,0)))</f>
        <v>Hydrogen Combustion</v>
      </c>
      <c r="C1185" s="237" t="str">
        <f t="shared" si="46"/>
        <v>Fraction of Eligible Industrial Energy Use Shifted to Hydrogen</v>
      </c>
      <c r="D1185" s="290" t="s">
        <v>3050</v>
      </c>
      <c r="E1185" t="s">
        <v>3493</v>
      </c>
      <c r="F1185" t="s">
        <v>3014</v>
      </c>
      <c r="G1185" s="335" t="s">
        <v>3500</v>
      </c>
      <c r="H1185" s="17">
        <v>2080</v>
      </c>
      <c r="I1185" s="387" t="s">
        <v>44</v>
      </c>
      <c r="J1185" s="388" t="str">
        <f>IF(ISBLANK(INDEX('Policy Characteristics'!D:D,MATCH($C1185,'Policy Characteristics'!$C:$C,0))),"",INDEX('Policy Characteristics'!D:D,MATCH($C1185,'Policy Characteristics'!$C:$C,0)))</f>
        <v>Hydrogen Combustion</v>
      </c>
      <c r="K1185" s="237" t="str">
        <f>IF(ISBLANK(INDEX('Policy Characteristics'!E:E,MATCH($C1185,'Policy Characteristics'!$C:$C,0))),"",INDEX('Policy Characteristics'!E:E,MATCH($C1185,'Policy Characteristics'!$C:$C,0)))</f>
        <v>indst shift to hydrogen</v>
      </c>
      <c r="L1185" s="238">
        <f>IF(ISBLANK(INDEX('Policy Characteristics'!F:F,MATCH($C1185,'Policy Characteristics'!$C:$C,0))),"",INDEX('Policy Characteristics'!F:F,MATCH($C1185,'Policy Characteristics'!$C:$C,0)))</f>
        <v>0</v>
      </c>
      <c r="M1185" s="238">
        <f>IF(ISBLANK(INDEX('Policy Characteristics'!G:G,MATCH($C1185,'Policy Characteristics'!$C:$C,0))),"",INDEX('Policy Characteristics'!G:G,MATCH($C1185,'Policy Characteristics'!$C:$C,0)))</f>
        <v>1</v>
      </c>
      <c r="N1185" s="238">
        <f>IF(ISBLANK(INDEX('Policy Characteristics'!H:H,MATCH($C1185,'Policy Characteristics'!$C:$C,0))),"",INDEX('Policy Characteristics'!H:H,MATCH($C1185,'Policy Characteristics'!$C:$C,0)))</f>
        <v>0.01</v>
      </c>
      <c r="O1185" s="237" t="str">
        <f>IF(ISBLANK(INDEX('Policy Characteristics'!I:I,MATCH($C1185,'Policy Characteristics'!$C:$C,0))),"",INDEX('Policy Characteristics'!I:I,MATCH($C1185,'Policy Characteristics'!$C:$C,0)))</f>
        <v>% of fuel shifted</v>
      </c>
      <c r="P1185" s="237"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7" t="str">
        <f>IF(ISBLANK(INDEX('Policy Characteristics'!K:K,MATCH($C1185,'Policy Characteristics'!$C:$C,0))),"",INDEX('Policy Characteristics'!K:K,MATCH($C1185,'Policy Characteristics'!$C:$C,0)))</f>
        <v>industry-ag-main.html#fuel-switching</v>
      </c>
      <c r="R1185" s="237" t="str">
        <f>IF(ISBLANK(INDEX('Policy Characteristics'!L:L,MATCH($C1185,'Policy Characteristics'!$C:$C,0))),"",INDEX('Policy Characteristics'!L:L,MATCH($C1185,'Policy Characteristics'!$C:$C,0)))</f>
        <v>industry-elec-and-hydrogen.html</v>
      </c>
      <c r="S1185" s="291" t="s">
        <v>187</v>
      </c>
    </row>
    <row r="1186" spans="1:19" s="291" customFormat="1">
      <c r="A1186" s="237" t="str">
        <f>IF(ISBLANK(INDEX('Policy Characteristics'!A:A,MATCH($C1186,'Policy Characteristics'!$C:$C,0))),"",INDEX('Policy Characteristics'!A:A,MATCH($C1186,'Policy Characteristics'!$C:$C,0)))</f>
        <v>Industry</v>
      </c>
      <c r="B1186" s="386" t="str">
        <f>IF(ISBLANK(INDEX('Policy Characteristics'!B:B,MATCH($C1186,'Policy Characteristics'!$C:$C,0))),"",INDEX('Policy Characteristics'!B:B,MATCH($C1186,'Policy Characteristics'!$C:$C,0)))</f>
        <v>Hydrogen Combustion</v>
      </c>
      <c r="C1186" s="237" t="str">
        <f t="shared" si="46"/>
        <v>Fraction of Eligible Industrial Energy Use Shifted to Hydrogen</v>
      </c>
      <c r="D1186" s="290" t="s">
        <v>3050</v>
      </c>
      <c r="E1186" t="s">
        <v>3610</v>
      </c>
      <c r="F1186" t="s">
        <v>3014</v>
      </c>
      <c r="G1186" s="335" t="s">
        <v>3610</v>
      </c>
      <c r="H1186" s="17">
        <v>2081</v>
      </c>
      <c r="I1186" s="387" t="s">
        <v>44</v>
      </c>
      <c r="J1186" s="388" t="str">
        <f>IF(ISBLANK(INDEX('Policy Characteristics'!D:D,MATCH($C1186,'Policy Characteristics'!$C:$C,0))),"",INDEX('Policy Characteristics'!D:D,MATCH($C1186,'Policy Characteristics'!$C:$C,0)))</f>
        <v>Hydrogen Combustion</v>
      </c>
      <c r="K1186" s="237" t="str">
        <f>IF(ISBLANK(INDEX('Policy Characteristics'!E:E,MATCH($C1186,'Policy Characteristics'!$C:$C,0))),"",INDEX('Policy Characteristics'!E:E,MATCH($C1186,'Policy Characteristics'!$C:$C,0)))</f>
        <v>indst shift to hydrogen</v>
      </c>
      <c r="L1186" s="238">
        <f>IF(ISBLANK(INDEX('Policy Characteristics'!F:F,MATCH($C1186,'Policy Characteristics'!$C:$C,0))),"",INDEX('Policy Characteristics'!F:F,MATCH($C1186,'Policy Characteristics'!$C:$C,0)))</f>
        <v>0</v>
      </c>
      <c r="M1186" s="238">
        <f>IF(ISBLANK(INDEX('Policy Characteristics'!G:G,MATCH($C1186,'Policy Characteristics'!$C:$C,0))),"",INDEX('Policy Characteristics'!G:G,MATCH($C1186,'Policy Characteristics'!$C:$C,0)))</f>
        <v>1</v>
      </c>
      <c r="N1186" s="238">
        <f>IF(ISBLANK(INDEX('Policy Characteristics'!H:H,MATCH($C1186,'Policy Characteristics'!$C:$C,0))),"",INDEX('Policy Characteristics'!H:H,MATCH($C1186,'Policy Characteristics'!$C:$C,0)))</f>
        <v>0.01</v>
      </c>
      <c r="O1186" s="237" t="str">
        <f>IF(ISBLANK(INDEX('Policy Characteristics'!I:I,MATCH($C1186,'Policy Characteristics'!$C:$C,0))),"",INDEX('Policy Characteristics'!I:I,MATCH($C1186,'Policy Characteristics'!$C:$C,0)))</f>
        <v>% of fuel shifted</v>
      </c>
      <c r="P1186" s="237"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7" t="str">
        <f>IF(ISBLANK(INDEX('Policy Characteristics'!K:K,MATCH($C1186,'Policy Characteristics'!$C:$C,0))),"",INDEX('Policy Characteristics'!K:K,MATCH($C1186,'Policy Characteristics'!$C:$C,0)))</f>
        <v>industry-ag-main.html#fuel-switching</v>
      </c>
      <c r="R1186" s="237" t="str">
        <f>IF(ISBLANK(INDEX('Policy Characteristics'!L:L,MATCH($C1186,'Policy Characteristics'!$C:$C,0))),"",INDEX('Policy Characteristics'!L:L,MATCH($C1186,'Policy Characteristics'!$C:$C,0)))</f>
        <v>industry-elec-and-hydrogen.html</v>
      </c>
      <c r="S1186" s="291" t="s">
        <v>187</v>
      </c>
    </row>
    <row r="1187" spans="1:19" s="291" customFormat="1">
      <c r="A1187" s="237" t="str">
        <f>IF(ISBLANK(INDEX('Policy Characteristics'!A:A,MATCH($C1187,'Policy Characteristics'!$C:$C,0))),"",INDEX('Policy Characteristics'!A:A,MATCH($C1187,'Policy Characteristics'!$C:$C,0)))</f>
        <v>Industry</v>
      </c>
      <c r="B1187" s="386" t="str">
        <f>IF(ISBLANK(INDEX('Policy Characteristics'!B:B,MATCH($C1187,'Policy Characteristics'!$C:$C,0))),"",INDEX('Policy Characteristics'!B:B,MATCH($C1187,'Policy Characteristics'!$C:$C,0)))</f>
        <v>Hydrogen Combustion</v>
      </c>
      <c r="C1187" s="237" t="str">
        <f t="shared" si="46"/>
        <v>Fraction of Eligible Industrial Energy Use Shifted to Hydrogen</v>
      </c>
      <c r="D1187" s="290" t="s">
        <v>3051</v>
      </c>
      <c r="E1187" t="s">
        <v>3487</v>
      </c>
      <c r="F1187" t="s">
        <v>3015</v>
      </c>
      <c r="G1187" s="335" t="s">
        <v>3494</v>
      </c>
      <c r="H1187" s="17">
        <v>2082</v>
      </c>
      <c r="I1187" s="387" t="s">
        <v>43</v>
      </c>
      <c r="J1187" s="388" t="str">
        <f>IF(ISBLANK(INDEX('Policy Characteristics'!D:D,MATCH($C1187,'Policy Characteristics'!$C:$C,0))),"",INDEX('Policy Characteristics'!D:D,MATCH($C1187,'Policy Characteristics'!$C:$C,0)))</f>
        <v>Hydrogen Combustion</v>
      </c>
      <c r="K1187" s="237" t="str">
        <f>IF(ISBLANK(INDEX('Policy Characteristics'!E:E,MATCH($C1187,'Policy Characteristics'!$C:$C,0))),"",INDEX('Policy Characteristics'!E:E,MATCH($C1187,'Policy Characteristics'!$C:$C,0)))</f>
        <v>indst shift to hydrogen</v>
      </c>
      <c r="L1187" s="238">
        <f>IF(ISBLANK(INDEX('Policy Characteristics'!F:F,MATCH($C1187,'Policy Characteristics'!$C:$C,0))),"",INDEX('Policy Characteristics'!F:F,MATCH($C1187,'Policy Characteristics'!$C:$C,0)))</f>
        <v>0</v>
      </c>
      <c r="M1187" s="238">
        <f>IF(ISBLANK(INDEX('Policy Characteristics'!G:G,MATCH($C1187,'Policy Characteristics'!$C:$C,0))),"",INDEX('Policy Characteristics'!G:G,MATCH($C1187,'Policy Characteristics'!$C:$C,0)))</f>
        <v>1</v>
      </c>
      <c r="N1187" s="238">
        <f>IF(ISBLANK(INDEX('Policy Characteristics'!H:H,MATCH($C1187,'Policy Characteristics'!$C:$C,0))),"",INDEX('Policy Characteristics'!H:H,MATCH($C1187,'Policy Characteristics'!$C:$C,0)))</f>
        <v>0.01</v>
      </c>
      <c r="O1187" s="237" t="str">
        <f>IF(ISBLANK(INDEX('Policy Characteristics'!I:I,MATCH($C1187,'Policy Characteristics'!$C:$C,0))),"",INDEX('Policy Characteristics'!I:I,MATCH($C1187,'Policy Characteristics'!$C:$C,0)))</f>
        <v>% of fuel shifted</v>
      </c>
      <c r="P1187" s="237"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7" t="str">
        <f>IF(ISBLANK(INDEX('Policy Characteristics'!K:K,MATCH($C1187,'Policy Characteristics'!$C:$C,0))),"",INDEX('Policy Characteristics'!K:K,MATCH($C1187,'Policy Characteristics'!$C:$C,0)))</f>
        <v>industry-ag-main.html#fuel-switching</v>
      </c>
      <c r="R1187" s="237" t="str">
        <f>IF(ISBLANK(INDEX('Policy Characteristics'!L:L,MATCH($C1187,'Policy Characteristics'!$C:$C,0))),"",INDEX('Policy Characteristics'!L:L,MATCH($C1187,'Policy Characteristics'!$C:$C,0)))</f>
        <v>industry-elec-and-hydrogen.html</v>
      </c>
      <c r="S1187" s="291" t="s">
        <v>187</v>
      </c>
    </row>
    <row r="1188" spans="1:19" s="291" customFormat="1">
      <c r="A1188" s="237" t="str">
        <f>IF(ISBLANK(INDEX('Policy Characteristics'!A:A,MATCH($C1188,'Policy Characteristics'!$C:$C,0))),"",INDEX('Policy Characteristics'!A:A,MATCH($C1188,'Policy Characteristics'!$C:$C,0)))</f>
        <v>Industry</v>
      </c>
      <c r="B1188" s="386" t="str">
        <f>IF(ISBLANK(INDEX('Policy Characteristics'!B:B,MATCH($C1188,'Policy Characteristics'!$C:$C,0))),"",INDEX('Policy Characteristics'!B:B,MATCH($C1188,'Policy Characteristics'!$C:$C,0)))</f>
        <v>Hydrogen Combustion</v>
      </c>
      <c r="C1188" s="237" t="str">
        <f t="shared" si="46"/>
        <v>Fraction of Eligible Industrial Energy Use Shifted to Hydrogen</v>
      </c>
      <c r="D1188" s="290" t="s">
        <v>3051</v>
      </c>
      <c r="E1188" t="s">
        <v>3488</v>
      </c>
      <c r="F1188" t="s">
        <v>3015</v>
      </c>
      <c r="G1188" s="335" t="s">
        <v>3495</v>
      </c>
      <c r="H1188" s="17">
        <v>2083</v>
      </c>
      <c r="I1188" s="387" t="s">
        <v>43</v>
      </c>
      <c r="J1188" s="388" t="str">
        <f>IF(ISBLANK(INDEX('Policy Characteristics'!D:D,MATCH($C1188,'Policy Characteristics'!$C:$C,0))),"",INDEX('Policy Characteristics'!D:D,MATCH($C1188,'Policy Characteristics'!$C:$C,0)))</f>
        <v>Hydrogen Combustion</v>
      </c>
      <c r="K1188" s="237" t="str">
        <f>IF(ISBLANK(INDEX('Policy Characteristics'!E:E,MATCH($C1188,'Policy Characteristics'!$C:$C,0))),"",INDEX('Policy Characteristics'!E:E,MATCH($C1188,'Policy Characteristics'!$C:$C,0)))</f>
        <v>indst shift to hydrogen</v>
      </c>
      <c r="L1188" s="238">
        <f>IF(ISBLANK(INDEX('Policy Characteristics'!F:F,MATCH($C1188,'Policy Characteristics'!$C:$C,0))),"",INDEX('Policy Characteristics'!F:F,MATCH($C1188,'Policy Characteristics'!$C:$C,0)))</f>
        <v>0</v>
      </c>
      <c r="M1188" s="238">
        <f>IF(ISBLANK(INDEX('Policy Characteristics'!G:G,MATCH($C1188,'Policy Characteristics'!$C:$C,0))),"",INDEX('Policy Characteristics'!G:G,MATCH($C1188,'Policy Characteristics'!$C:$C,0)))</f>
        <v>1</v>
      </c>
      <c r="N1188" s="238">
        <f>IF(ISBLANK(INDEX('Policy Characteristics'!H:H,MATCH($C1188,'Policy Characteristics'!$C:$C,0))),"",INDEX('Policy Characteristics'!H:H,MATCH($C1188,'Policy Characteristics'!$C:$C,0)))</f>
        <v>0.01</v>
      </c>
      <c r="O1188" s="237" t="str">
        <f>IF(ISBLANK(INDEX('Policy Characteristics'!I:I,MATCH($C1188,'Policy Characteristics'!$C:$C,0))),"",INDEX('Policy Characteristics'!I:I,MATCH($C1188,'Policy Characteristics'!$C:$C,0)))</f>
        <v>% of fuel shifted</v>
      </c>
      <c r="P1188" s="237"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7" t="str">
        <f>IF(ISBLANK(INDEX('Policy Characteristics'!K:K,MATCH($C1188,'Policy Characteristics'!$C:$C,0))),"",INDEX('Policy Characteristics'!K:K,MATCH($C1188,'Policy Characteristics'!$C:$C,0)))</f>
        <v>industry-ag-main.html#fuel-switching</v>
      </c>
      <c r="R1188" s="237" t="str">
        <f>IF(ISBLANK(INDEX('Policy Characteristics'!L:L,MATCH($C1188,'Policy Characteristics'!$C:$C,0))),"",INDEX('Policy Characteristics'!L:L,MATCH($C1188,'Policy Characteristics'!$C:$C,0)))</f>
        <v>industry-elec-and-hydrogen.html</v>
      </c>
      <c r="S1188" s="291" t="s">
        <v>187</v>
      </c>
    </row>
    <row r="1189" spans="1:19" s="291" customFormat="1">
      <c r="A1189" s="237" t="str">
        <f>IF(ISBLANK(INDEX('Policy Characteristics'!A:A,MATCH($C1189,'Policy Characteristics'!$C:$C,0))),"",INDEX('Policy Characteristics'!A:A,MATCH($C1189,'Policy Characteristics'!$C:$C,0)))</f>
        <v>Industry</v>
      </c>
      <c r="B1189" s="386" t="str">
        <f>IF(ISBLANK(INDEX('Policy Characteristics'!B:B,MATCH($C1189,'Policy Characteristics'!$C:$C,0))),"",INDEX('Policy Characteristics'!B:B,MATCH($C1189,'Policy Characteristics'!$C:$C,0)))</f>
        <v>Hydrogen Combustion</v>
      </c>
      <c r="C1189" s="237" t="str">
        <f t="shared" si="46"/>
        <v>Fraction of Eligible Industrial Energy Use Shifted to Hydrogen</v>
      </c>
      <c r="D1189" s="290" t="s">
        <v>3051</v>
      </c>
      <c r="E1189" t="s">
        <v>3489</v>
      </c>
      <c r="F1189" t="s">
        <v>3015</v>
      </c>
      <c r="G1189" s="335" t="s">
        <v>3496</v>
      </c>
      <c r="H1189" s="17">
        <v>2084</v>
      </c>
      <c r="I1189" s="387" t="s">
        <v>43</v>
      </c>
      <c r="J1189" s="388" t="str">
        <f>IF(ISBLANK(INDEX('Policy Characteristics'!D:D,MATCH($C1189,'Policy Characteristics'!$C:$C,0))),"",INDEX('Policy Characteristics'!D:D,MATCH($C1189,'Policy Characteristics'!$C:$C,0)))</f>
        <v>Hydrogen Combustion</v>
      </c>
      <c r="K1189" s="237" t="str">
        <f>IF(ISBLANK(INDEX('Policy Characteristics'!E:E,MATCH($C1189,'Policy Characteristics'!$C:$C,0))),"",INDEX('Policy Characteristics'!E:E,MATCH($C1189,'Policy Characteristics'!$C:$C,0)))</f>
        <v>indst shift to hydrogen</v>
      </c>
      <c r="L1189" s="238">
        <f>IF(ISBLANK(INDEX('Policy Characteristics'!F:F,MATCH($C1189,'Policy Characteristics'!$C:$C,0))),"",INDEX('Policy Characteristics'!F:F,MATCH($C1189,'Policy Characteristics'!$C:$C,0)))</f>
        <v>0</v>
      </c>
      <c r="M1189" s="238">
        <f>IF(ISBLANK(INDEX('Policy Characteristics'!G:G,MATCH($C1189,'Policy Characteristics'!$C:$C,0))),"",INDEX('Policy Characteristics'!G:G,MATCH($C1189,'Policy Characteristics'!$C:$C,0)))</f>
        <v>1</v>
      </c>
      <c r="N1189" s="238">
        <f>IF(ISBLANK(INDEX('Policy Characteristics'!H:H,MATCH($C1189,'Policy Characteristics'!$C:$C,0))),"",INDEX('Policy Characteristics'!H:H,MATCH($C1189,'Policy Characteristics'!$C:$C,0)))</f>
        <v>0.01</v>
      </c>
      <c r="O1189" s="237" t="str">
        <f>IF(ISBLANK(INDEX('Policy Characteristics'!I:I,MATCH($C1189,'Policy Characteristics'!$C:$C,0))),"",INDEX('Policy Characteristics'!I:I,MATCH($C1189,'Policy Characteristics'!$C:$C,0)))</f>
        <v>% of fuel shifted</v>
      </c>
      <c r="P1189" s="237"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7" t="str">
        <f>IF(ISBLANK(INDEX('Policy Characteristics'!K:K,MATCH($C1189,'Policy Characteristics'!$C:$C,0))),"",INDEX('Policy Characteristics'!K:K,MATCH($C1189,'Policy Characteristics'!$C:$C,0)))</f>
        <v>industry-ag-main.html#fuel-switching</v>
      </c>
      <c r="R1189" s="237" t="str">
        <f>IF(ISBLANK(INDEX('Policy Characteristics'!L:L,MATCH($C1189,'Policy Characteristics'!$C:$C,0))),"",INDEX('Policy Characteristics'!L:L,MATCH($C1189,'Policy Characteristics'!$C:$C,0)))</f>
        <v>industry-elec-and-hydrogen.html</v>
      </c>
      <c r="S1189" s="291" t="s">
        <v>187</v>
      </c>
    </row>
    <row r="1190" spans="1:19" s="291" customFormat="1">
      <c r="A1190" s="237" t="str">
        <f>IF(ISBLANK(INDEX('Policy Characteristics'!A:A,MATCH($C1190,'Policy Characteristics'!$C:$C,0))),"",INDEX('Policy Characteristics'!A:A,MATCH($C1190,'Policy Characteristics'!$C:$C,0)))</f>
        <v>Industry</v>
      </c>
      <c r="B1190" s="386" t="str">
        <f>IF(ISBLANK(INDEX('Policy Characteristics'!B:B,MATCH($C1190,'Policy Characteristics'!$C:$C,0))),"",INDEX('Policy Characteristics'!B:B,MATCH($C1190,'Policy Characteristics'!$C:$C,0)))</f>
        <v>Hydrogen Combustion</v>
      </c>
      <c r="C1190" s="237" t="str">
        <f t="shared" si="46"/>
        <v>Fraction of Eligible Industrial Energy Use Shifted to Hydrogen</v>
      </c>
      <c r="D1190" s="290" t="s">
        <v>3051</v>
      </c>
      <c r="E1190" t="s">
        <v>3490</v>
      </c>
      <c r="F1190" t="s">
        <v>3015</v>
      </c>
      <c r="G1190" s="335" t="s">
        <v>3497</v>
      </c>
      <c r="H1190" s="17">
        <v>2085</v>
      </c>
      <c r="I1190" s="387" t="s">
        <v>44</v>
      </c>
      <c r="J1190" s="388" t="str">
        <f>IF(ISBLANK(INDEX('Policy Characteristics'!D:D,MATCH($C1190,'Policy Characteristics'!$C:$C,0))),"",INDEX('Policy Characteristics'!D:D,MATCH($C1190,'Policy Characteristics'!$C:$C,0)))</f>
        <v>Hydrogen Combustion</v>
      </c>
      <c r="K1190" s="237" t="str">
        <f>IF(ISBLANK(INDEX('Policy Characteristics'!E:E,MATCH($C1190,'Policy Characteristics'!$C:$C,0))),"",INDEX('Policy Characteristics'!E:E,MATCH($C1190,'Policy Characteristics'!$C:$C,0)))</f>
        <v>indst shift to hydrogen</v>
      </c>
      <c r="L1190" s="238">
        <f>IF(ISBLANK(INDEX('Policy Characteristics'!F:F,MATCH($C1190,'Policy Characteristics'!$C:$C,0))),"",INDEX('Policy Characteristics'!F:F,MATCH($C1190,'Policy Characteristics'!$C:$C,0)))</f>
        <v>0</v>
      </c>
      <c r="M1190" s="238">
        <f>IF(ISBLANK(INDEX('Policy Characteristics'!G:G,MATCH($C1190,'Policy Characteristics'!$C:$C,0))),"",INDEX('Policy Characteristics'!G:G,MATCH($C1190,'Policy Characteristics'!$C:$C,0)))</f>
        <v>1</v>
      </c>
      <c r="N1190" s="238">
        <f>IF(ISBLANK(INDEX('Policy Characteristics'!H:H,MATCH($C1190,'Policy Characteristics'!$C:$C,0))),"",INDEX('Policy Characteristics'!H:H,MATCH($C1190,'Policy Characteristics'!$C:$C,0)))</f>
        <v>0.01</v>
      </c>
      <c r="O1190" s="237" t="str">
        <f>IF(ISBLANK(INDEX('Policy Characteristics'!I:I,MATCH($C1190,'Policy Characteristics'!$C:$C,0))),"",INDEX('Policy Characteristics'!I:I,MATCH($C1190,'Policy Characteristics'!$C:$C,0)))</f>
        <v>% of fuel shifted</v>
      </c>
      <c r="P1190" s="237"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7" t="str">
        <f>IF(ISBLANK(INDEX('Policy Characteristics'!K:K,MATCH($C1190,'Policy Characteristics'!$C:$C,0))),"",INDEX('Policy Characteristics'!K:K,MATCH($C1190,'Policy Characteristics'!$C:$C,0)))</f>
        <v>industry-ag-main.html#fuel-switching</v>
      </c>
      <c r="R1190" s="237" t="str">
        <f>IF(ISBLANK(INDEX('Policy Characteristics'!L:L,MATCH($C1190,'Policy Characteristics'!$C:$C,0))),"",INDEX('Policy Characteristics'!L:L,MATCH($C1190,'Policy Characteristics'!$C:$C,0)))</f>
        <v>industry-elec-and-hydrogen.html</v>
      </c>
      <c r="S1190" s="291" t="s">
        <v>187</v>
      </c>
    </row>
    <row r="1191" spans="1:19" s="291" customFormat="1">
      <c r="A1191" s="237" t="str">
        <f>IF(ISBLANK(INDEX('Policy Characteristics'!A:A,MATCH($C1191,'Policy Characteristics'!$C:$C,0))),"",INDEX('Policy Characteristics'!A:A,MATCH($C1191,'Policy Characteristics'!$C:$C,0)))</f>
        <v>Industry</v>
      </c>
      <c r="B1191" s="386" t="str">
        <f>IF(ISBLANK(INDEX('Policy Characteristics'!B:B,MATCH($C1191,'Policy Characteristics'!$C:$C,0))),"",INDEX('Policy Characteristics'!B:B,MATCH($C1191,'Policy Characteristics'!$C:$C,0)))</f>
        <v>Hydrogen Combustion</v>
      </c>
      <c r="C1191" s="237" t="str">
        <f t="shared" si="46"/>
        <v>Fraction of Eligible Industrial Energy Use Shifted to Hydrogen</v>
      </c>
      <c r="D1191" s="290" t="s">
        <v>3051</v>
      </c>
      <c r="E1191" t="s">
        <v>3491</v>
      </c>
      <c r="F1191" t="s">
        <v>3015</v>
      </c>
      <c r="G1191" s="335" t="s">
        <v>3498</v>
      </c>
      <c r="H1191" s="17">
        <v>2086</v>
      </c>
      <c r="I1191" s="387" t="s">
        <v>44</v>
      </c>
      <c r="J1191" s="388" t="str">
        <f>IF(ISBLANK(INDEX('Policy Characteristics'!D:D,MATCH($C1191,'Policy Characteristics'!$C:$C,0))),"",INDEX('Policy Characteristics'!D:D,MATCH($C1191,'Policy Characteristics'!$C:$C,0)))</f>
        <v>Hydrogen Combustion</v>
      </c>
      <c r="K1191" s="237" t="str">
        <f>IF(ISBLANK(INDEX('Policy Characteristics'!E:E,MATCH($C1191,'Policy Characteristics'!$C:$C,0))),"",INDEX('Policy Characteristics'!E:E,MATCH($C1191,'Policy Characteristics'!$C:$C,0)))</f>
        <v>indst shift to hydrogen</v>
      </c>
      <c r="L1191" s="238">
        <f>IF(ISBLANK(INDEX('Policy Characteristics'!F:F,MATCH($C1191,'Policy Characteristics'!$C:$C,0))),"",INDEX('Policy Characteristics'!F:F,MATCH($C1191,'Policy Characteristics'!$C:$C,0)))</f>
        <v>0</v>
      </c>
      <c r="M1191" s="238">
        <f>IF(ISBLANK(INDEX('Policy Characteristics'!G:G,MATCH($C1191,'Policy Characteristics'!$C:$C,0))),"",INDEX('Policy Characteristics'!G:G,MATCH($C1191,'Policy Characteristics'!$C:$C,0)))</f>
        <v>1</v>
      </c>
      <c r="N1191" s="238">
        <f>IF(ISBLANK(INDEX('Policy Characteristics'!H:H,MATCH($C1191,'Policy Characteristics'!$C:$C,0))),"",INDEX('Policy Characteristics'!H:H,MATCH($C1191,'Policy Characteristics'!$C:$C,0)))</f>
        <v>0.01</v>
      </c>
      <c r="O1191" s="237" t="str">
        <f>IF(ISBLANK(INDEX('Policy Characteristics'!I:I,MATCH($C1191,'Policy Characteristics'!$C:$C,0))),"",INDEX('Policy Characteristics'!I:I,MATCH($C1191,'Policy Characteristics'!$C:$C,0)))</f>
        <v>% of fuel shifted</v>
      </c>
      <c r="P1191" s="237"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7" t="str">
        <f>IF(ISBLANK(INDEX('Policy Characteristics'!K:K,MATCH($C1191,'Policy Characteristics'!$C:$C,0))),"",INDEX('Policy Characteristics'!K:K,MATCH($C1191,'Policy Characteristics'!$C:$C,0)))</f>
        <v>industry-ag-main.html#fuel-switching</v>
      </c>
      <c r="R1191" s="237" t="str">
        <f>IF(ISBLANK(INDEX('Policy Characteristics'!L:L,MATCH($C1191,'Policy Characteristics'!$C:$C,0))),"",INDEX('Policy Characteristics'!L:L,MATCH($C1191,'Policy Characteristics'!$C:$C,0)))</f>
        <v>industry-elec-and-hydrogen.html</v>
      </c>
      <c r="S1191" s="291" t="s">
        <v>187</v>
      </c>
    </row>
    <row r="1192" spans="1:19" s="291" customFormat="1">
      <c r="A1192" s="237" t="str">
        <f>IF(ISBLANK(INDEX('Policy Characteristics'!A:A,MATCH($C1192,'Policy Characteristics'!$C:$C,0))),"",INDEX('Policy Characteristics'!A:A,MATCH($C1192,'Policy Characteristics'!$C:$C,0)))</f>
        <v>Industry</v>
      </c>
      <c r="B1192" s="386" t="str">
        <f>IF(ISBLANK(INDEX('Policy Characteristics'!B:B,MATCH($C1192,'Policy Characteristics'!$C:$C,0))),"",INDEX('Policy Characteristics'!B:B,MATCH($C1192,'Policy Characteristics'!$C:$C,0)))</f>
        <v>Hydrogen Combustion</v>
      </c>
      <c r="C1192" s="237" t="str">
        <f t="shared" si="46"/>
        <v>Fraction of Eligible Industrial Energy Use Shifted to Hydrogen</v>
      </c>
      <c r="D1192" s="290" t="s">
        <v>3051</v>
      </c>
      <c r="E1192" t="s">
        <v>3492</v>
      </c>
      <c r="F1192" t="s">
        <v>3015</v>
      </c>
      <c r="G1192" s="335" t="s">
        <v>3499</v>
      </c>
      <c r="H1192" s="17">
        <v>2087</v>
      </c>
      <c r="I1192" s="387" t="s">
        <v>43</v>
      </c>
      <c r="J1192" s="388" t="str">
        <f>IF(ISBLANK(INDEX('Policy Characteristics'!D:D,MATCH($C1192,'Policy Characteristics'!$C:$C,0))),"",INDEX('Policy Characteristics'!D:D,MATCH($C1192,'Policy Characteristics'!$C:$C,0)))</f>
        <v>Hydrogen Combustion</v>
      </c>
      <c r="K1192" s="237" t="str">
        <f>IF(ISBLANK(INDEX('Policy Characteristics'!E:E,MATCH($C1192,'Policy Characteristics'!$C:$C,0))),"",INDEX('Policy Characteristics'!E:E,MATCH($C1192,'Policy Characteristics'!$C:$C,0)))</f>
        <v>indst shift to hydrogen</v>
      </c>
      <c r="L1192" s="238">
        <f>IF(ISBLANK(INDEX('Policy Characteristics'!F:F,MATCH($C1192,'Policy Characteristics'!$C:$C,0))),"",INDEX('Policy Characteristics'!F:F,MATCH($C1192,'Policy Characteristics'!$C:$C,0)))</f>
        <v>0</v>
      </c>
      <c r="M1192" s="238">
        <f>IF(ISBLANK(INDEX('Policy Characteristics'!G:G,MATCH($C1192,'Policy Characteristics'!$C:$C,0))),"",INDEX('Policy Characteristics'!G:G,MATCH($C1192,'Policy Characteristics'!$C:$C,0)))</f>
        <v>1</v>
      </c>
      <c r="N1192" s="238">
        <f>IF(ISBLANK(INDEX('Policy Characteristics'!H:H,MATCH($C1192,'Policy Characteristics'!$C:$C,0))),"",INDEX('Policy Characteristics'!H:H,MATCH($C1192,'Policy Characteristics'!$C:$C,0)))</f>
        <v>0.01</v>
      </c>
      <c r="O1192" s="237" t="str">
        <f>IF(ISBLANK(INDEX('Policy Characteristics'!I:I,MATCH($C1192,'Policy Characteristics'!$C:$C,0))),"",INDEX('Policy Characteristics'!I:I,MATCH($C1192,'Policy Characteristics'!$C:$C,0)))</f>
        <v>% of fuel shifted</v>
      </c>
      <c r="P1192" s="237"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7" t="str">
        <f>IF(ISBLANK(INDEX('Policy Characteristics'!K:K,MATCH($C1192,'Policy Characteristics'!$C:$C,0))),"",INDEX('Policy Characteristics'!K:K,MATCH($C1192,'Policy Characteristics'!$C:$C,0)))</f>
        <v>industry-ag-main.html#fuel-switching</v>
      </c>
      <c r="R1192" s="237" t="str">
        <f>IF(ISBLANK(INDEX('Policy Characteristics'!L:L,MATCH($C1192,'Policy Characteristics'!$C:$C,0))),"",INDEX('Policy Characteristics'!L:L,MATCH($C1192,'Policy Characteristics'!$C:$C,0)))</f>
        <v>industry-elec-and-hydrogen.html</v>
      </c>
      <c r="S1192" s="291" t="s">
        <v>187</v>
      </c>
    </row>
    <row r="1193" spans="1:19" s="291" customFormat="1">
      <c r="A1193" s="237" t="str">
        <f>IF(ISBLANK(INDEX('Policy Characteristics'!A:A,MATCH($C1193,'Policy Characteristics'!$C:$C,0))),"",INDEX('Policy Characteristics'!A:A,MATCH($C1193,'Policy Characteristics'!$C:$C,0)))</f>
        <v>Industry</v>
      </c>
      <c r="B1193" s="386" t="str">
        <f>IF(ISBLANK(INDEX('Policy Characteristics'!B:B,MATCH($C1193,'Policy Characteristics'!$C:$C,0))),"",INDEX('Policy Characteristics'!B:B,MATCH($C1193,'Policy Characteristics'!$C:$C,0)))</f>
        <v>Hydrogen Combustion</v>
      </c>
      <c r="C1193" s="237" t="str">
        <f t="shared" si="46"/>
        <v>Fraction of Eligible Industrial Energy Use Shifted to Hydrogen</v>
      </c>
      <c r="D1193" s="290" t="s">
        <v>3051</v>
      </c>
      <c r="E1193" t="s">
        <v>3493</v>
      </c>
      <c r="F1193" t="s">
        <v>3015</v>
      </c>
      <c r="G1193" s="335" t="s">
        <v>3500</v>
      </c>
      <c r="H1193" s="17">
        <v>2088</v>
      </c>
      <c r="I1193" s="387" t="s">
        <v>44</v>
      </c>
      <c r="J1193" s="388" t="str">
        <f>IF(ISBLANK(INDEX('Policy Characteristics'!D:D,MATCH($C1193,'Policy Characteristics'!$C:$C,0))),"",INDEX('Policy Characteristics'!D:D,MATCH($C1193,'Policy Characteristics'!$C:$C,0)))</f>
        <v>Hydrogen Combustion</v>
      </c>
      <c r="K1193" s="237" t="str">
        <f>IF(ISBLANK(INDEX('Policy Characteristics'!E:E,MATCH($C1193,'Policy Characteristics'!$C:$C,0))),"",INDEX('Policy Characteristics'!E:E,MATCH($C1193,'Policy Characteristics'!$C:$C,0)))</f>
        <v>indst shift to hydrogen</v>
      </c>
      <c r="L1193" s="238">
        <f>IF(ISBLANK(INDEX('Policy Characteristics'!F:F,MATCH($C1193,'Policy Characteristics'!$C:$C,0))),"",INDEX('Policy Characteristics'!F:F,MATCH($C1193,'Policy Characteristics'!$C:$C,0)))</f>
        <v>0</v>
      </c>
      <c r="M1193" s="238">
        <f>IF(ISBLANK(INDEX('Policy Characteristics'!G:G,MATCH($C1193,'Policy Characteristics'!$C:$C,0))),"",INDEX('Policy Characteristics'!G:G,MATCH($C1193,'Policy Characteristics'!$C:$C,0)))</f>
        <v>1</v>
      </c>
      <c r="N1193" s="238">
        <f>IF(ISBLANK(INDEX('Policy Characteristics'!H:H,MATCH($C1193,'Policy Characteristics'!$C:$C,0))),"",INDEX('Policy Characteristics'!H:H,MATCH($C1193,'Policy Characteristics'!$C:$C,0)))</f>
        <v>0.01</v>
      </c>
      <c r="O1193" s="237" t="str">
        <f>IF(ISBLANK(INDEX('Policy Characteristics'!I:I,MATCH($C1193,'Policy Characteristics'!$C:$C,0))),"",INDEX('Policy Characteristics'!I:I,MATCH($C1193,'Policy Characteristics'!$C:$C,0)))</f>
        <v>% of fuel shifted</v>
      </c>
      <c r="P1193" s="237"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7" t="str">
        <f>IF(ISBLANK(INDEX('Policy Characteristics'!K:K,MATCH($C1193,'Policy Characteristics'!$C:$C,0))),"",INDEX('Policy Characteristics'!K:K,MATCH($C1193,'Policy Characteristics'!$C:$C,0)))</f>
        <v>industry-ag-main.html#fuel-switching</v>
      </c>
      <c r="R1193" s="237" t="str">
        <f>IF(ISBLANK(INDEX('Policy Characteristics'!L:L,MATCH($C1193,'Policy Characteristics'!$C:$C,0))),"",INDEX('Policy Characteristics'!L:L,MATCH($C1193,'Policy Characteristics'!$C:$C,0)))</f>
        <v>industry-elec-and-hydrogen.html</v>
      </c>
      <c r="S1193" s="291" t="s">
        <v>187</v>
      </c>
    </row>
    <row r="1194" spans="1:19" s="291" customFormat="1">
      <c r="A1194" s="237" t="str">
        <f>IF(ISBLANK(INDEX('Policy Characteristics'!A:A,MATCH($C1194,'Policy Characteristics'!$C:$C,0))),"",INDEX('Policy Characteristics'!A:A,MATCH($C1194,'Policy Characteristics'!$C:$C,0)))</f>
        <v>Industry</v>
      </c>
      <c r="B1194" s="386" t="str">
        <f>IF(ISBLANK(INDEX('Policy Characteristics'!B:B,MATCH($C1194,'Policy Characteristics'!$C:$C,0))),"",INDEX('Policy Characteristics'!B:B,MATCH($C1194,'Policy Characteristics'!$C:$C,0)))</f>
        <v>Hydrogen Combustion</v>
      </c>
      <c r="C1194" s="237" t="str">
        <f t="shared" si="46"/>
        <v>Fraction of Eligible Industrial Energy Use Shifted to Hydrogen</v>
      </c>
      <c r="D1194" s="290" t="s">
        <v>3051</v>
      </c>
      <c r="E1194" t="s">
        <v>3610</v>
      </c>
      <c r="F1194" t="s">
        <v>3015</v>
      </c>
      <c r="G1194" s="335" t="s">
        <v>3610</v>
      </c>
      <c r="H1194" s="17">
        <v>2089</v>
      </c>
      <c r="I1194" s="387" t="s">
        <v>43</v>
      </c>
      <c r="J1194" s="388" t="str">
        <f>IF(ISBLANK(INDEX('Policy Characteristics'!D:D,MATCH($C1194,'Policy Characteristics'!$C:$C,0))),"",INDEX('Policy Characteristics'!D:D,MATCH($C1194,'Policy Characteristics'!$C:$C,0)))</f>
        <v>Hydrogen Combustion</v>
      </c>
      <c r="K1194" s="237" t="str">
        <f>IF(ISBLANK(INDEX('Policy Characteristics'!E:E,MATCH($C1194,'Policy Characteristics'!$C:$C,0))),"",INDEX('Policy Characteristics'!E:E,MATCH($C1194,'Policy Characteristics'!$C:$C,0)))</f>
        <v>indst shift to hydrogen</v>
      </c>
      <c r="L1194" s="238">
        <f>IF(ISBLANK(INDEX('Policy Characteristics'!F:F,MATCH($C1194,'Policy Characteristics'!$C:$C,0))),"",INDEX('Policy Characteristics'!F:F,MATCH($C1194,'Policy Characteristics'!$C:$C,0)))</f>
        <v>0</v>
      </c>
      <c r="M1194" s="238">
        <f>IF(ISBLANK(INDEX('Policy Characteristics'!G:G,MATCH($C1194,'Policy Characteristics'!$C:$C,0))),"",INDEX('Policy Characteristics'!G:G,MATCH($C1194,'Policy Characteristics'!$C:$C,0)))</f>
        <v>1</v>
      </c>
      <c r="N1194" s="238">
        <f>IF(ISBLANK(INDEX('Policy Characteristics'!H:H,MATCH($C1194,'Policy Characteristics'!$C:$C,0))),"",INDEX('Policy Characteristics'!H:H,MATCH($C1194,'Policy Characteristics'!$C:$C,0)))</f>
        <v>0.01</v>
      </c>
      <c r="O1194" s="237" t="str">
        <f>IF(ISBLANK(INDEX('Policy Characteristics'!I:I,MATCH($C1194,'Policy Characteristics'!$C:$C,0))),"",INDEX('Policy Characteristics'!I:I,MATCH($C1194,'Policy Characteristics'!$C:$C,0)))</f>
        <v>% of fuel shifted</v>
      </c>
      <c r="P1194" s="237"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7" t="str">
        <f>IF(ISBLANK(INDEX('Policy Characteristics'!K:K,MATCH($C1194,'Policy Characteristics'!$C:$C,0))),"",INDEX('Policy Characteristics'!K:K,MATCH($C1194,'Policy Characteristics'!$C:$C,0)))</f>
        <v>industry-ag-main.html#fuel-switching</v>
      </c>
      <c r="R1194" s="237" t="str">
        <f>IF(ISBLANK(INDEX('Policy Characteristics'!L:L,MATCH($C1194,'Policy Characteristics'!$C:$C,0))),"",INDEX('Policy Characteristics'!L:L,MATCH($C1194,'Policy Characteristics'!$C:$C,0)))</f>
        <v>industry-elec-and-hydrogen.html</v>
      </c>
      <c r="S1194" s="291" t="s">
        <v>187</v>
      </c>
    </row>
    <row r="1195" spans="1:19" s="291" customFormat="1">
      <c r="A1195" s="237" t="str">
        <f>IF(ISBLANK(INDEX('Policy Characteristics'!A:A,MATCH($C1195,'Policy Characteristics'!$C:$C,0))),"",INDEX('Policy Characteristics'!A:A,MATCH($C1195,'Policy Characteristics'!$C:$C,0)))</f>
        <v>Industry</v>
      </c>
      <c r="B1195" s="386" t="str">
        <f>IF(ISBLANK(INDEX('Policy Characteristics'!B:B,MATCH($C1195,'Policy Characteristics'!$C:$C,0))),"",INDEX('Policy Characteristics'!B:B,MATCH($C1195,'Policy Characteristics'!$C:$C,0)))</f>
        <v>Hydrogen Combustion</v>
      </c>
      <c r="C1195" s="237" t="str">
        <f t="shared" si="46"/>
        <v>Fraction of Eligible Industrial Energy Use Shifted to Hydrogen</v>
      </c>
      <c r="D1195" s="290" t="s">
        <v>3052</v>
      </c>
      <c r="E1195" t="s">
        <v>3487</v>
      </c>
      <c r="F1195" t="s">
        <v>3016</v>
      </c>
      <c r="G1195" s="335" t="s">
        <v>3494</v>
      </c>
      <c r="H1195" s="17">
        <v>2090</v>
      </c>
      <c r="I1195" s="387" t="s">
        <v>43</v>
      </c>
      <c r="J1195" s="388" t="str">
        <f>IF(ISBLANK(INDEX('Policy Characteristics'!D:D,MATCH($C1195,'Policy Characteristics'!$C:$C,0))),"",INDEX('Policy Characteristics'!D:D,MATCH($C1195,'Policy Characteristics'!$C:$C,0)))</f>
        <v>Hydrogen Combustion</v>
      </c>
      <c r="K1195" s="237" t="str">
        <f>IF(ISBLANK(INDEX('Policy Characteristics'!E:E,MATCH($C1195,'Policy Characteristics'!$C:$C,0))),"",INDEX('Policy Characteristics'!E:E,MATCH($C1195,'Policy Characteristics'!$C:$C,0)))</f>
        <v>indst shift to hydrogen</v>
      </c>
      <c r="L1195" s="238">
        <f>IF(ISBLANK(INDEX('Policy Characteristics'!F:F,MATCH($C1195,'Policy Characteristics'!$C:$C,0))),"",INDEX('Policy Characteristics'!F:F,MATCH($C1195,'Policy Characteristics'!$C:$C,0)))</f>
        <v>0</v>
      </c>
      <c r="M1195" s="238">
        <f>IF(ISBLANK(INDEX('Policy Characteristics'!G:G,MATCH($C1195,'Policy Characteristics'!$C:$C,0))),"",INDEX('Policy Characteristics'!G:G,MATCH($C1195,'Policy Characteristics'!$C:$C,0)))</f>
        <v>1</v>
      </c>
      <c r="N1195" s="238">
        <f>IF(ISBLANK(INDEX('Policy Characteristics'!H:H,MATCH($C1195,'Policy Characteristics'!$C:$C,0))),"",INDEX('Policy Characteristics'!H:H,MATCH($C1195,'Policy Characteristics'!$C:$C,0)))</f>
        <v>0.01</v>
      </c>
      <c r="O1195" s="237" t="str">
        <f>IF(ISBLANK(INDEX('Policy Characteristics'!I:I,MATCH($C1195,'Policy Characteristics'!$C:$C,0))),"",INDEX('Policy Characteristics'!I:I,MATCH($C1195,'Policy Characteristics'!$C:$C,0)))</f>
        <v>% of fuel shifted</v>
      </c>
      <c r="P1195" s="237"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7" t="str">
        <f>IF(ISBLANK(INDEX('Policy Characteristics'!K:K,MATCH($C1195,'Policy Characteristics'!$C:$C,0))),"",INDEX('Policy Characteristics'!K:K,MATCH($C1195,'Policy Characteristics'!$C:$C,0)))</f>
        <v>industry-ag-main.html#fuel-switching</v>
      </c>
      <c r="R1195" s="237" t="str">
        <f>IF(ISBLANK(INDEX('Policy Characteristics'!L:L,MATCH($C1195,'Policy Characteristics'!$C:$C,0))),"",INDEX('Policy Characteristics'!L:L,MATCH($C1195,'Policy Characteristics'!$C:$C,0)))</f>
        <v>industry-elec-and-hydrogen.html</v>
      </c>
      <c r="S1195" s="291" t="s">
        <v>187</v>
      </c>
    </row>
    <row r="1196" spans="1:19" s="291" customFormat="1">
      <c r="A1196" s="237" t="str">
        <f>IF(ISBLANK(INDEX('Policy Characteristics'!A:A,MATCH($C1196,'Policy Characteristics'!$C:$C,0))),"",INDEX('Policy Characteristics'!A:A,MATCH($C1196,'Policy Characteristics'!$C:$C,0)))</f>
        <v>Industry</v>
      </c>
      <c r="B1196" s="386" t="str">
        <f>IF(ISBLANK(INDEX('Policy Characteristics'!B:B,MATCH($C1196,'Policy Characteristics'!$C:$C,0))),"",INDEX('Policy Characteristics'!B:B,MATCH($C1196,'Policy Characteristics'!$C:$C,0)))</f>
        <v>Hydrogen Combustion</v>
      </c>
      <c r="C1196" s="237" t="str">
        <f t="shared" si="46"/>
        <v>Fraction of Eligible Industrial Energy Use Shifted to Hydrogen</v>
      </c>
      <c r="D1196" s="290" t="s">
        <v>3052</v>
      </c>
      <c r="E1196" t="s">
        <v>3488</v>
      </c>
      <c r="F1196" t="s">
        <v>3016</v>
      </c>
      <c r="G1196" s="335" t="s">
        <v>3495</v>
      </c>
      <c r="H1196" s="17">
        <v>2091</v>
      </c>
      <c r="I1196" s="387" t="s">
        <v>43</v>
      </c>
      <c r="J1196" s="388" t="str">
        <f>IF(ISBLANK(INDEX('Policy Characteristics'!D:D,MATCH($C1196,'Policy Characteristics'!$C:$C,0))),"",INDEX('Policy Characteristics'!D:D,MATCH($C1196,'Policy Characteristics'!$C:$C,0)))</f>
        <v>Hydrogen Combustion</v>
      </c>
      <c r="K1196" s="237" t="str">
        <f>IF(ISBLANK(INDEX('Policy Characteristics'!E:E,MATCH($C1196,'Policy Characteristics'!$C:$C,0))),"",INDEX('Policy Characteristics'!E:E,MATCH($C1196,'Policy Characteristics'!$C:$C,0)))</f>
        <v>indst shift to hydrogen</v>
      </c>
      <c r="L1196" s="238">
        <f>IF(ISBLANK(INDEX('Policy Characteristics'!F:F,MATCH($C1196,'Policy Characteristics'!$C:$C,0))),"",INDEX('Policy Characteristics'!F:F,MATCH($C1196,'Policy Characteristics'!$C:$C,0)))</f>
        <v>0</v>
      </c>
      <c r="M1196" s="238">
        <f>IF(ISBLANK(INDEX('Policy Characteristics'!G:G,MATCH($C1196,'Policy Characteristics'!$C:$C,0))),"",INDEX('Policy Characteristics'!G:G,MATCH($C1196,'Policy Characteristics'!$C:$C,0)))</f>
        <v>1</v>
      </c>
      <c r="N1196" s="238">
        <f>IF(ISBLANK(INDEX('Policy Characteristics'!H:H,MATCH($C1196,'Policy Characteristics'!$C:$C,0))),"",INDEX('Policy Characteristics'!H:H,MATCH($C1196,'Policy Characteristics'!$C:$C,0)))</f>
        <v>0.01</v>
      </c>
      <c r="O1196" s="237" t="str">
        <f>IF(ISBLANK(INDEX('Policy Characteristics'!I:I,MATCH($C1196,'Policy Characteristics'!$C:$C,0))),"",INDEX('Policy Characteristics'!I:I,MATCH($C1196,'Policy Characteristics'!$C:$C,0)))</f>
        <v>% of fuel shifted</v>
      </c>
      <c r="P1196" s="237"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7" t="str">
        <f>IF(ISBLANK(INDEX('Policy Characteristics'!K:K,MATCH($C1196,'Policy Characteristics'!$C:$C,0))),"",INDEX('Policy Characteristics'!K:K,MATCH($C1196,'Policy Characteristics'!$C:$C,0)))</f>
        <v>industry-ag-main.html#fuel-switching</v>
      </c>
      <c r="R1196" s="237" t="str">
        <f>IF(ISBLANK(INDEX('Policy Characteristics'!L:L,MATCH($C1196,'Policy Characteristics'!$C:$C,0))),"",INDEX('Policy Characteristics'!L:L,MATCH($C1196,'Policy Characteristics'!$C:$C,0)))</f>
        <v>industry-elec-and-hydrogen.html</v>
      </c>
      <c r="S1196" s="291" t="s">
        <v>187</v>
      </c>
    </row>
    <row r="1197" spans="1:19" s="291" customFormat="1">
      <c r="A1197" s="237" t="str">
        <f>IF(ISBLANK(INDEX('Policy Characteristics'!A:A,MATCH($C1197,'Policy Characteristics'!$C:$C,0))),"",INDEX('Policy Characteristics'!A:A,MATCH($C1197,'Policy Characteristics'!$C:$C,0)))</f>
        <v>Industry</v>
      </c>
      <c r="B1197" s="386" t="str">
        <f>IF(ISBLANK(INDEX('Policy Characteristics'!B:B,MATCH($C1197,'Policy Characteristics'!$C:$C,0))),"",INDEX('Policy Characteristics'!B:B,MATCH($C1197,'Policy Characteristics'!$C:$C,0)))</f>
        <v>Hydrogen Combustion</v>
      </c>
      <c r="C1197" s="237" t="str">
        <f t="shared" si="46"/>
        <v>Fraction of Eligible Industrial Energy Use Shifted to Hydrogen</v>
      </c>
      <c r="D1197" s="290" t="s">
        <v>3052</v>
      </c>
      <c r="E1197" t="s">
        <v>3489</v>
      </c>
      <c r="F1197" t="s">
        <v>3016</v>
      </c>
      <c r="G1197" s="335" t="s">
        <v>3496</v>
      </c>
      <c r="H1197" s="17">
        <v>2092</v>
      </c>
      <c r="I1197" s="387" t="s">
        <v>43</v>
      </c>
      <c r="J1197" s="388" t="str">
        <f>IF(ISBLANK(INDEX('Policy Characteristics'!D:D,MATCH($C1197,'Policy Characteristics'!$C:$C,0))),"",INDEX('Policy Characteristics'!D:D,MATCH($C1197,'Policy Characteristics'!$C:$C,0)))</f>
        <v>Hydrogen Combustion</v>
      </c>
      <c r="K1197" s="237" t="str">
        <f>IF(ISBLANK(INDEX('Policy Characteristics'!E:E,MATCH($C1197,'Policy Characteristics'!$C:$C,0))),"",INDEX('Policy Characteristics'!E:E,MATCH($C1197,'Policy Characteristics'!$C:$C,0)))</f>
        <v>indst shift to hydrogen</v>
      </c>
      <c r="L1197" s="238">
        <f>IF(ISBLANK(INDEX('Policy Characteristics'!F:F,MATCH($C1197,'Policy Characteristics'!$C:$C,0))),"",INDEX('Policy Characteristics'!F:F,MATCH($C1197,'Policy Characteristics'!$C:$C,0)))</f>
        <v>0</v>
      </c>
      <c r="M1197" s="238">
        <f>IF(ISBLANK(INDEX('Policy Characteristics'!G:G,MATCH($C1197,'Policy Characteristics'!$C:$C,0))),"",INDEX('Policy Characteristics'!G:G,MATCH($C1197,'Policy Characteristics'!$C:$C,0)))</f>
        <v>1</v>
      </c>
      <c r="N1197" s="238">
        <f>IF(ISBLANK(INDEX('Policy Characteristics'!H:H,MATCH($C1197,'Policy Characteristics'!$C:$C,0))),"",INDEX('Policy Characteristics'!H:H,MATCH($C1197,'Policy Characteristics'!$C:$C,0)))</f>
        <v>0.01</v>
      </c>
      <c r="O1197" s="237" t="str">
        <f>IF(ISBLANK(INDEX('Policy Characteristics'!I:I,MATCH($C1197,'Policy Characteristics'!$C:$C,0))),"",INDEX('Policy Characteristics'!I:I,MATCH($C1197,'Policy Characteristics'!$C:$C,0)))</f>
        <v>% of fuel shifted</v>
      </c>
      <c r="P1197" s="237"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7" t="str">
        <f>IF(ISBLANK(INDEX('Policy Characteristics'!K:K,MATCH($C1197,'Policy Characteristics'!$C:$C,0))),"",INDEX('Policy Characteristics'!K:K,MATCH($C1197,'Policy Characteristics'!$C:$C,0)))</f>
        <v>industry-ag-main.html#fuel-switching</v>
      </c>
      <c r="R1197" s="237" t="str">
        <f>IF(ISBLANK(INDEX('Policy Characteristics'!L:L,MATCH($C1197,'Policy Characteristics'!$C:$C,0))),"",INDEX('Policy Characteristics'!L:L,MATCH($C1197,'Policy Characteristics'!$C:$C,0)))</f>
        <v>industry-elec-and-hydrogen.html</v>
      </c>
      <c r="S1197" s="291" t="s">
        <v>187</v>
      </c>
    </row>
    <row r="1198" spans="1:19" s="291" customFormat="1">
      <c r="A1198" s="237" t="str">
        <f>IF(ISBLANK(INDEX('Policy Characteristics'!A:A,MATCH($C1198,'Policy Characteristics'!$C:$C,0))),"",INDEX('Policy Characteristics'!A:A,MATCH($C1198,'Policy Characteristics'!$C:$C,0)))</f>
        <v>Industry</v>
      </c>
      <c r="B1198" s="386" t="str">
        <f>IF(ISBLANK(INDEX('Policy Characteristics'!B:B,MATCH($C1198,'Policy Characteristics'!$C:$C,0))),"",INDEX('Policy Characteristics'!B:B,MATCH($C1198,'Policy Characteristics'!$C:$C,0)))</f>
        <v>Hydrogen Combustion</v>
      </c>
      <c r="C1198" s="237" t="str">
        <f t="shared" si="46"/>
        <v>Fraction of Eligible Industrial Energy Use Shifted to Hydrogen</v>
      </c>
      <c r="D1198" s="290" t="s">
        <v>3052</v>
      </c>
      <c r="E1198" t="s">
        <v>3490</v>
      </c>
      <c r="F1198" t="s">
        <v>3016</v>
      </c>
      <c r="G1198" s="335" t="s">
        <v>3497</v>
      </c>
      <c r="H1198" s="17">
        <v>2093</v>
      </c>
      <c r="I1198" s="387" t="s">
        <v>43</v>
      </c>
      <c r="J1198" s="388" t="str">
        <f>IF(ISBLANK(INDEX('Policy Characteristics'!D:D,MATCH($C1198,'Policy Characteristics'!$C:$C,0))),"",INDEX('Policy Characteristics'!D:D,MATCH($C1198,'Policy Characteristics'!$C:$C,0)))</f>
        <v>Hydrogen Combustion</v>
      </c>
      <c r="K1198" s="237" t="str">
        <f>IF(ISBLANK(INDEX('Policy Characteristics'!E:E,MATCH($C1198,'Policy Characteristics'!$C:$C,0))),"",INDEX('Policy Characteristics'!E:E,MATCH($C1198,'Policy Characteristics'!$C:$C,0)))</f>
        <v>indst shift to hydrogen</v>
      </c>
      <c r="L1198" s="238">
        <f>IF(ISBLANK(INDEX('Policy Characteristics'!F:F,MATCH($C1198,'Policy Characteristics'!$C:$C,0))),"",INDEX('Policy Characteristics'!F:F,MATCH($C1198,'Policy Characteristics'!$C:$C,0)))</f>
        <v>0</v>
      </c>
      <c r="M1198" s="238">
        <f>IF(ISBLANK(INDEX('Policy Characteristics'!G:G,MATCH($C1198,'Policy Characteristics'!$C:$C,0))),"",INDEX('Policy Characteristics'!G:G,MATCH($C1198,'Policy Characteristics'!$C:$C,0)))</f>
        <v>1</v>
      </c>
      <c r="N1198" s="238">
        <f>IF(ISBLANK(INDEX('Policy Characteristics'!H:H,MATCH($C1198,'Policy Characteristics'!$C:$C,0))),"",INDEX('Policy Characteristics'!H:H,MATCH($C1198,'Policy Characteristics'!$C:$C,0)))</f>
        <v>0.01</v>
      </c>
      <c r="O1198" s="237" t="str">
        <f>IF(ISBLANK(INDEX('Policy Characteristics'!I:I,MATCH($C1198,'Policy Characteristics'!$C:$C,0))),"",INDEX('Policy Characteristics'!I:I,MATCH($C1198,'Policy Characteristics'!$C:$C,0)))</f>
        <v>% of fuel shifted</v>
      </c>
      <c r="P1198" s="237"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7" t="str">
        <f>IF(ISBLANK(INDEX('Policy Characteristics'!K:K,MATCH($C1198,'Policy Characteristics'!$C:$C,0))),"",INDEX('Policy Characteristics'!K:K,MATCH($C1198,'Policy Characteristics'!$C:$C,0)))</f>
        <v>industry-ag-main.html#fuel-switching</v>
      </c>
      <c r="R1198" s="237" t="str">
        <f>IF(ISBLANK(INDEX('Policy Characteristics'!L:L,MATCH($C1198,'Policy Characteristics'!$C:$C,0))),"",INDEX('Policy Characteristics'!L:L,MATCH($C1198,'Policy Characteristics'!$C:$C,0)))</f>
        <v>industry-elec-and-hydrogen.html</v>
      </c>
      <c r="S1198" s="291" t="s">
        <v>187</v>
      </c>
    </row>
    <row r="1199" spans="1:19" s="291" customFormat="1">
      <c r="A1199" s="237" t="str">
        <f>IF(ISBLANK(INDEX('Policy Characteristics'!A:A,MATCH($C1199,'Policy Characteristics'!$C:$C,0))),"",INDEX('Policy Characteristics'!A:A,MATCH($C1199,'Policy Characteristics'!$C:$C,0)))</f>
        <v>Industry</v>
      </c>
      <c r="B1199" s="386" t="str">
        <f>IF(ISBLANK(INDEX('Policy Characteristics'!B:B,MATCH($C1199,'Policy Characteristics'!$C:$C,0))),"",INDEX('Policy Characteristics'!B:B,MATCH($C1199,'Policy Characteristics'!$C:$C,0)))</f>
        <v>Hydrogen Combustion</v>
      </c>
      <c r="C1199" s="237" t="str">
        <f t="shared" si="46"/>
        <v>Fraction of Eligible Industrial Energy Use Shifted to Hydrogen</v>
      </c>
      <c r="D1199" s="290" t="s">
        <v>3052</v>
      </c>
      <c r="E1199" t="s">
        <v>3491</v>
      </c>
      <c r="F1199" t="s">
        <v>3016</v>
      </c>
      <c r="G1199" s="335" t="s">
        <v>3498</v>
      </c>
      <c r="H1199" s="17">
        <v>2094</v>
      </c>
      <c r="I1199" s="387" t="s">
        <v>44</v>
      </c>
      <c r="J1199" s="388" t="str">
        <f>IF(ISBLANK(INDEX('Policy Characteristics'!D:D,MATCH($C1199,'Policy Characteristics'!$C:$C,0))),"",INDEX('Policy Characteristics'!D:D,MATCH($C1199,'Policy Characteristics'!$C:$C,0)))</f>
        <v>Hydrogen Combustion</v>
      </c>
      <c r="K1199" s="237" t="str">
        <f>IF(ISBLANK(INDEX('Policy Characteristics'!E:E,MATCH($C1199,'Policy Characteristics'!$C:$C,0))),"",INDEX('Policy Characteristics'!E:E,MATCH($C1199,'Policy Characteristics'!$C:$C,0)))</f>
        <v>indst shift to hydrogen</v>
      </c>
      <c r="L1199" s="238">
        <f>IF(ISBLANK(INDEX('Policy Characteristics'!F:F,MATCH($C1199,'Policy Characteristics'!$C:$C,0))),"",INDEX('Policy Characteristics'!F:F,MATCH($C1199,'Policy Characteristics'!$C:$C,0)))</f>
        <v>0</v>
      </c>
      <c r="M1199" s="238">
        <f>IF(ISBLANK(INDEX('Policy Characteristics'!G:G,MATCH($C1199,'Policy Characteristics'!$C:$C,0))),"",INDEX('Policy Characteristics'!G:G,MATCH($C1199,'Policy Characteristics'!$C:$C,0)))</f>
        <v>1</v>
      </c>
      <c r="N1199" s="238">
        <f>IF(ISBLANK(INDEX('Policy Characteristics'!H:H,MATCH($C1199,'Policy Characteristics'!$C:$C,0))),"",INDEX('Policy Characteristics'!H:H,MATCH($C1199,'Policy Characteristics'!$C:$C,0)))</f>
        <v>0.01</v>
      </c>
      <c r="O1199" s="237" t="str">
        <f>IF(ISBLANK(INDEX('Policy Characteristics'!I:I,MATCH($C1199,'Policy Characteristics'!$C:$C,0))),"",INDEX('Policy Characteristics'!I:I,MATCH($C1199,'Policy Characteristics'!$C:$C,0)))</f>
        <v>% of fuel shifted</v>
      </c>
      <c r="P1199" s="237"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7" t="str">
        <f>IF(ISBLANK(INDEX('Policy Characteristics'!K:K,MATCH($C1199,'Policy Characteristics'!$C:$C,0))),"",INDEX('Policy Characteristics'!K:K,MATCH($C1199,'Policy Characteristics'!$C:$C,0)))</f>
        <v>industry-ag-main.html#fuel-switching</v>
      </c>
      <c r="R1199" s="237" t="str">
        <f>IF(ISBLANK(INDEX('Policy Characteristics'!L:L,MATCH($C1199,'Policy Characteristics'!$C:$C,0))),"",INDEX('Policy Characteristics'!L:L,MATCH($C1199,'Policy Characteristics'!$C:$C,0)))</f>
        <v>industry-elec-and-hydrogen.html</v>
      </c>
      <c r="S1199" s="291" t="s">
        <v>187</v>
      </c>
    </row>
    <row r="1200" spans="1:19" s="291" customFormat="1">
      <c r="A1200" s="237" t="str">
        <f>IF(ISBLANK(INDEX('Policy Characteristics'!A:A,MATCH($C1200,'Policy Characteristics'!$C:$C,0))),"",INDEX('Policy Characteristics'!A:A,MATCH($C1200,'Policy Characteristics'!$C:$C,0)))</f>
        <v>Industry</v>
      </c>
      <c r="B1200" s="386" t="str">
        <f>IF(ISBLANK(INDEX('Policy Characteristics'!B:B,MATCH($C1200,'Policy Characteristics'!$C:$C,0))),"",INDEX('Policy Characteristics'!B:B,MATCH($C1200,'Policy Characteristics'!$C:$C,0)))</f>
        <v>Hydrogen Combustion</v>
      </c>
      <c r="C1200" s="237" t="str">
        <f t="shared" si="46"/>
        <v>Fraction of Eligible Industrial Energy Use Shifted to Hydrogen</v>
      </c>
      <c r="D1200" s="290" t="s">
        <v>3052</v>
      </c>
      <c r="E1200" t="s">
        <v>3492</v>
      </c>
      <c r="F1200" t="s">
        <v>3016</v>
      </c>
      <c r="G1200" s="335" t="s">
        <v>3499</v>
      </c>
      <c r="H1200" s="17">
        <v>2095</v>
      </c>
      <c r="I1200" s="387" t="s">
        <v>43</v>
      </c>
      <c r="J1200" s="388" t="str">
        <f>IF(ISBLANK(INDEX('Policy Characteristics'!D:D,MATCH($C1200,'Policy Characteristics'!$C:$C,0))),"",INDEX('Policy Characteristics'!D:D,MATCH($C1200,'Policy Characteristics'!$C:$C,0)))</f>
        <v>Hydrogen Combustion</v>
      </c>
      <c r="K1200" s="237" t="str">
        <f>IF(ISBLANK(INDEX('Policy Characteristics'!E:E,MATCH($C1200,'Policy Characteristics'!$C:$C,0))),"",INDEX('Policy Characteristics'!E:E,MATCH($C1200,'Policy Characteristics'!$C:$C,0)))</f>
        <v>indst shift to hydrogen</v>
      </c>
      <c r="L1200" s="238">
        <f>IF(ISBLANK(INDEX('Policy Characteristics'!F:F,MATCH($C1200,'Policy Characteristics'!$C:$C,0))),"",INDEX('Policy Characteristics'!F:F,MATCH($C1200,'Policy Characteristics'!$C:$C,0)))</f>
        <v>0</v>
      </c>
      <c r="M1200" s="238">
        <f>IF(ISBLANK(INDEX('Policy Characteristics'!G:G,MATCH($C1200,'Policy Characteristics'!$C:$C,0))),"",INDEX('Policy Characteristics'!G:G,MATCH($C1200,'Policy Characteristics'!$C:$C,0)))</f>
        <v>1</v>
      </c>
      <c r="N1200" s="238">
        <f>IF(ISBLANK(INDEX('Policy Characteristics'!H:H,MATCH($C1200,'Policy Characteristics'!$C:$C,0))),"",INDEX('Policy Characteristics'!H:H,MATCH($C1200,'Policy Characteristics'!$C:$C,0)))</f>
        <v>0.01</v>
      </c>
      <c r="O1200" s="237" t="str">
        <f>IF(ISBLANK(INDEX('Policy Characteristics'!I:I,MATCH($C1200,'Policy Characteristics'!$C:$C,0))),"",INDEX('Policy Characteristics'!I:I,MATCH($C1200,'Policy Characteristics'!$C:$C,0)))</f>
        <v>% of fuel shifted</v>
      </c>
      <c r="P1200" s="237"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7" t="str">
        <f>IF(ISBLANK(INDEX('Policy Characteristics'!K:K,MATCH($C1200,'Policy Characteristics'!$C:$C,0))),"",INDEX('Policy Characteristics'!K:K,MATCH($C1200,'Policy Characteristics'!$C:$C,0)))</f>
        <v>industry-ag-main.html#fuel-switching</v>
      </c>
      <c r="R1200" s="237" t="str">
        <f>IF(ISBLANK(INDEX('Policy Characteristics'!L:L,MATCH($C1200,'Policy Characteristics'!$C:$C,0))),"",INDEX('Policy Characteristics'!L:L,MATCH($C1200,'Policy Characteristics'!$C:$C,0)))</f>
        <v>industry-elec-and-hydrogen.html</v>
      </c>
      <c r="S1200" s="291" t="s">
        <v>187</v>
      </c>
    </row>
    <row r="1201" spans="1:19" s="291" customFormat="1">
      <c r="A1201" s="237" t="str">
        <f>IF(ISBLANK(INDEX('Policy Characteristics'!A:A,MATCH($C1201,'Policy Characteristics'!$C:$C,0))),"",INDEX('Policy Characteristics'!A:A,MATCH($C1201,'Policy Characteristics'!$C:$C,0)))</f>
        <v>Industry</v>
      </c>
      <c r="B1201" s="386" t="str">
        <f>IF(ISBLANK(INDEX('Policy Characteristics'!B:B,MATCH($C1201,'Policy Characteristics'!$C:$C,0))),"",INDEX('Policy Characteristics'!B:B,MATCH($C1201,'Policy Characteristics'!$C:$C,0)))</f>
        <v>Hydrogen Combustion</v>
      </c>
      <c r="C1201" s="237" t="str">
        <f t="shared" si="46"/>
        <v>Fraction of Eligible Industrial Energy Use Shifted to Hydrogen</v>
      </c>
      <c r="D1201" s="290" t="s">
        <v>3052</v>
      </c>
      <c r="E1201" t="s">
        <v>3493</v>
      </c>
      <c r="F1201" t="s">
        <v>3016</v>
      </c>
      <c r="G1201" s="335" t="s">
        <v>3500</v>
      </c>
      <c r="H1201" s="17">
        <v>2096</v>
      </c>
      <c r="I1201" s="387" t="s">
        <v>44</v>
      </c>
      <c r="J1201" s="388" t="str">
        <f>IF(ISBLANK(INDEX('Policy Characteristics'!D:D,MATCH($C1201,'Policy Characteristics'!$C:$C,0))),"",INDEX('Policy Characteristics'!D:D,MATCH($C1201,'Policy Characteristics'!$C:$C,0)))</f>
        <v>Hydrogen Combustion</v>
      </c>
      <c r="K1201" s="237" t="str">
        <f>IF(ISBLANK(INDEX('Policy Characteristics'!E:E,MATCH($C1201,'Policy Characteristics'!$C:$C,0))),"",INDEX('Policy Characteristics'!E:E,MATCH($C1201,'Policy Characteristics'!$C:$C,0)))</f>
        <v>indst shift to hydrogen</v>
      </c>
      <c r="L1201" s="238">
        <f>IF(ISBLANK(INDEX('Policy Characteristics'!F:F,MATCH($C1201,'Policy Characteristics'!$C:$C,0))),"",INDEX('Policy Characteristics'!F:F,MATCH($C1201,'Policy Characteristics'!$C:$C,0)))</f>
        <v>0</v>
      </c>
      <c r="M1201" s="238">
        <f>IF(ISBLANK(INDEX('Policy Characteristics'!G:G,MATCH($C1201,'Policy Characteristics'!$C:$C,0))),"",INDEX('Policy Characteristics'!G:G,MATCH($C1201,'Policy Characteristics'!$C:$C,0)))</f>
        <v>1</v>
      </c>
      <c r="N1201" s="238">
        <f>IF(ISBLANK(INDEX('Policy Characteristics'!H:H,MATCH($C1201,'Policy Characteristics'!$C:$C,0))),"",INDEX('Policy Characteristics'!H:H,MATCH($C1201,'Policy Characteristics'!$C:$C,0)))</f>
        <v>0.01</v>
      </c>
      <c r="O1201" s="237" t="str">
        <f>IF(ISBLANK(INDEX('Policy Characteristics'!I:I,MATCH($C1201,'Policy Characteristics'!$C:$C,0))),"",INDEX('Policy Characteristics'!I:I,MATCH($C1201,'Policy Characteristics'!$C:$C,0)))</f>
        <v>% of fuel shifted</v>
      </c>
      <c r="P1201" s="237"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7" t="str">
        <f>IF(ISBLANK(INDEX('Policy Characteristics'!K:K,MATCH($C1201,'Policy Characteristics'!$C:$C,0))),"",INDEX('Policy Characteristics'!K:K,MATCH($C1201,'Policy Characteristics'!$C:$C,0)))</f>
        <v>industry-ag-main.html#fuel-switching</v>
      </c>
      <c r="R1201" s="237" t="str">
        <f>IF(ISBLANK(INDEX('Policy Characteristics'!L:L,MATCH($C1201,'Policy Characteristics'!$C:$C,0))),"",INDEX('Policy Characteristics'!L:L,MATCH($C1201,'Policy Characteristics'!$C:$C,0)))</f>
        <v>industry-elec-and-hydrogen.html</v>
      </c>
      <c r="S1201" s="291" t="s">
        <v>187</v>
      </c>
    </row>
    <row r="1202" spans="1:19" s="291" customFormat="1">
      <c r="A1202" s="237" t="str">
        <f>IF(ISBLANK(INDEX('Policy Characteristics'!A:A,MATCH($C1202,'Policy Characteristics'!$C:$C,0))),"",INDEX('Policy Characteristics'!A:A,MATCH($C1202,'Policy Characteristics'!$C:$C,0)))</f>
        <v>Industry</v>
      </c>
      <c r="B1202" s="386" t="str">
        <f>IF(ISBLANK(INDEX('Policy Characteristics'!B:B,MATCH($C1202,'Policy Characteristics'!$C:$C,0))),"",INDEX('Policy Characteristics'!B:B,MATCH($C1202,'Policy Characteristics'!$C:$C,0)))</f>
        <v>Hydrogen Combustion</v>
      </c>
      <c r="C1202" s="237" t="str">
        <f t="shared" si="46"/>
        <v>Fraction of Eligible Industrial Energy Use Shifted to Hydrogen</v>
      </c>
      <c r="D1202" s="290" t="s">
        <v>3052</v>
      </c>
      <c r="E1202" t="s">
        <v>3610</v>
      </c>
      <c r="F1202" t="s">
        <v>3016</v>
      </c>
      <c r="G1202" s="335" t="s">
        <v>3610</v>
      </c>
      <c r="H1202" s="17">
        <v>2097</v>
      </c>
      <c r="I1202" s="387" t="s">
        <v>43</v>
      </c>
      <c r="J1202" s="388" t="str">
        <f>IF(ISBLANK(INDEX('Policy Characteristics'!D:D,MATCH($C1202,'Policy Characteristics'!$C:$C,0))),"",INDEX('Policy Characteristics'!D:D,MATCH($C1202,'Policy Characteristics'!$C:$C,0)))</f>
        <v>Hydrogen Combustion</v>
      </c>
      <c r="K1202" s="237" t="str">
        <f>IF(ISBLANK(INDEX('Policy Characteristics'!E:E,MATCH($C1202,'Policy Characteristics'!$C:$C,0))),"",INDEX('Policy Characteristics'!E:E,MATCH($C1202,'Policy Characteristics'!$C:$C,0)))</f>
        <v>indst shift to hydrogen</v>
      </c>
      <c r="L1202" s="238">
        <f>IF(ISBLANK(INDEX('Policy Characteristics'!F:F,MATCH($C1202,'Policy Characteristics'!$C:$C,0))),"",INDEX('Policy Characteristics'!F:F,MATCH($C1202,'Policy Characteristics'!$C:$C,0)))</f>
        <v>0</v>
      </c>
      <c r="M1202" s="238">
        <f>IF(ISBLANK(INDEX('Policy Characteristics'!G:G,MATCH($C1202,'Policy Characteristics'!$C:$C,0))),"",INDEX('Policy Characteristics'!G:G,MATCH($C1202,'Policy Characteristics'!$C:$C,0)))</f>
        <v>1</v>
      </c>
      <c r="N1202" s="238">
        <f>IF(ISBLANK(INDEX('Policy Characteristics'!H:H,MATCH($C1202,'Policy Characteristics'!$C:$C,0))),"",INDEX('Policy Characteristics'!H:H,MATCH($C1202,'Policy Characteristics'!$C:$C,0)))</f>
        <v>0.01</v>
      </c>
      <c r="O1202" s="237" t="str">
        <f>IF(ISBLANK(INDEX('Policy Characteristics'!I:I,MATCH($C1202,'Policy Characteristics'!$C:$C,0))),"",INDEX('Policy Characteristics'!I:I,MATCH($C1202,'Policy Characteristics'!$C:$C,0)))</f>
        <v>% of fuel shifted</v>
      </c>
      <c r="P1202" s="237"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7" t="str">
        <f>IF(ISBLANK(INDEX('Policy Characteristics'!K:K,MATCH($C1202,'Policy Characteristics'!$C:$C,0))),"",INDEX('Policy Characteristics'!K:K,MATCH($C1202,'Policy Characteristics'!$C:$C,0)))</f>
        <v>industry-ag-main.html#fuel-switching</v>
      </c>
      <c r="R1202" s="237" t="str">
        <f>IF(ISBLANK(INDEX('Policy Characteristics'!L:L,MATCH($C1202,'Policy Characteristics'!$C:$C,0))),"",INDEX('Policy Characteristics'!L:L,MATCH($C1202,'Policy Characteristics'!$C:$C,0)))</f>
        <v>industry-elec-and-hydrogen.html</v>
      </c>
      <c r="S1202" s="291" t="s">
        <v>187</v>
      </c>
    </row>
    <row r="1203" spans="1:19" s="291" customFormat="1">
      <c r="A1203" s="237" t="str">
        <f>IF(ISBLANK(INDEX('Policy Characteristics'!A:A,MATCH($C1203,'Policy Characteristics'!$C:$C,0))),"",INDEX('Policy Characteristics'!A:A,MATCH($C1203,'Policy Characteristics'!$C:$C,0)))</f>
        <v>Industry</v>
      </c>
      <c r="B1203" s="386" t="str">
        <f>IF(ISBLANK(INDEX('Policy Characteristics'!B:B,MATCH($C1203,'Policy Characteristics'!$C:$C,0))),"",INDEX('Policy Characteristics'!B:B,MATCH($C1203,'Policy Characteristics'!$C:$C,0)))</f>
        <v>Hydrogen Combustion</v>
      </c>
      <c r="C1203" s="237" t="str">
        <f t="shared" si="46"/>
        <v>Fraction of Eligible Industrial Energy Use Shifted to Hydrogen</v>
      </c>
      <c r="D1203" s="290" t="s">
        <v>3053</v>
      </c>
      <c r="E1203" t="s">
        <v>3487</v>
      </c>
      <c r="F1203" t="s">
        <v>3017</v>
      </c>
      <c r="G1203" s="335" t="s">
        <v>3494</v>
      </c>
      <c r="H1203" s="17">
        <v>2098</v>
      </c>
      <c r="I1203" s="387" t="s">
        <v>43</v>
      </c>
      <c r="J1203" s="388" t="str">
        <f>IF(ISBLANK(INDEX('Policy Characteristics'!D:D,MATCH($C1203,'Policy Characteristics'!$C:$C,0))),"",INDEX('Policy Characteristics'!D:D,MATCH($C1203,'Policy Characteristics'!$C:$C,0)))</f>
        <v>Hydrogen Combustion</v>
      </c>
      <c r="K1203" s="237" t="str">
        <f>IF(ISBLANK(INDEX('Policy Characteristics'!E:E,MATCH($C1203,'Policy Characteristics'!$C:$C,0))),"",INDEX('Policy Characteristics'!E:E,MATCH($C1203,'Policy Characteristics'!$C:$C,0)))</f>
        <v>indst shift to hydrogen</v>
      </c>
      <c r="L1203" s="238">
        <f>IF(ISBLANK(INDEX('Policy Characteristics'!F:F,MATCH($C1203,'Policy Characteristics'!$C:$C,0))),"",INDEX('Policy Characteristics'!F:F,MATCH($C1203,'Policy Characteristics'!$C:$C,0)))</f>
        <v>0</v>
      </c>
      <c r="M1203" s="238">
        <f>IF(ISBLANK(INDEX('Policy Characteristics'!G:G,MATCH($C1203,'Policy Characteristics'!$C:$C,0))),"",INDEX('Policy Characteristics'!G:G,MATCH($C1203,'Policy Characteristics'!$C:$C,0)))</f>
        <v>1</v>
      </c>
      <c r="N1203" s="238">
        <f>IF(ISBLANK(INDEX('Policy Characteristics'!H:H,MATCH($C1203,'Policy Characteristics'!$C:$C,0))),"",INDEX('Policy Characteristics'!H:H,MATCH($C1203,'Policy Characteristics'!$C:$C,0)))</f>
        <v>0.01</v>
      </c>
      <c r="O1203" s="237" t="str">
        <f>IF(ISBLANK(INDEX('Policy Characteristics'!I:I,MATCH($C1203,'Policy Characteristics'!$C:$C,0))),"",INDEX('Policy Characteristics'!I:I,MATCH($C1203,'Policy Characteristics'!$C:$C,0)))</f>
        <v>% of fuel shifted</v>
      </c>
      <c r="P1203" s="237"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7" t="str">
        <f>IF(ISBLANK(INDEX('Policy Characteristics'!K:K,MATCH($C1203,'Policy Characteristics'!$C:$C,0))),"",INDEX('Policy Characteristics'!K:K,MATCH($C1203,'Policy Characteristics'!$C:$C,0)))</f>
        <v>industry-ag-main.html#fuel-switching</v>
      </c>
      <c r="R1203" s="237" t="str">
        <f>IF(ISBLANK(INDEX('Policy Characteristics'!L:L,MATCH($C1203,'Policy Characteristics'!$C:$C,0))),"",INDEX('Policy Characteristics'!L:L,MATCH($C1203,'Policy Characteristics'!$C:$C,0)))</f>
        <v>industry-elec-and-hydrogen.html</v>
      </c>
      <c r="S1203" s="291" t="s">
        <v>187</v>
      </c>
    </row>
    <row r="1204" spans="1:19" s="291" customFormat="1">
      <c r="A1204" s="237" t="str">
        <f>IF(ISBLANK(INDEX('Policy Characteristics'!A:A,MATCH($C1204,'Policy Characteristics'!$C:$C,0))),"",INDEX('Policy Characteristics'!A:A,MATCH($C1204,'Policy Characteristics'!$C:$C,0)))</f>
        <v>Industry</v>
      </c>
      <c r="B1204" s="386" t="str">
        <f>IF(ISBLANK(INDEX('Policy Characteristics'!B:B,MATCH($C1204,'Policy Characteristics'!$C:$C,0))),"",INDEX('Policy Characteristics'!B:B,MATCH($C1204,'Policy Characteristics'!$C:$C,0)))</f>
        <v>Hydrogen Combustion</v>
      </c>
      <c r="C1204" s="237" t="str">
        <f t="shared" si="46"/>
        <v>Fraction of Eligible Industrial Energy Use Shifted to Hydrogen</v>
      </c>
      <c r="D1204" s="290" t="s">
        <v>3053</v>
      </c>
      <c r="E1204" t="s">
        <v>3488</v>
      </c>
      <c r="F1204" t="s">
        <v>3017</v>
      </c>
      <c r="G1204" s="335" t="s">
        <v>3495</v>
      </c>
      <c r="H1204" s="17">
        <v>2099</v>
      </c>
      <c r="I1204" s="387" t="s">
        <v>43</v>
      </c>
      <c r="J1204" s="388" t="str">
        <f>IF(ISBLANK(INDEX('Policy Characteristics'!D:D,MATCH($C1204,'Policy Characteristics'!$C:$C,0))),"",INDEX('Policy Characteristics'!D:D,MATCH($C1204,'Policy Characteristics'!$C:$C,0)))</f>
        <v>Hydrogen Combustion</v>
      </c>
      <c r="K1204" s="237" t="str">
        <f>IF(ISBLANK(INDEX('Policy Characteristics'!E:E,MATCH($C1204,'Policy Characteristics'!$C:$C,0))),"",INDEX('Policy Characteristics'!E:E,MATCH($C1204,'Policy Characteristics'!$C:$C,0)))</f>
        <v>indst shift to hydrogen</v>
      </c>
      <c r="L1204" s="238">
        <f>IF(ISBLANK(INDEX('Policy Characteristics'!F:F,MATCH($C1204,'Policy Characteristics'!$C:$C,0))),"",INDEX('Policy Characteristics'!F:F,MATCH($C1204,'Policy Characteristics'!$C:$C,0)))</f>
        <v>0</v>
      </c>
      <c r="M1204" s="238">
        <f>IF(ISBLANK(INDEX('Policy Characteristics'!G:G,MATCH($C1204,'Policy Characteristics'!$C:$C,0))),"",INDEX('Policy Characteristics'!G:G,MATCH($C1204,'Policy Characteristics'!$C:$C,0)))</f>
        <v>1</v>
      </c>
      <c r="N1204" s="238">
        <f>IF(ISBLANK(INDEX('Policy Characteristics'!H:H,MATCH($C1204,'Policy Characteristics'!$C:$C,0))),"",INDEX('Policy Characteristics'!H:H,MATCH($C1204,'Policy Characteristics'!$C:$C,0)))</f>
        <v>0.01</v>
      </c>
      <c r="O1204" s="237" t="str">
        <f>IF(ISBLANK(INDEX('Policy Characteristics'!I:I,MATCH($C1204,'Policy Characteristics'!$C:$C,0))),"",INDEX('Policy Characteristics'!I:I,MATCH($C1204,'Policy Characteristics'!$C:$C,0)))</f>
        <v>% of fuel shifted</v>
      </c>
      <c r="P1204" s="237"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7" t="str">
        <f>IF(ISBLANK(INDEX('Policy Characteristics'!K:K,MATCH($C1204,'Policy Characteristics'!$C:$C,0))),"",INDEX('Policy Characteristics'!K:K,MATCH($C1204,'Policy Characteristics'!$C:$C,0)))</f>
        <v>industry-ag-main.html#fuel-switching</v>
      </c>
      <c r="R1204" s="237" t="str">
        <f>IF(ISBLANK(INDEX('Policy Characteristics'!L:L,MATCH($C1204,'Policy Characteristics'!$C:$C,0))),"",INDEX('Policy Characteristics'!L:L,MATCH($C1204,'Policy Characteristics'!$C:$C,0)))</f>
        <v>industry-elec-and-hydrogen.html</v>
      </c>
      <c r="S1204" s="291" t="s">
        <v>187</v>
      </c>
    </row>
    <row r="1205" spans="1:19" s="291" customFormat="1">
      <c r="A1205" s="237" t="str">
        <f>IF(ISBLANK(INDEX('Policy Characteristics'!A:A,MATCH($C1205,'Policy Characteristics'!$C:$C,0))),"",INDEX('Policy Characteristics'!A:A,MATCH($C1205,'Policy Characteristics'!$C:$C,0)))</f>
        <v>Industry</v>
      </c>
      <c r="B1205" s="386" t="str">
        <f>IF(ISBLANK(INDEX('Policy Characteristics'!B:B,MATCH($C1205,'Policy Characteristics'!$C:$C,0))),"",INDEX('Policy Characteristics'!B:B,MATCH($C1205,'Policy Characteristics'!$C:$C,0)))</f>
        <v>Hydrogen Combustion</v>
      </c>
      <c r="C1205" s="237" t="str">
        <f t="shared" ref="C1205:C1268" si="47">C$1139</f>
        <v>Fraction of Eligible Industrial Energy Use Shifted to Hydrogen</v>
      </c>
      <c r="D1205" s="290" t="s">
        <v>3053</v>
      </c>
      <c r="E1205" t="s">
        <v>3489</v>
      </c>
      <c r="F1205" t="s">
        <v>3017</v>
      </c>
      <c r="G1205" s="335" t="s">
        <v>3496</v>
      </c>
      <c r="H1205" s="17">
        <v>2100</v>
      </c>
      <c r="I1205" s="387" t="s">
        <v>43</v>
      </c>
      <c r="J1205" s="388" t="str">
        <f>IF(ISBLANK(INDEX('Policy Characteristics'!D:D,MATCH($C1205,'Policy Characteristics'!$C:$C,0))),"",INDEX('Policy Characteristics'!D:D,MATCH($C1205,'Policy Characteristics'!$C:$C,0)))</f>
        <v>Hydrogen Combustion</v>
      </c>
      <c r="K1205" s="237" t="str">
        <f>IF(ISBLANK(INDEX('Policy Characteristics'!E:E,MATCH($C1205,'Policy Characteristics'!$C:$C,0))),"",INDEX('Policy Characteristics'!E:E,MATCH($C1205,'Policy Characteristics'!$C:$C,0)))</f>
        <v>indst shift to hydrogen</v>
      </c>
      <c r="L1205" s="238">
        <f>IF(ISBLANK(INDEX('Policy Characteristics'!F:F,MATCH($C1205,'Policy Characteristics'!$C:$C,0))),"",INDEX('Policy Characteristics'!F:F,MATCH($C1205,'Policy Characteristics'!$C:$C,0)))</f>
        <v>0</v>
      </c>
      <c r="M1205" s="238">
        <f>IF(ISBLANK(INDEX('Policy Characteristics'!G:G,MATCH($C1205,'Policy Characteristics'!$C:$C,0))),"",INDEX('Policy Characteristics'!G:G,MATCH($C1205,'Policy Characteristics'!$C:$C,0)))</f>
        <v>1</v>
      </c>
      <c r="N1205" s="238">
        <f>IF(ISBLANK(INDEX('Policy Characteristics'!H:H,MATCH($C1205,'Policy Characteristics'!$C:$C,0))),"",INDEX('Policy Characteristics'!H:H,MATCH($C1205,'Policy Characteristics'!$C:$C,0)))</f>
        <v>0.01</v>
      </c>
      <c r="O1205" s="237" t="str">
        <f>IF(ISBLANK(INDEX('Policy Characteristics'!I:I,MATCH($C1205,'Policy Characteristics'!$C:$C,0))),"",INDEX('Policy Characteristics'!I:I,MATCH($C1205,'Policy Characteristics'!$C:$C,0)))</f>
        <v>% of fuel shifted</v>
      </c>
      <c r="P1205" s="237"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7" t="str">
        <f>IF(ISBLANK(INDEX('Policy Characteristics'!K:K,MATCH($C1205,'Policy Characteristics'!$C:$C,0))),"",INDEX('Policy Characteristics'!K:K,MATCH($C1205,'Policy Characteristics'!$C:$C,0)))</f>
        <v>industry-ag-main.html#fuel-switching</v>
      </c>
      <c r="R1205" s="237" t="str">
        <f>IF(ISBLANK(INDEX('Policy Characteristics'!L:L,MATCH($C1205,'Policy Characteristics'!$C:$C,0))),"",INDEX('Policy Characteristics'!L:L,MATCH($C1205,'Policy Characteristics'!$C:$C,0)))</f>
        <v>industry-elec-and-hydrogen.html</v>
      </c>
      <c r="S1205" s="291" t="s">
        <v>187</v>
      </c>
    </row>
    <row r="1206" spans="1:19" s="291" customFormat="1">
      <c r="A1206" s="237" t="str">
        <f>IF(ISBLANK(INDEX('Policy Characteristics'!A:A,MATCH($C1206,'Policy Characteristics'!$C:$C,0))),"",INDEX('Policy Characteristics'!A:A,MATCH($C1206,'Policy Characteristics'!$C:$C,0)))</f>
        <v>Industry</v>
      </c>
      <c r="B1206" s="386" t="str">
        <f>IF(ISBLANK(INDEX('Policy Characteristics'!B:B,MATCH($C1206,'Policy Characteristics'!$C:$C,0))),"",INDEX('Policy Characteristics'!B:B,MATCH($C1206,'Policy Characteristics'!$C:$C,0)))</f>
        <v>Hydrogen Combustion</v>
      </c>
      <c r="C1206" s="237" t="str">
        <f t="shared" si="47"/>
        <v>Fraction of Eligible Industrial Energy Use Shifted to Hydrogen</v>
      </c>
      <c r="D1206" s="290" t="s">
        <v>3053</v>
      </c>
      <c r="E1206" t="s">
        <v>3490</v>
      </c>
      <c r="F1206" t="s">
        <v>3017</v>
      </c>
      <c r="G1206" s="335" t="s">
        <v>3497</v>
      </c>
      <c r="H1206" s="17">
        <v>2101</v>
      </c>
      <c r="I1206" s="387" t="s">
        <v>43</v>
      </c>
      <c r="J1206" s="388" t="str">
        <f>IF(ISBLANK(INDEX('Policy Characteristics'!D:D,MATCH($C1206,'Policy Characteristics'!$C:$C,0))),"",INDEX('Policy Characteristics'!D:D,MATCH($C1206,'Policy Characteristics'!$C:$C,0)))</f>
        <v>Hydrogen Combustion</v>
      </c>
      <c r="K1206" s="237" t="str">
        <f>IF(ISBLANK(INDEX('Policy Characteristics'!E:E,MATCH($C1206,'Policy Characteristics'!$C:$C,0))),"",INDEX('Policy Characteristics'!E:E,MATCH($C1206,'Policy Characteristics'!$C:$C,0)))</f>
        <v>indst shift to hydrogen</v>
      </c>
      <c r="L1206" s="238">
        <f>IF(ISBLANK(INDEX('Policy Characteristics'!F:F,MATCH($C1206,'Policy Characteristics'!$C:$C,0))),"",INDEX('Policy Characteristics'!F:F,MATCH($C1206,'Policy Characteristics'!$C:$C,0)))</f>
        <v>0</v>
      </c>
      <c r="M1206" s="238">
        <f>IF(ISBLANK(INDEX('Policy Characteristics'!G:G,MATCH($C1206,'Policy Characteristics'!$C:$C,0))),"",INDEX('Policy Characteristics'!G:G,MATCH($C1206,'Policy Characteristics'!$C:$C,0)))</f>
        <v>1</v>
      </c>
      <c r="N1206" s="238">
        <f>IF(ISBLANK(INDEX('Policy Characteristics'!H:H,MATCH($C1206,'Policy Characteristics'!$C:$C,0))),"",INDEX('Policy Characteristics'!H:H,MATCH($C1206,'Policy Characteristics'!$C:$C,0)))</f>
        <v>0.01</v>
      </c>
      <c r="O1206" s="237" t="str">
        <f>IF(ISBLANK(INDEX('Policy Characteristics'!I:I,MATCH($C1206,'Policy Characteristics'!$C:$C,0))),"",INDEX('Policy Characteristics'!I:I,MATCH($C1206,'Policy Characteristics'!$C:$C,0)))</f>
        <v>% of fuel shifted</v>
      </c>
      <c r="P1206" s="237"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7" t="str">
        <f>IF(ISBLANK(INDEX('Policy Characteristics'!K:K,MATCH($C1206,'Policy Characteristics'!$C:$C,0))),"",INDEX('Policy Characteristics'!K:K,MATCH($C1206,'Policy Characteristics'!$C:$C,0)))</f>
        <v>industry-ag-main.html#fuel-switching</v>
      </c>
      <c r="R1206" s="237" t="str">
        <f>IF(ISBLANK(INDEX('Policy Characteristics'!L:L,MATCH($C1206,'Policy Characteristics'!$C:$C,0))),"",INDEX('Policy Characteristics'!L:L,MATCH($C1206,'Policy Characteristics'!$C:$C,0)))</f>
        <v>industry-elec-and-hydrogen.html</v>
      </c>
      <c r="S1206" s="291" t="s">
        <v>187</v>
      </c>
    </row>
    <row r="1207" spans="1:19" s="291" customFormat="1">
      <c r="A1207" s="237" t="str">
        <f>IF(ISBLANK(INDEX('Policy Characteristics'!A:A,MATCH($C1207,'Policy Characteristics'!$C:$C,0))),"",INDEX('Policy Characteristics'!A:A,MATCH($C1207,'Policy Characteristics'!$C:$C,0)))</f>
        <v>Industry</v>
      </c>
      <c r="B1207" s="386" t="str">
        <f>IF(ISBLANK(INDEX('Policy Characteristics'!B:B,MATCH($C1207,'Policy Characteristics'!$C:$C,0))),"",INDEX('Policy Characteristics'!B:B,MATCH($C1207,'Policy Characteristics'!$C:$C,0)))</f>
        <v>Hydrogen Combustion</v>
      </c>
      <c r="C1207" s="237" t="str">
        <f t="shared" si="47"/>
        <v>Fraction of Eligible Industrial Energy Use Shifted to Hydrogen</v>
      </c>
      <c r="D1207" s="290" t="s">
        <v>3053</v>
      </c>
      <c r="E1207" t="s">
        <v>3491</v>
      </c>
      <c r="F1207" t="s">
        <v>3017</v>
      </c>
      <c r="G1207" s="335" t="s">
        <v>3498</v>
      </c>
      <c r="H1207" s="17">
        <v>2102</v>
      </c>
      <c r="I1207" s="387" t="s">
        <v>43</v>
      </c>
      <c r="J1207" s="388" t="str">
        <f>IF(ISBLANK(INDEX('Policy Characteristics'!D:D,MATCH($C1207,'Policy Characteristics'!$C:$C,0))),"",INDEX('Policy Characteristics'!D:D,MATCH($C1207,'Policy Characteristics'!$C:$C,0)))</f>
        <v>Hydrogen Combustion</v>
      </c>
      <c r="K1207" s="237" t="str">
        <f>IF(ISBLANK(INDEX('Policy Characteristics'!E:E,MATCH($C1207,'Policy Characteristics'!$C:$C,0))),"",INDEX('Policy Characteristics'!E:E,MATCH($C1207,'Policy Characteristics'!$C:$C,0)))</f>
        <v>indst shift to hydrogen</v>
      </c>
      <c r="L1207" s="238">
        <f>IF(ISBLANK(INDEX('Policy Characteristics'!F:F,MATCH($C1207,'Policy Characteristics'!$C:$C,0))),"",INDEX('Policy Characteristics'!F:F,MATCH($C1207,'Policy Characteristics'!$C:$C,0)))</f>
        <v>0</v>
      </c>
      <c r="M1207" s="238">
        <f>IF(ISBLANK(INDEX('Policy Characteristics'!G:G,MATCH($C1207,'Policy Characteristics'!$C:$C,0))),"",INDEX('Policy Characteristics'!G:G,MATCH($C1207,'Policy Characteristics'!$C:$C,0)))</f>
        <v>1</v>
      </c>
      <c r="N1207" s="238">
        <f>IF(ISBLANK(INDEX('Policy Characteristics'!H:H,MATCH($C1207,'Policy Characteristics'!$C:$C,0))),"",INDEX('Policy Characteristics'!H:H,MATCH($C1207,'Policy Characteristics'!$C:$C,0)))</f>
        <v>0.01</v>
      </c>
      <c r="O1207" s="237" t="str">
        <f>IF(ISBLANK(INDEX('Policy Characteristics'!I:I,MATCH($C1207,'Policy Characteristics'!$C:$C,0))),"",INDEX('Policy Characteristics'!I:I,MATCH($C1207,'Policy Characteristics'!$C:$C,0)))</f>
        <v>% of fuel shifted</v>
      </c>
      <c r="P1207" s="237"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7" t="str">
        <f>IF(ISBLANK(INDEX('Policy Characteristics'!K:K,MATCH($C1207,'Policy Characteristics'!$C:$C,0))),"",INDEX('Policy Characteristics'!K:K,MATCH($C1207,'Policy Characteristics'!$C:$C,0)))</f>
        <v>industry-ag-main.html#fuel-switching</v>
      </c>
      <c r="R1207" s="237" t="str">
        <f>IF(ISBLANK(INDEX('Policy Characteristics'!L:L,MATCH($C1207,'Policy Characteristics'!$C:$C,0))),"",INDEX('Policy Characteristics'!L:L,MATCH($C1207,'Policy Characteristics'!$C:$C,0)))</f>
        <v>industry-elec-and-hydrogen.html</v>
      </c>
      <c r="S1207" s="291" t="s">
        <v>187</v>
      </c>
    </row>
    <row r="1208" spans="1:19" s="291" customFormat="1">
      <c r="A1208" s="237" t="str">
        <f>IF(ISBLANK(INDEX('Policy Characteristics'!A:A,MATCH($C1208,'Policy Characteristics'!$C:$C,0))),"",INDEX('Policy Characteristics'!A:A,MATCH($C1208,'Policy Characteristics'!$C:$C,0)))</f>
        <v>Industry</v>
      </c>
      <c r="B1208" s="386" t="str">
        <f>IF(ISBLANK(INDEX('Policy Characteristics'!B:B,MATCH($C1208,'Policy Characteristics'!$C:$C,0))),"",INDEX('Policy Characteristics'!B:B,MATCH($C1208,'Policy Characteristics'!$C:$C,0)))</f>
        <v>Hydrogen Combustion</v>
      </c>
      <c r="C1208" s="237" t="str">
        <f t="shared" si="47"/>
        <v>Fraction of Eligible Industrial Energy Use Shifted to Hydrogen</v>
      </c>
      <c r="D1208" s="290" t="s">
        <v>3053</v>
      </c>
      <c r="E1208" t="s">
        <v>3492</v>
      </c>
      <c r="F1208" t="s">
        <v>3017</v>
      </c>
      <c r="G1208" s="335" t="s">
        <v>3499</v>
      </c>
      <c r="H1208" s="17">
        <v>2103</v>
      </c>
      <c r="I1208" s="387" t="s">
        <v>43</v>
      </c>
      <c r="J1208" s="388" t="str">
        <f>IF(ISBLANK(INDEX('Policy Characteristics'!D:D,MATCH($C1208,'Policy Characteristics'!$C:$C,0))),"",INDEX('Policy Characteristics'!D:D,MATCH($C1208,'Policy Characteristics'!$C:$C,0)))</f>
        <v>Hydrogen Combustion</v>
      </c>
      <c r="K1208" s="237" t="str">
        <f>IF(ISBLANK(INDEX('Policy Characteristics'!E:E,MATCH($C1208,'Policy Characteristics'!$C:$C,0))),"",INDEX('Policy Characteristics'!E:E,MATCH($C1208,'Policy Characteristics'!$C:$C,0)))</f>
        <v>indst shift to hydrogen</v>
      </c>
      <c r="L1208" s="238">
        <f>IF(ISBLANK(INDEX('Policy Characteristics'!F:F,MATCH($C1208,'Policy Characteristics'!$C:$C,0))),"",INDEX('Policy Characteristics'!F:F,MATCH($C1208,'Policy Characteristics'!$C:$C,0)))</f>
        <v>0</v>
      </c>
      <c r="M1208" s="238">
        <f>IF(ISBLANK(INDEX('Policy Characteristics'!G:G,MATCH($C1208,'Policy Characteristics'!$C:$C,0))),"",INDEX('Policy Characteristics'!G:G,MATCH($C1208,'Policy Characteristics'!$C:$C,0)))</f>
        <v>1</v>
      </c>
      <c r="N1208" s="238">
        <f>IF(ISBLANK(INDEX('Policy Characteristics'!H:H,MATCH($C1208,'Policy Characteristics'!$C:$C,0))),"",INDEX('Policy Characteristics'!H:H,MATCH($C1208,'Policy Characteristics'!$C:$C,0)))</f>
        <v>0.01</v>
      </c>
      <c r="O1208" s="237" t="str">
        <f>IF(ISBLANK(INDEX('Policy Characteristics'!I:I,MATCH($C1208,'Policy Characteristics'!$C:$C,0))),"",INDEX('Policy Characteristics'!I:I,MATCH($C1208,'Policy Characteristics'!$C:$C,0)))</f>
        <v>% of fuel shifted</v>
      </c>
      <c r="P1208" s="237"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7" t="str">
        <f>IF(ISBLANK(INDEX('Policy Characteristics'!K:K,MATCH($C1208,'Policy Characteristics'!$C:$C,0))),"",INDEX('Policy Characteristics'!K:K,MATCH($C1208,'Policy Characteristics'!$C:$C,0)))</f>
        <v>industry-ag-main.html#fuel-switching</v>
      </c>
      <c r="R1208" s="237" t="str">
        <f>IF(ISBLANK(INDEX('Policy Characteristics'!L:L,MATCH($C1208,'Policy Characteristics'!$C:$C,0))),"",INDEX('Policy Characteristics'!L:L,MATCH($C1208,'Policy Characteristics'!$C:$C,0)))</f>
        <v>industry-elec-and-hydrogen.html</v>
      </c>
      <c r="S1208" s="291" t="s">
        <v>187</v>
      </c>
    </row>
    <row r="1209" spans="1:19" s="291" customFormat="1">
      <c r="A1209" s="237" t="str">
        <f>IF(ISBLANK(INDEX('Policy Characteristics'!A:A,MATCH($C1209,'Policy Characteristics'!$C:$C,0))),"",INDEX('Policy Characteristics'!A:A,MATCH($C1209,'Policy Characteristics'!$C:$C,0)))</f>
        <v>Industry</v>
      </c>
      <c r="B1209" s="386" t="str">
        <f>IF(ISBLANK(INDEX('Policy Characteristics'!B:B,MATCH($C1209,'Policy Characteristics'!$C:$C,0))),"",INDEX('Policy Characteristics'!B:B,MATCH($C1209,'Policy Characteristics'!$C:$C,0)))</f>
        <v>Hydrogen Combustion</v>
      </c>
      <c r="C1209" s="237" t="str">
        <f t="shared" si="47"/>
        <v>Fraction of Eligible Industrial Energy Use Shifted to Hydrogen</v>
      </c>
      <c r="D1209" s="290" t="s">
        <v>3053</v>
      </c>
      <c r="E1209" t="s">
        <v>3493</v>
      </c>
      <c r="F1209" t="s">
        <v>3017</v>
      </c>
      <c r="G1209" s="335" t="s">
        <v>3500</v>
      </c>
      <c r="H1209" s="17">
        <v>2104</v>
      </c>
      <c r="I1209" s="387" t="s">
        <v>44</v>
      </c>
      <c r="J1209" s="388" t="str">
        <f>IF(ISBLANK(INDEX('Policy Characteristics'!D:D,MATCH($C1209,'Policy Characteristics'!$C:$C,0))),"",INDEX('Policy Characteristics'!D:D,MATCH($C1209,'Policy Characteristics'!$C:$C,0)))</f>
        <v>Hydrogen Combustion</v>
      </c>
      <c r="K1209" s="237" t="str">
        <f>IF(ISBLANK(INDEX('Policy Characteristics'!E:E,MATCH($C1209,'Policy Characteristics'!$C:$C,0))),"",INDEX('Policy Characteristics'!E:E,MATCH($C1209,'Policy Characteristics'!$C:$C,0)))</f>
        <v>indst shift to hydrogen</v>
      </c>
      <c r="L1209" s="238">
        <f>IF(ISBLANK(INDEX('Policy Characteristics'!F:F,MATCH($C1209,'Policy Characteristics'!$C:$C,0))),"",INDEX('Policy Characteristics'!F:F,MATCH($C1209,'Policy Characteristics'!$C:$C,0)))</f>
        <v>0</v>
      </c>
      <c r="M1209" s="238">
        <f>IF(ISBLANK(INDEX('Policy Characteristics'!G:G,MATCH($C1209,'Policy Characteristics'!$C:$C,0))),"",INDEX('Policy Characteristics'!G:G,MATCH($C1209,'Policy Characteristics'!$C:$C,0)))</f>
        <v>1</v>
      </c>
      <c r="N1209" s="238">
        <f>IF(ISBLANK(INDEX('Policy Characteristics'!H:H,MATCH($C1209,'Policy Characteristics'!$C:$C,0))),"",INDEX('Policy Characteristics'!H:H,MATCH($C1209,'Policy Characteristics'!$C:$C,0)))</f>
        <v>0.01</v>
      </c>
      <c r="O1209" s="237" t="str">
        <f>IF(ISBLANK(INDEX('Policy Characteristics'!I:I,MATCH($C1209,'Policy Characteristics'!$C:$C,0))),"",INDEX('Policy Characteristics'!I:I,MATCH($C1209,'Policy Characteristics'!$C:$C,0)))</f>
        <v>% of fuel shifted</v>
      </c>
      <c r="P1209" s="237"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7" t="str">
        <f>IF(ISBLANK(INDEX('Policy Characteristics'!K:K,MATCH($C1209,'Policy Characteristics'!$C:$C,0))),"",INDEX('Policy Characteristics'!K:K,MATCH($C1209,'Policy Characteristics'!$C:$C,0)))</f>
        <v>industry-ag-main.html#fuel-switching</v>
      </c>
      <c r="R1209" s="237" t="str">
        <f>IF(ISBLANK(INDEX('Policy Characteristics'!L:L,MATCH($C1209,'Policy Characteristics'!$C:$C,0))),"",INDEX('Policy Characteristics'!L:L,MATCH($C1209,'Policy Characteristics'!$C:$C,0)))</f>
        <v>industry-elec-and-hydrogen.html</v>
      </c>
      <c r="S1209" s="291" t="s">
        <v>187</v>
      </c>
    </row>
    <row r="1210" spans="1:19" s="291" customFormat="1">
      <c r="A1210" s="237" t="str">
        <f>IF(ISBLANK(INDEX('Policy Characteristics'!A:A,MATCH($C1210,'Policy Characteristics'!$C:$C,0))),"",INDEX('Policy Characteristics'!A:A,MATCH($C1210,'Policy Characteristics'!$C:$C,0)))</f>
        <v>Industry</v>
      </c>
      <c r="B1210" s="386" t="str">
        <f>IF(ISBLANK(INDEX('Policy Characteristics'!B:B,MATCH($C1210,'Policy Characteristics'!$C:$C,0))),"",INDEX('Policy Characteristics'!B:B,MATCH($C1210,'Policy Characteristics'!$C:$C,0)))</f>
        <v>Hydrogen Combustion</v>
      </c>
      <c r="C1210" s="237" t="str">
        <f t="shared" si="47"/>
        <v>Fraction of Eligible Industrial Energy Use Shifted to Hydrogen</v>
      </c>
      <c r="D1210" s="290" t="s">
        <v>3053</v>
      </c>
      <c r="E1210" t="s">
        <v>3610</v>
      </c>
      <c r="F1210" t="s">
        <v>3017</v>
      </c>
      <c r="G1210" s="335" t="s">
        <v>3610</v>
      </c>
      <c r="H1210" s="17">
        <v>2105</v>
      </c>
      <c r="I1210" s="387" t="s">
        <v>43</v>
      </c>
      <c r="J1210" s="388" t="str">
        <f>IF(ISBLANK(INDEX('Policy Characteristics'!D:D,MATCH($C1210,'Policy Characteristics'!$C:$C,0))),"",INDEX('Policy Characteristics'!D:D,MATCH($C1210,'Policy Characteristics'!$C:$C,0)))</f>
        <v>Hydrogen Combustion</v>
      </c>
      <c r="K1210" s="237" t="str">
        <f>IF(ISBLANK(INDEX('Policy Characteristics'!E:E,MATCH($C1210,'Policy Characteristics'!$C:$C,0))),"",INDEX('Policy Characteristics'!E:E,MATCH($C1210,'Policy Characteristics'!$C:$C,0)))</f>
        <v>indst shift to hydrogen</v>
      </c>
      <c r="L1210" s="238">
        <f>IF(ISBLANK(INDEX('Policy Characteristics'!F:F,MATCH($C1210,'Policy Characteristics'!$C:$C,0))),"",INDEX('Policy Characteristics'!F:F,MATCH($C1210,'Policy Characteristics'!$C:$C,0)))</f>
        <v>0</v>
      </c>
      <c r="M1210" s="238">
        <f>IF(ISBLANK(INDEX('Policy Characteristics'!G:G,MATCH($C1210,'Policy Characteristics'!$C:$C,0))),"",INDEX('Policy Characteristics'!G:G,MATCH($C1210,'Policy Characteristics'!$C:$C,0)))</f>
        <v>1</v>
      </c>
      <c r="N1210" s="238">
        <f>IF(ISBLANK(INDEX('Policy Characteristics'!H:H,MATCH($C1210,'Policy Characteristics'!$C:$C,0))),"",INDEX('Policy Characteristics'!H:H,MATCH($C1210,'Policy Characteristics'!$C:$C,0)))</f>
        <v>0.01</v>
      </c>
      <c r="O1210" s="237" t="str">
        <f>IF(ISBLANK(INDEX('Policy Characteristics'!I:I,MATCH($C1210,'Policy Characteristics'!$C:$C,0))),"",INDEX('Policy Characteristics'!I:I,MATCH($C1210,'Policy Characteristics'!$C:$C,0)))</f>
        <v>% of fuel shifted</v>
      </c>
      <c r="P1210" s="237"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7" t="str">
        <f>IF(ISBLANK(INDEX('Policy Characteristics'!K:K,MATCH($C1210,'Policy Characteristics'!$C:$C,0))),"",INDEX('Policy Characteristics'!K:K,MATCH($C1210,'Policy Characteristics'!$C:$C,0)))</f>
        <v>industry-ag-main.html#fuel-switching</v>
      </c>
      <c r="R1210" s="237" t="str">
        <f>IF(ISBLANK(INDEX('Policy Characteristics'!L:L,MATCH($C1210,'Policy Characteristics'!$C:$C,0))),"",INDEX('Policy Characteristics'!L:L,MATCH($C1210,'Policy Characteristics'!$C:$C,0)))</f>
        <v>industry-elec-and-hydrogen.html</v>
      </c>
      <c r="S1210" s="291" t="s">
        <v>187</v>
      </c>
    </row>
    <row r="1211" spans="1:19" s="291" customFormat="1">
      <c r="A1211" s="237" t="str">
        <f>IF(ISBLANK(INDEX('Policy Characteristics'!A:A,MATCH($C1211,'Policy Characteristics'!$C:$C,0))),"",INDEX('Policy Characteristics'!A:A,MATCH($C1211,'Policy Characteristics'!$C:$C,0)))</f>
        <v>Industry</v>
      </c>
      <c r="B1211" s="386" t="str">
        <f>IF(ISBLANK(INDEX('Policy Characteristics'!B:B,MATCH($C1211,'Policy Characteristics'!$C:$C,0))),"",INDEX('Policy Characteristics'!B:B,MATCH($C1211,'Policy Characteristics'!$C:$C,0)))</f>
        <v>Hydrogen Combustion</v>
      </c>
      <c r="C1211" s="237" t="str">
        <f t="shared" si="47"/>
        <v>Fraction of Eligible Industrial Energy Use Shifted to Hydrogen</v>
      </c>
      <c r="D1211" s="290" t="s">
        <v>3054</v>
      </c>
      <c r="E1211" t="s">
        <v>3487</v>
      </c>
      <c r="F1211" t="s">
        <v>2572</v>
      </c>
      <c r="G1211" s="335" t="s">
        <v>3494</v>
      </c>
      <c r="H1211" s="17">
        <v>2106</v>
      </c>
      <c r="I1211" s="387" t="s">
        <v>43</v>
      </c>
      <c r="J1211" s="388" t="str">
        <f>IF(ISBLANK(INDEX('Policy Characteristics'!D:D,MATCH($C1211,'Policy Characteristics'!$C:$C,0))),"",INDEX('Policy Characteristics'!D:D,MATCH($C1211,'Policy Characteristics'!$C:$C,0)))</f>
        <v>Hydrogen Combustion</v>
      </c>
      <c r="K1211" s="237" t="str">
        <f>IF(ISBLANK(INDEX('Policy Characteristics'!E:E,MATCH($C1211,'Policy Characteristics'!$C:$C,0))),"",INDEX('Policy Characteristics'!E:E,MATCH($C1211,'Policy Characteristics'!$C:$C,0)))</f>
        <v>indst shift to hydrogen</v>
      </c>
      <c r="L1211" s="238">
        <f>IF(ISBLANK(INDEX('Policy Characteristics'!F:F,MATCH($C1211,'Policy Characteristics'!$C:$C,0))),"",INDEX('Policy Characteristics'!F:F,MATCH($C1211,'Policy Characteristics'!$C:$C,0)))</f>
        <v>0</v>
      </c>
      <c r="M1211" s="238">
        <f>IF(ISBLANK(INDEX('Policy Characteristics'!G:G,MATCH($C1211,'Policy Characteristics'!$C:$C,0))),"",INDEX('Policy Characteristics'!G:G,MATCH($C1211,'Policy Characteristics'!$C:$C,0)))</f>
        <v>1</v>
      </c>
      <c r="N1211" s="238">
        <f>IF(ISBLANK(INDEX('Policy Characteristics'!H:H,MATCH($C1211,'Policy Characteristics'!$C:$C,0))),"",INDEX('Policy Characteristics'!H:H,MATCH($C1211,'Policy Characteristics'!$C:$C,0)))</f>
        <v>0.01</v>
      </c>
      <c r="O1211" s="237" t="str">
        <f>IF(ISBLANK(INDEX('Policy Characteristics'!I:I,MATCH($C1211,'Policy Characteristics'!$C:$C,0))),"",INDEX('Policy Characteristics'!I:I,MATCH($C1211,'Policy Characteristics'!$C:$C,0)))</f>
        <v>% of fuel shifted</v>
      </c>
      <c r="P1211" s="237"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7" t="str">
        <f>IF(ISBLANK(INDEX('Policy Characteristics'!K:K,MATCH($C1211,'Policy Characteristics'!$C:$C,0))),"",INDEX('Policy Characteristics'!K:K,MATCH($C1211,'Policy Characteristics'!$C:$C,0)))</f>
        <v>industry-ag-main.html#fuel-switching</v>
      </c>
      <c r="R1211" s="237" t="str">
        <f>IF(ISBLANK(INDEX('Policy Characteristics'!L:L,MATCH($C1211,'Policy Characteristics'!$C:$C,0))),"",INDEX('Policy Characteristics'!L:L,MATCH($C1211,'Policy Characteristics'!$C:$C,0)))</f>
        <v>industry-elec-and-hydrogen.html</v>
      </c>
      <c r="S1211" s="291" t="s">
        <v>187</v>
      </c>
    </row>
    <row r="1212" spans="1:19" s="291" customFormat="1">
      <c r="A1212" s="237" t="str">
        <f>IF(ISBLANK(INDEX('Policy Characteristics'!A:A,MATCH($C1212,'Policy Characteristics'!$C:$C,0))),"",INDEX('Policy Characteristics'!A:A,MATCH($C1212,'Policy Characteristics'!$C:$C,0)))</f>
        <v>Industry</v>
      </c>
      <c r="B1212" s="386" t="str">
        <f>IF(ISBLANK(INDEX('Policy Characteristics'!B:B,MATCH($C1212,'Policy Characteristics'!$C:$C,0))),"",INDEX('Policy Characteristics'!B:B,MATCH($C1212,'Policy Characteristics'!$C:$C,0)))</f>
        <v>Hydrogen Combustion</v>
      </c>
      <c r="C1212" s="237" t="str">
        <f t="shared" si="47"/>
        <v>Fraction of Eligible Industrial Energy Use Shifted to Hydrogen</v>
      </c>
      <c r="D1212" s="290" t="s">
        <v>3054</v>
      </c>
      <c r="E1212" t="s">
        <v>3488</v>
      </c>
      <c r="F1212" t="s">
        <v>2572</v>
      </c>
      <c r="G1212" s="335" t="s">
        <v>3495</v>
      </c>
      <c r="H1212" s="17">
        <v>2107</v>
      </c>
      <c r="I1212" s="387" t="s">
        <v>43</v>
      </c>
      <c r="J1212" s="388" t="str">
        <f>IF(ISBLANK(INDEX('Policy Characteristics'!D:D,MATCH($C1212,'Policy Characteristics'!$C:$C,0))),"",INDEX('Policy Characteristics'!D:D,MATCH($C1212,'Policy Characteristics'!$C:$C,0)))</f>
        <v>Hydrogen Combustion</v>
      </c>
      <c r="K1212" s="237" t="str">
        <f>IF(ISBLANK(INDEX('Policy Characteristics'!E:E,MATCH($C1212,'Policy Characteristics'!$C:$C,0))),"",INDEX('Policy Characteristics'!E:E,MATCH($C1212,'Policy Characteristics'!$C:$C,0)))</f>
        <v>indst shift to hydrogen</v>
      </c>
      <c r="L1212" s="238">
        <f>IF(ISBLANK(INDEX('Policy Characteristics'!F:F,MATCH($C1212,'Policy Characteristics'!$C:$C,0))),"",INDEX('Policy Characteristics'!F:F,MATCH($C1212,'Policy Characteristics'!$C:$C,0)))</f>
        <v>0</v>
      </c>
      <c r="M1212" s="238">
        <f>IF(ISBLANK(INDEX('Policy Characteristics'!G:G,MATCH($C1212,'Policy Characteristics'!$C:$C,0))),"",INDEX('Policy Characteristics'!G:G,MATCH($C1212,'Policy Characteristics'!$C:$C,0)))</f>
        <v>1</v>
      </c>
      <c r="N1212" s="238">
        <f>IF(ISBLANK(INDEX('Policy Characteristics'!H:H,MATCH($C1212,'Policy Characteristics'!$C:$C,0))),"",INDEX('Policy Characteristics'!H:H,MATCH($C1212,'Policy Characteristics'!$C:$C,0)))</f>
        <v>0.01</v>
      </c>
      <c r="O1212" s="237" t="str">
        <f>IF(ISBLANK(INDEX('Policy Characteristics'!I:I,MATCH($C1212,'Policy Characteristics'!$C:$C,0))),"",INDEX('Policy Characteristics'!I:I,MATCH($C1212,'Policy Characteristics'!$C:$C,0)))</f>
        <v>% of fuel shifted</v>
      </c>
      <c r="P1212" s="237"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7" t="str">
        <f>IF(ISBLANK(INDEX('Policy Characteristics'!K:K,MATCH($C1212,'Policy Characteristics'!$C:$C,0))),"",INDEX('Policy Characteristics'!K:K,MATCH($C1212,'Policy Characteristics'!$C:$C,0)))</f>
        <v>industry-ag-main.html#fuel-switching</v>
      </c>
      <c r="R1212" s="237" t="str">
        <f>IF(ISBLANK(INDEX('Policy Characteristics'!L:L,MATCH($C1212,'Policy Characteristics'!$C:$C,0))),"",INDEX('Policy Characteristics'!L:L,MATCH($C1212,'Policy Characteristics'!$C:$C,0)))</f>
        <v>industry-elec-and-hydrogen.html</v>
      </c>
      <c r="S1212" s="291" t="s">
        <v>187</v>
      </c>
    </row>
    <row r="1213" spans="1:19" s="291" customFormat="1">
      <c r="A1213" s="237" t="str">
        <f>IF(ISBLANK(INDEX('Policy Characteristics'!A:A,MATCH($C1213,'Policy Characteristics'!$C:$C,0))),"",INDEX('Policy Characteristics'!A:A,MATCH($C1213,'Policy Characteristics'!$C:$C,0)))</f>
        <v>Industry</v>
      </c>
      <c r="B1213" s="386" t="str">
        <f>IF(ISBLANK(INDEX('Policy Characteristics'!B:B,MATCH($C1213,'Policy Characteristics'!$C:$C,0))),"",INDEX('Policy Characteristics'!B:B,MATCH($C1213,'Policy Characteristics'!$C:$C,0)))</f>
        <v>Hydrogen Combustion</v>
      </c>
      <c r="C1213" s="237" t="str">
        <f t="shared" si="47"/>
        <v>Fraction of Eligible Industrial Energy Use Shifted to Hydrogen</v>
      </c>
      <c r="D1213" s="290" t="s">
        <v>3054</v>
      </c>
      <c r="E1213" t="s">
        <v>3489</v>
      </c>
      <c r="F1213" t="s">
        <v>2572</v>
      </c>
      <c r="G1213" s="335" t="s">
        <v>3496</v>
      </c>
      <c r="H1213" s="17">
        <v>2108</v>
      </c>
      <c r="I1213" s="387" t="s">
        <v>43</v>
      </c>
      <c r="J1213" s="388" t="str">
        <f>IF(ISBLANK(INDEX('Policy Characteristics'!D:D,MATCH($C1213,'Policy Characteristics'!$C:$C,0))),"",INDEX('Policy Characteristics'!D:D,MATCH($C1213,'Policy Characteristics'!$C:$C,0)))</f>
        <v>Hydrogen Combustion</v>
      </c>
      <c r="K1213" s="237" t="str">
        <f>IF(ISBLANK(INDEX('Policy Characteristics'!E:E,MATCH($C1213,'Policy Characteristics'!$C:$C,0))),"",INDEX('Policy Characteristics'!E:E,MATCH($C1213,'Policy Characteristics'!$C:$C,0)))</f>
        <v>indst shift to hydrogen</v>
      </c>
      <c r="L1213" s="238">
        <f>IF(ISBLANK(INDEX('Policy Characteristics'!F:F,MATCH($C1213,'Policy Characteristics'!$C:$C,0))),"",INDEX('Policy Characteristics'!F:F,MATCH($C1213,'Policy Characteristics'!$C:$C,0)))</f>
        <v>0</v>
      </c>
      <c r="M1213" s="238">
        <f>IF(ISBLANK(INDEX('Policy Characteristics'!G:G,MATCH($C1213,'Policy Characteristics'!$C:$C,0))),"",INDEX('Policy Characteristics'!G:G,MATCH($C1213,'Policy Characteristics'!$C:$C,0)))</f>
        <v>1</v>
      </c>
      <c r="N1213" s="238">
        <f>IF(ISBLANK(INDEX('Policy Characteristics'!H:H,MATCH($C1213,'Policy Characteristics'!$C:$C,0))),"",INDEX('Policy Characteristics'!H:H,MATCH($C1213,'Policy Characteristics'!$C:$C,0)))</f>
        <v>0.01</v>
      </c>
      <c r="O1213" s="237" t="str">
        <f>IF(ISBLANK(INDEX('Policy Characteristics'!I:I,MATCH($C1213,'Policy Characteristics'!$C:$C,0))),"",INDEX('Policy Characteristics'!I:I,MATCH($C1213,'Policy Characteristics'!$C:$C,0)))</f>
        <v>% of fuel shifted</v>
      </c>
      <c r="P1213" s="237"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7" t="str">
        <f>IF(ISBLANK(INDEX('Policy Characteristics'!K:K,MATCH($C1213,'Policy Characteristics'!$C:$C,0))),"",INDEX('Policy Characteristics'!K:K,MATCH($C1213,'Policy Characteristics'!$C:$C,0)))</f>
        <v>industry-ag-main.html#fuel-switching</v>
      </c>
      <c r="R1213" s="237" t="str">
        <f>IF(ISBLANK(INDEX('Policy Characteristics'!L:L,MATCH($C1213,'Policy Characteristics'!$C:$C,0))),"",INDEX('Policy Characteristics'!L:L,MATCH($C1213,'Policy Characteristics'!$C:$C,0)))</f>
        <v>industry-elec-and-hydrogen.html</v>
      </c>
      <c r="S1213" s="291" t="s">
        <v>187</v>
      </c>
    </row>
    <row r="1214" spans="1:19" s="291" customFormat="1">
      <c r="A1214" s="237" t="str">
        <f>IF(ISBLANK(INDEX('Policy Characteristics'!A:A,MATCH($C1214,'Policy Characteristics'!$C:$C,0))),"",INDEX('Policy Characteristics'!A:A,MATCH($C1214,'Policy Characteristics'!$C:$C,0)))</f>
        <v>Industry</v>
      </c>
      <c r="B1214" s="386" t="str">
        <f>IF(ISBLANK(INDEX('Policy Characteristics'!B:B,MATCH($C1214,'Policy Characteristics'!$C:$C,0))),"",INDEX('Policy Characteristics'!B:B,MATCH($C1214,'Policy Characteristics'!$C:$C,0)))</f>
        <v>Hydrogen Combustion</v>
      </c>
      <c r="C1214" s="237" t="str">
        <f t="shared" si="47"/>
        <v>Fraction of Eligible Industrial Energy Use Shifted to Hydrogen</v>
      </c>
      <c r="D1214" s="290" t="s">
        <v>3054</v>
      </c>
      <c r="E1214" t="s">
        <v>3490</v>
      </c>
      <c r="F1214" t="s">
        <v>2572</v>
      </c>
      <c r="G1214" s="335" t="s">
        <v>3497</v>
      </c>
      <c r="H1214" s="17">
        <v>2109</v>
      </c>
      <c r="I1214" s="387" t="s">
        <v>43</v>
      </c>
      <c r="J1214" s="388" t="str">
        <f>IF(ISBLANK(INDEX('Policy Characteristics'!D:D,MATCH($C1214,'Policy Characteristics'!$C:$C,0))),"",INDEX('Policy Characteristics'!D:D,MATCH($C1214,'Policy Characteristics'!$C:$C,0)))</f>
        <v>Hydrogen Combustion</v>
      </c>
      <c r="K1214" s="237" t="str">
        <f>IF(ISBLANK(INDEX('Policy Characteristics'!E:E,MATCH($C1214,'Policy Characteristics'!$C:$C,0))),"",INDEX('Policy Characteristics'!E:E,MATCH($C1214,'Policy Characteristics'!$C:$C,0)))</f>
        <v>indst shift to hydrogen</v>
      </c>
      <c r="L1214" s="238">
        <f>IF(ISBLANK(INDEX('Policy Characteristics'!F:F,MATCH($C1214,'Policy Characteristics'!$C:$C,0))),"",INDEX('Policy Characteristics'!F:F,MATCH($C1214,'Policy Characteristics'!$C:$C,0)))</f>
        <v>0</v>
      </c>
      <c r="M1214" s="238">
        <f>IF(ISBLANK(INDEX('Policy Characteristics'!G:G,MATCH($C1214,'Policy Characteristics'!$C:$C,0))),"",INDEX('Policy Characteristics'!G:G,MATCH($C1214,'Policy Characteristics'!$C:$C,0)))</f>
        <v>1</v>
      </c>
      <c r="N1214" s="238">
        <f>IF(ISBLANK(INDEX('Policy Characteristics'!H:H,MATCH($C1214,'Policy Characteristics'!$C:$C,0))),"",INDEX('Policy Characteristics'!H:H,MATCH($C1214,'Policy Characteristics'!$C:$C,0)))</f>
        <v>0.01</v>
      </c>
      <c r="O1214" s="237" t="str">
        <f>IF(ISBLANK(INDEX('Policy Characteristics'!I:I,MATCH($C1214,'Policy Characteristics'!$C:$C,0))),"",INDEX('Policy Characteristics'!I:I,MATCH($C1214,'Policy Characteristics'!$C:$C,0)))</f>
        <v>% of fuel shifted</v>
      </c>
      <c r="P1214" s="237"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7" t="str">
        <f>IF(ISBLANK(INDEX('Policy Characteristics'!K:K,MATCH($C1214,'Policy Characteristics'!$C:$C,0))),"",INDEX('Policy Characteristics'!K:K,MATCH($C1214,'Policy Characteristics'!$C:$C,0)))</f>
        <v>industry-ag-main.html#fuel-switching</v>
      </c>
      <c r="R1214" s="237" t="str">
        <f>IF(ISBLANK(INDEX('Policy Characteristics'!L:L,MATCH($C1214,'Policy Characteristics'!$C:$C,0))),"",INDEX('Policy Characteristics'!L:L,MATCH($C1214,'Policy Characteristics'!$C:$C,0)))</f>
        <v>industry-elec-and-hydrogen.html</v>
      </c>
      <c r="S1214" s="291" t="s">
        <v>187</v>
      </c>
    </row>
    <row r="1215" spans="1:19" s="291" customFormat="1">
      <c r="A1215" s="237" t="str">
        <f>IF(ISBLANK(INDEX('Policy Characteristics'!A:A,MATCH($C1215,'Policy Characteristics'!$C:$C,0))),"",INDEX('Policy Characteristics'!A:A,MATCH($C1215,'Policy Characteristics'!$C:$C,0)))</f>
        <v>Industry</v>
      </c>
      <c r="B1215" s="386" t="str">
        <f>IF(ISBLANK(INDEX('Policy Characteristics'!B:B,MATCH($C1215,'Policy Characteristics'!$C:$C,0))),"",INDEX('Policy Characteristics'!B:B,MATCH($C1215,'Policy Characteristics'!$C:$C,0)))</f>
        <v>Hydrogen Combustion</v>
      </c>
      <c r="C1215" s="237" t="str">
        <f t="shared" si="47"/>
        <v>Fraction of Eligible Industrial Energy Use Shifted to Hydrogen</v>
      </c>
      <c r="D1215" s="290" t="s">
        <v>3054</v>
      </c>
      <c r="E1215" t="s">
        <v>3491</v>
      </c>
      <c r="F1215" t="s">
        <v>2572</v>
      </c>
      <c r="G1215" s="335" t="s">
        <v>3498</v>
      </c>
      <c r="H1215" s="17">
        <v>2110</v>
      </c>
      <c r="I1215" s="387" t="s">
        <v>43</v>
      </c>
      <c r="J1215" s="388" t="str">
        <f>IF(ISBLANK(INDEX('Policy Characteristics'!D:D,MATCH($C1215,'Policy Characteristics'!$C:$C,0))),"",INDEX('Policy Characteristics'!D:D,MATCH($C1215,'Policy Characteristics'!$C:$C,0)))</f>
        <v>Hydrogen Combustion</v>
      </c>
      <c r="K1215" s="237" t="str">
        <f>IF(ISBLANK(INDEX('Policy Characteristics'!E:E,MATCH($C1215,'Policy Characteristics'!$C:$C,0))),"",INDEX('Policy Characteristics'!E:E,MATCH($C1215,'Policy Characteristics'!$C:$C,0)))</f>
        <v>indst shift to hydrogen</v>
      </c>
      <c r="L1215" s="238">
        <f>IF(ISBLANK(INDEX('Policy Characteristics'!F:F,MATCH($C1215,'Policy Characteristics'!$C:$C,0))),"",INDEX('Policy Characteristics'!F:F,MATCH($C1215,'Policy Characteristics'!$C:$C,0)))</f>
        <v>0</v>
      </c>
      <c r="M1215" s="238">
        <f>IF(ISBLANK(INDEX('Policy Characteristics'!G:G,MATCH($C1215,'Policy Characteristics'!$C:$C,0))),"",INDEX('Policy Characteristics'!G:G,MATCH($C1215,'Policy Characteristics'!$C:$C,0)))</f>
        <v>1</v>
      </c>
      <c r="N1215" s="238">
        <f>IF(ISBLANK(INDEX('Policy Characteristics'!H:H,MATCH($C1215,'Policy Characteristics'!$C:$C,0))),"",INDEX('Policy Characteristics'!H:H,MATCH($C1215,'Policy Characteristics'!$C:$C,0)))</f>
        <v>0.01</v>
      </c>
      <c r="O1215" s="237" t="str">
        <f>IF(ISBLANK(INDEX('Policy Characteristics'!I:I,MATCH($C1215,'Policy Characteristics'!$C:$C,0))),"",INDEX('Policy Characteristics'!I:I,MATCH($C1215,'Policy Characteristics'!$C:$C,0)))</f>
        <v>% of fuel shifted</v>
      </c>
      <c r="P1215" s="237"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7" t="str">
        <f>IF(ISBLANK(INDEX('Policy Characteristics'!K:K,MATCH($C1215,'Policy Characteristics'!$C:$C,0))),"",INDEX('Policy Characteristics'!K:K,MATCH($C1215,'Policy Characteristics'!$C:$C,0)))</f>
        <v>industry-ag-main.html#fuel-switching</v>
      </c>
      <c r="R1215" s="237" t="str">
        <f>IF(ISBLANK(INDEX('Policy Characteristics'!L:L,MATCH($C1215,'Policy Characteristics'!$C:$C,0))),"",INDEX('Policy Characteristics'!L:L,MATCH($C1215,'Policy Characteristics'!$C:$C,0)))</f>
        <v>industry-elec-and-hydrogen.html</v>
      </c>
      <c r="S1215" s="291" t="s">
        <v>187</v>
      </c>
    </row>
    <row r="1216" spans="1:19" s="291" customFormat="1">
      <c r="A1216" s="237" t="str">
        <f>IF(ISBLANK(INDEX('Policy Characteristics'!A:A,MATCH($C1216,'Policy Characteristics'!$C:$C,0))),"",INDEX('Policy Characteristics'!A:A,MATCH($C1216,'Policy Characteristics'!$C:$C,0)))</f>
        <v>Industry</v>
      </c>
      <c r="B1216" s="386" t="str">
        <f>IF(ISBLANK(INDEX('Policy Characteristics'!B:B,MATCH($C1216,'Policy Characteristics'!$C:$C,0))),"",INDEX('Policy Characteristics'!B:B,MATCH($C1216,'Policy Characteristics'!$C:$C,0)))</f>
        <v>Hydrogen Combustion</v>
      </c>
      <c r="C1216" s="237" t="str">
        <f t="shared" si="47"/>
        <v>Fraction of Eligible Industrial Energy Use Shifted to Hydrogen</v>
      </c>
      <c r="D1216" s="290" t="s">
        <v>3054</v>
      </c>
      <c r="E1216" t="s">
        <v>3492</v>
      </c>
      <c r="F1216" t="s">
        <v>2572</v>
      </c>
      <c r="G1216" s="335" t="s">
        <v>3499</v>
      </c>
      <c r="H1216" s="17">
        <v>2111</v>
      </c>
      <c r="I1216" s="387" t="s">
        <v>43</v>
      </c>
      <c r="J1216" s="388" t="str">
        <f>IF(ISBLANK(INDEX('Policy Characteristics'!D:D,MATCH($C1216,'Policy Characteristics'!$C:$C,0))),"",INDEX('Policy Characteristics'!D:D,MATCH($C1216,'Policy Characteristics'!$C:$C,0)))</f>
        <v>Hydrogen Combustion</v>
      </c>
      <c r="K1216" s="237" t="str">
        <f>IF(ISBLANK(INDEX('Policy Characteristics'!E:E,MATCH($C1216,'Policy Characteristics'!$C:$C,0))),"",INDEX('Policy Characteristics'!E:E,MATCH($C1216,'Policy Characteristics'!$C:$C,0)))</f>
        <v>indst shift to hydrogen</v>
      </c>
      <c r="L1216" s="238">
        <f>IF(ISBLANK(INDEX('Policy Characteristics'!F:F,MATCH($C1216,'Policy Characteristics'!$C:$C,0))),"",INDEX('Policy Characteristics'!F:F,MATCH($C1216,'Policy Characteristics'!$C:$C,0)))</f>
        <v>0</v>
      </c>
      <c r="M1216" s="238">
        <f>IF(ISBLANK(INDEX('Policy Characteristics'!G:G,MATCH($C1216,'Policy Characteristics'!$C:$C,0))),"",INDEX('Policy Characteristics'!G:G,MATCH($C1216,'Policy Characteristics'!$C:$C,0)))</f>
        <v>1</v>
      </c>
      <c r="N1216" s="238">
        <f>IF(ISBLANK(INDEX('Policy Characteristics'!H:H,MATCH($C1216,'Policy Characteristics'!$C:$C,0))),"",INDEX('Policy Characteristics'!H:H,MATCH($C1216,'Policy Characteristics'!$C:$C,0)))</f>
        <v>0.01</v>
      </c>
      <c r="O1216" s="237" t="str">
        <f>IF(ISBLANK(INDEX('Policy Characteristics'!I:I,MATCH($C1216,'Policy Characteristics'!$C:$C,0))),"",INDEX('Policy Characteristics'!I:I,MATCH($C1216,'Policy Characteristics'!$C:$C,0)))</f>
        <v>% of fuel shifted</v>
      </c>
      <c r="P1216" s="237"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7" t="str">
        <f>IF(ISBLANK(INDEX('Policy Characteristics'!K:K,MATCH($C1216,'Policy Characteristics'!$C:$C,0))),"",INDEX('Policy Characteristics'!K:K,MATCH($C1216,'Policy Characteristics'!$C:$C,0)))</f>
        <v>industry-ag-main.html#fuel-switching</v>
      </c>
      <c r="R1216" s="237" t="str">
        <f>IF(ISBLANK(INDEX('Policy Characteristics'!L:L,MATCH($C1216,'Policy Characteristics'!$C:$C,0))),"",INDEX('Policy Characteristics'!L:L,MATCH($C1216,'Policy Characteristics'!$C:$C,0)))</f>
        <v>industry-elec-and-hydrogen.html</v>
      </c>
      <c r="S1216" s="291" t="s">
        <v>187</v>
      </c>
    </row>
    <row r="1217" spans="1:19" s="291" customFormat="1">
      <c r="A1217" s="237" t="str">
        <f>IF(ISBLANK(INDEX('Policy Characteristics'!A:A,MATCH($C1217,'Policy Characteristics'!$C:$C,0))),"",INDEX('Policy Characteristics'!A:A,MATCH($C1217,'Policy Characteristics'!$C:$C,0)))</f>
        <v>Industry</v>
      </c>
      <c r="B1217" s="386" t="str">
        <f>IF(ISBLANK(INDEX('Policy Characteristics'!B:B,MATCH($C1217,'Policy Characteristics'!$C:$C,0))),"",INDEX('Policy Characteristics'!B:B,MATCH($C1217,'Policy Characteristics'!$C:$C,0)))</f>
        <v>Hydrogen Combustion</v>
      </c>
      <c r="C1217" s="237" t="str">
        <f t="shared" si="47"/>
        <v>Fraction of Eligible Industrial Energy Use Shifted to Hydrogen</v>
      </c>
      <c r="D1217" s="290" t="s">
        <v>3054</v>
      </c>
      <c r="E1217" t="s">
        <v>3493</v>
      </c>
      <c r="F1217" t="s">
        <v>2572</v>
      </c>
      <c r="G1217" s="335" t="s">
        <v>3500</v>
      </c>
      <c r="H1217" s="17">
        <v>2112</v>
      </c>
      <c r="I1217" s="387" t="s">
        <v>44</v>
      </c>
      <c r="J1217" s="388" t="str">
        <f>IF(ISBLANK(INDEX('Policy Characteristics'!D:D,MATCH($C1217,'Policy Characteristics'!$C:$C,0))),"",INDEX('Policy Characteristics'!D:D,MATCH($C1217,'Policy Characteristics'!$C:$C,0)))</f>
        <v>Hydrogen Combustion</v>
      </c>
      <c r="K1217" s="237" t="str">
        <f>IF(ISBLANK(INDEX('Policy Characteristics'!E:E,MATCH($C1217,'Policy Characteristics'!$C:$C,0))),"",INDEX('Policy Characteristics'!E:E,MATCH($C1217,'Policy Characteristics'!$C:$C,0)))</f>
        <v>indst shift to hydrogen</v>
      </c>
      <c r="L1217" s="238">
        <f>IF(ISBLANK(INDEX('Policy Characteristics'!F:F,MATCH($C1217,'Policy Characteristics'!$C:$C,0))),"",INDEX('Policy Characteristics'!F:F,MATCH($C1217,'Policy Characteristics'!$C:$C,0)))</f>
        <v>0</v>
      </c>
      <c r="M1217" s="238">
        <f>IF(ISBLANK(INDEX('Policy Characteristics'!G:G,MATCH($C1217,'Policy Characteristics'!$C:$C,0))),"",INDEX('Policy Characteristics'!G:G,MATCH($C1217,'Policy Characteristics'!$C:$C,0)))</f>
        <v>1</v>
      </c>
      <c r="N1217" s="238">
        <f>IF(ISBLANK(INDEX('Policy Characteristics'!H:H,MATCH($C1217,'Policy Characteristics'!$C:$C,0))),"",INDEX('Policy Characteristics'!H:H,MATCH($C1217,'Policy Characteristics'!$C:$C,0)))</f>
        <v>0.01</v>
      </c>
      <c r="O1217" s="237" t="str">
        <f>IF(ISBLANK(INDEX('Policy Characteristics'!I:I,MATCH($C1217,'Policy Characteristics'!$C:$C,0))),"",INDEX('Policy Characteristics'!I:I,MATCH($C1217,'Policy Characteristics'!$C:$C,0)))</f>
        <v>% of fuel shifted</v>
      </c>
      <c r="P1217" s="237"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7" t="str">
        <f>IF(ISBLANK(INDEX('Policy Characteristics'!K:K,MATCH($C1217,'Policy Characteristics'!$C:$C,0))),"",INDEX('Policy Characteristics'!K:K,MATCH($C1217,'Policy Characteristics'!$C:$C,0)))</f>
        <v>industry-ag-main.html#fuel-switching</v>
      </c>
      <c r="R1217" s="237" t="str">
        <f>IF(ISBLANK(INDEX('Policy Characteristics'!L:L,MATCH($C1217,'Policy Characteristics'!$C:$C,0))),"",INDEX('Policy Characteristics'!L:L,MATCH($C1217,'Policy Characteristics'!$C:$C,0)))</f>
        <v>industry-elec-and-hydrogen.html</v>
      </c>
      <c r="S1217" s="291" t="s">
        <v>187</v>
      </c>
    </row>
    <row r="1218" spans="1:19" s="291" customFormat="1">
      <c r="A1218" s="237" t="str">
        <f>IF(ISBLANK(INDEX('Policy Characteristics'!A:A,MATCH($C1218,'Policy Characteristics'!$C:$C,0))),"",INDEX('Policy Characteristics'!A:A,MATCH($C1218,'Policy Characteristics'!$C:$C,0)))</f>
        <v>Industry</v>
      </c>
      <c r="B1218" s="386" t="str">
        <f>IF(ISBLANK(INDEX('Policy Characteristics'!B:B,MATCH($C1218,'Policy Characteristics'!$C:$C,0))),"",INDEX('Policy Characteristics'!B:B,MATCH($C1218,'Policy Characteristics'!$C:$C,0)))</f>
        <v>Hydrogen Combustion</v>
      </c>
      <c r="C1218" s="237" t="str">
        <f t="shared" si="47"/>
        <v>Fraction of Eligible Industrial Energy Use Shifted to Hydrogen</v>
      </c>
      <c r="D1218" s="290" t="s">
        <v>3054</v>
      </c>
      <c r="E1218" t="s">
        <v>3610</v>
      </c>
      <c r="F1218" t="s">
        <v>2572</v>
      </c>
      <c r="G1218" s="335" t="s">
        <v>3610</v>
      </c>
      <c r="H1218" s="17">
        <v>2113</v>
      </c>
      <c r="I1218" s="387" t="s">
        <v>43</v>
      </c>
      <c r="J1218" s="388" t="str">
        <f>IF(ISBLANK(INDEX('Policy Characteristics'!D:D,MATCH($C1218,'Policy Characteristics'!$C:$C,0))),"",INDEX('Policy Characteristics'!D:D,MATCH($C1218,'Policy Characteristics'!$C:$C,0)))</f>
        <v>Hydrogen Combustion</v>
      </c>
      <c r="K1218" s="237" t="str">
        <f>IF(ISBLANK(INDEX('Policy Characteristics'!E:E,MATCH($C1218,'Policy Characteristics'!$C:$C,0))),"",INDEX('Policy Characteristics'!E:E,MATCH($C1218,'Policy Characteristics'!$C:$C,0)))</f>
        <v>indst shift to hydrogen</v>
      </c>
      <c r="L1218" s="238">
        <f>IF(ISBLANK(INDEX('Policy Characteristics'!F:F,MATCH($C1218,'Policy Characteristics'!$C:$C,0))),"",INDEX('Policy Characteristics'!F:F,MATCH($C1218,'Policy Characteristics'!$C:$C,0)))</f>
        <v>0</v>
      </c>
      <c r="M1218" s="238">
        <f>IF(ISBLANK(INDEX('Policy Characteristics'!G:G,MATCH($C1218,'Policy Characteristics'!$C:$C,0))),"",INDEX('Policy Characteristics'!G:G,MATCH($C1218,'Policy Characteristics'!$C:$C,0)))</f>
        <v>1</v>
      </c>
      <c r="N1218" s="238">
        <f>IF(ISBLANK(INDEX('Policy Characteristics'!H:H,MATCH($C1218,'Policy Characteristics'!$C:$C,0))),"",INDEX('Policy Characteristics'!H:H,MATCH($C1218,'Policy Characteristics'!$C:$C,0)))</f>
        <v>0.01</v>
      </c>
      <c r="O1218" s="237" t="str">
        <f>IF(ISBLANK(INDEX('Policy Characteristics'!I:I,MATCH($C1218,'Policy Characteristics'!$C:$C,0))),"",INDEX('Policy Characteristics'!I:I,MATCH($C1218,'Policy Characteristics'!$C:$C,0)))</f>
        <v>% of fuel shifted</v>
      </c>
      <c r="P1218" s="237"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7" t="str">
        <f>IF(ISBLANK(INDEX('Policy Characteristics'!K:K,MATCH($C1218,'Policy Characteristics'!$C:$C,0))),"",INDEX('Policy Characteristics'!K:K,MATCH($C1218,'Policy Characteristics'!$C:$C,0)))</f>
        <v>industry-ag-main.html#fuel-switching</v>
      </c>
      <c r="R1218" s="237" t="str">
        <f>IF(ISBLANK(INDEX('Policy Characteristics'!L:L,MATCH($C1218,'Policy Characteristics'!$C:$C,0))),"",INDEX('Policy Characteristics'!L:L,MATCH($C1218,'Policy Characteristics'!$C:$C,0)))</f>
        <v>industry-elec-and-hydrogen.html</v>
      </c>
      <c r="S1218" s="291" t="s">
        <v>187</v>
      </c>
    </row>
    <row r="1219" spans="1:19" s="291" customFormat="1">
      <c r="A1219" s="237" t="str">
        <f>IF(ISBLANK(INDEX('Policy Characteristics'!A:A,MATCH($C1219,'Policy Characteristics'!$C:$C,0))),"",INDEX('Policy Characteristics'!A:A,MATCH($C1219,'Policy Characteristics'!$C:$C,0)))</f>
        <v>Industry</v>
      </c>
      <c r="B1219" s="386" t="str">
        <f>IF(ISBLANK(INDEX('Policy Characteristics'!B:B,MATCH($C1219,'Policy Characteristics'!$C:$C,0))),"",INDEX('Policy Characteristics'!B:B,MATCH($C1219,'Policy Characteristics'!$C:$C,0)))</f>
        <v>Hydrogen Combustion</v>
      </c>
      <c r="C1219" s="237" t="str">
        <f t="shared" si="47"/>
        <v>Fraction of Eligible Industrial Energy Use Shifted to Hydrogen</v>
      </c>
      <c r="D1219" s="290" t="s">
        <v>3055</v>
      </c>
      <c r="E1219" t="s">
        <v>3487</v>
      </c>
      <c r="F1219" t="s">
        <v>3018</v>
      </c>
      <c r="G1219" s="335" t="s">
        <v>3494</v>
      </c>
      <c r="H1219" s="17">
        <v>2114</v>
      </c>
      <c r="I1219" s="387" t="s">
        <v>43</v>
      </c>
      <c r="J1219" s="388" t="str">
        <f>IF(ISBLANK(INDEX('Policy Characteristics'!D:D,MATCH($C1219,'Policy Characteristics'!$C:$C,0))),"",INDEX('Policy Characteristics'!D:D,MATCH($C1219,'Policy Characteristics'!$C:$C,0)))</f>
        <v>Hydrogen Combustion</v>
      </c>
      <c r="K1219" s="237" t="str">
        <f>IF(ISBLANK(INDEX('Policy Characteristics'!E:E,MATCH($C1219,'Policy Characteristics'!$C:$C,0))),"",INDEX('Policy Characteristics'!E:E,MATCH($C1219,'Policy Characteristics'!$C:$C,0)))</f>
        <v>indst shift to hydrogen</v>
      </c>
      <c r="L1219" s="238">
        <f>IF(ISBLANK(INDEX('Policy Characteristics'!F:F,MATCH($C1219,'Policy Characteristics'!$C:$C,0))),"",INDEX('Policy Characteristics'!F:F,MATCH($C1219,'Policy Characteristics'!$C:$C,0)))</f>
        <v>0</v>
      </c>
      <c r="M1219" s="238">
        <f>IF(ISBLANK(INDEX('Policy Characteristics'!G:G,MATCH($C1219,'Policy Characteristics'!$C:$C,0))),"",INDEX('Policy Characteristics'!G:G,MATCH($C1219,'Policy Characteristics'!$C:$C,0)))</f>
        <v>1</v>
      </c>
      <c r="N1219" s="238">
        <f>IF(ISBLANK(INDEX('Policy Characteristics'!H:H,MATCH($C1219,'Policy Characteristics'!$C:$C,0))),"",INDEX('Policy Characteristics'!H:H,MATCH($C1219,'Policy Characteristics'!$C:$C,0)))</f>
        <v>0.01</v>
      </c>
      <c r="O1219" s="237" t="str">
        <f>IF(ISBLANK(INDEX('Policy Characteristics'!I:I,MATCH($C1219,'Policy Characteristics'!$C:$C,0))),"",INDEX('Policy Characteristics'!I:I,MATCH($C1219,'Policy Characteristics'!$C:$C,0)))</f>
        <v>% of fuel shifted</v>
      </c>
      <c r="P1219" s="237"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7" t="str">
        <f>IF(ISBLANK(INDEX('Policy Characteristics'!K:K,MATCH($C1219,'Policy Characteristics'!$C:$C,0))),"",INDEX('Policy Characteristics'!K:K,MATCH($C1219,'Policy Characteristics'!$C:$C,0)))</f>
        <v>industry-ag-main.html#fuel-switching</v>
      </c>
      <c r="R1219" s="237" t="str">
        <f>IF(ISBLANK(INDEX('Policy Characteristics'!L:L,MATCH($C1219,'Policy Characteristics'!$C:$C,0))),"",INDEX('Policy Characteristics'!L:L,MATCH($C1219,'Policy Characteristics'!$C:$C,0)))</f>
        <v>industry-elec-and-hydrogen.html</v>
      </c>
      <c r="S1219" s="291" t="s">
        <v>187</v>
      </c>
    </row>
    <row r="1220" spans="1:19" s="291" customFormat="1">
      <c r="A1220" s="237" t="str">
        <f>IF(ISBLANK(INDEX('Policy Characteristics'!A:A,MATCH($C1220,'Policy Characteristics'!$C:$C,0))),"",INDEX('Policy Characteristics'!A:A,MATCH($C1220,'Policy Characteristics'!$C:$C,0)))</f>
        <v>Industry</v>
      </c>
      <c r="B1220" s="386" t="str">
        <f>IF(ISBLANK(INDEX('Policy Characteristics'!B:B,MATCH($C1220,'Policy Characteristics'!$C:$C,0))),"",INDEX('Policy Characteristics'!B:B,MATCH($C1220,'Policy Characteristics'!$C:$C,0)))</f>
        <v>Hydrogen Combustion</v>
      </c>
      <c r="C1220" s="237" t="str">
        <f t="shared" si="47"/>
        <v>Fraction of Eligible Industrial Energy Use Shifted to Hydrogen</v>
      </c>
      <c r="D1220" s="290" t="s">
        <v>3055</v>
      </c>
      <c r="E1220" t="s">
        <v>3488</v>
      </c>
      <c r="F1220" t="s">
        <v>3018</v>
      </c>
      <c r="G1220" s="335" t="s">
        <v>3495</v>
      </c>
      <c r="H1220" s="17">
        <v>2115</v>
      </c>
      <c r="I1220" s="387" t="s">
        <v>43</v>
      </c>
      <c r="J1220" s="388" t="str">
        <f>IF(ISBLANK(INDEX('Policy Characteristics'!D:D,MATCH($C1220,'Policy Characteristics'!$C:$C,0))),"",INDEX('Policy Characteristics'!D:D,MATCH($C1220,'Policy Characteristics'!$C:$C,0)))</f>
        <v>Hydrogen Combustion</v>
      </c>
      <c r="K1220" s="237" t="str">
        <f>IF(ISBLANK(INDEX('Policy Characteristics'!E:E,MATCH($C1220,'Policy Characteristics'!$C:$C,0))),"",INDEX('Policy Characteristics'!E:E,MATCH($C1220,'Policy Characteristics'!$C:$C,0)))</f>
        <v>indst shift to hydrogen</v>
      </c>
      <c r="L1220" s="238">
        <f>IF(ISBLANK(INDEX('Policy Characteristics'!F:F,MATCH($C1220,'Policy Characteristics'!$C:$C,0))),"",INDEX('Policy Characteristics'!F:F,MATCH($C1220,'Policy Characteristics'!$C:$C,0)))</f>
        <v>0</v>
      </c>
      <c r="M1220" s="238">
        <f>IF(ISBLANK(INDEX('Policy Characteristics'!G:G,MATCH($C1220,'Policy Characteristics'!$C:$C,0))),"",INDEX('Policy Characteristics'!G:G,MATCH($C1220,'Policy Characteristics'!$C:$C,0)))</f>
        <v>1</v>
      </c>
      <c r="N1220" s="238">
        <f>IF(ISBLANK(INDEX('Policy Characteristics'!H:H,MATCH($C1220,'Policy Characteristics'!$C:$C,0))),"",INDEX('Policy Characteristics'!H:H,MATCH($C1220,'Policy Characteristics'!$C:$C,0)))</f>
        <v>0.01</v>
      </c>
      <c r="O1220" s="237" t="str">
        <f>IF(ISBLANK(INDEX('Policy Characteristics'!I:I,MATCH($C1220,'Policy Characteristics'!$C:$C,0))),"",INDEX('Policy Characteristics'!I:I,MATCH($C1220,'Policy Characteristics'!$C:$C,0)))</f>
        <v>% of fuel shifted</v>
      </c>
      <c r="P1220" s="237"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7" t="str">
        <f>IF(ISBLANK(INDEX('Policy Characteristics'!K:K,MATCH($C1220,'Policy Characteristics'!$C:$C,0))),"",INDEX('Policy Characteristics'!K:K,MATCH($C1220,'Policy Characteristics'!$C:$C,0)))</f>
        <v>industry-ag-main.html#fuel-switching</v>
      </c>
      <c r="R1220" s="237" t="str">
        <f>IF(ISBLANK(INDEX('Policy Characteristics'!L:L,MATCH($C1220,'Policy Characteristics'!$C:$C,0))),"",INDEX('Policy Characteristics'!L:L,MATCH($C1220,'Policy Characteristics'!$C:$C,0)))</f>
        <v>industry-elec-and-hydrogen.html</v>
      </c>
      <c r="S1220" s="291" t="s">
        <v>187</v>
      </c>
    </row>
    <row r="1221" spans="1:19" s="291" customFormat="1">
      <c r="A1221" s="237" t="str">
        <f>IF(ISBLANK(INDEX('Policy Characteristics'!A:A,MATCH($C1221,'Policy Characteristics'!$C:$C,0))),"",INDEX('Policy Characteristics'!A:A,MATCH($C1221,'Policy Characteristics'!$C:$C,0)))</f>
        <v>Industry</v>
      </c>
      <c r="B1221" s="386" t="str">
        <f>IF(ISBLANK(INDEX('Policy Characteristics'!B:B,MATCH($C1221,'Policy Characteristics'!$C:$C,0))),"",INDEX('Policy Characteristics'!B:B,MATCH($C1221,'Policy Characteristics'!$C:$C,0)))</f>
        <v>Hydrogen Combustion</v>
      </c>
      <c r="C1221" s="237" t="str">
        <f t="shared" si="47"/>
        <v>Fraction of Eligible Industrial Energy Use Shifted to Hydrogen</v>
      </c>
      <c r="D1221" s="290" t="s">
        <v>3055</v>
      </c>
      <c r="E1221" t="s">
        <v>3489</v>
      </c>
      <c r="F1221" t="s">
        <v>3018</v>
      </c>
      <c r="G1221" s="335" t="s">
        <v>3496</v>
      </c>
      <c r="H1221" s="17">
        <v>2116</v>
      </c>
      <c r="I1221" s="387" t="s">
        <v>43</v>
      </c>
      <c r="J1221" s="388" t="str">
        <f>IF(ISBLANK(INDEX('Policy Characteristics'!D:D,MATCH($C1221,'Policy Characteristics'!$C:$C,0))),"",INDEX('Policy Characteristics'!D:D,MATCH($C1221,'Policy Characteristics'!$C:$C,0)))</f>
        <v>Hydrogen Combustion</v>
      </c>
      <c r="K1221" s="237" t="str">
        <f>IF(ISBLANK(INDEX('Policy Characteristics'!E:E,MATCH($C1221,'Policy Characteristics'!$C:$C,0))),"",INDEX('Policy Characteristics'!E:E,MATCH($C1221,'Policy Characteristics'!$C:$C,0)))</f>
        <v>indst shift to hydrogen</v>
      </c>
      <c r="L1221" s="238">
        <f>IF(ISBLANK(INDEX('Policy Characteristics'!F:F,MATCH($C1221,'Policy Characteristics'!$C:$C,0))),"",INDEX('Policy Characteristics'!F:F,MATCH($C1221,'Policy Characteristics'!$C:$C,0)))</f>
        <v>0</v>
      </c>
      <c r="M1221" s="238">
        <f>IF(ISBLANK(INDEX('Policy Characteristics'!G:G,MATCH($C1221,'Policy Characteristics'!$C:$C,0))),"",INDEX('Policy Characteristics'!G:G,MATCH($C1221,'Policy Characteristics'!$C:$C,0)))</f>
        <v>1</v>
      </c>
      <c r="N1221" s="238">
        <f>IF(ISBLANK(INDEX('Policy Characteristics'!H:H,MATCH($C1221,'Policy Characteristics'!$C:$C,0))),"",INDEX('Policy Characteristics'!H:H,MATCH($C1221,'Policy Characteristics'!$C:$C,0)))</f>
        <v>0.01</v>
      </c>
      <c r="O1221" s="237" t="str">
        <f>IF(ISBLANK(INDEX('Policy Characteristics'!I:I,MATCH($C1221,'Policy Characteristics'!$C:$C,0))),"",INDEX('Policy Characteristics'!I:I,MATCH($C1221,'Policy Characteristics'!$C:$C,0)))</f>
        <v>% of fuel shifted</v>
      </c>
      <c r="P1221" s="237"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7" t="str">
        <f>IF(ISBLANK(INDEX('Policy Characteristics'!K:K,MATCH($C1221,'Policy Characteristics'!$C:$C,0))),"",INDEX('Policy Characteristics'!K:K,MATCH($C1221,'Policy Characteristics'!$C:$C,0)))</f>
        <v>industry-ag-main.html#fuel-switching</v>
      </c>
      <c r="R1221" s="237" t="str">
        <f>IF(ISBLANK(INDEX('Policy Characteristics'!L:L,MATCH($C1221,'Policy Characteristics'!$C:$C,0))),"",INDEX('Policy Characteristics'!L:L,MATCH($C1221,'Policy Characteristics'!$C:$C,0)))</f>
        <v>industry-elec-and-hydrogen.html</v>
      </c>
      <c r="S1221" s="291" t="s">
        <v>187</v>
      </c>
    </row>
    <row r="1222" spans="1:19" s="291" customFormat="1">
      <c r="A1222" s="237" t="str">
        <f>IF(ISBLANK(INDEX('Policy Characteristics'!A:A,MATCH($C1222,'Policy Characteristics'!$C:$C,0))),"",INDEX('Policy Characteristics'!A:A,MATCH($C1222,'Policy Characteristics'!$C:$C,0)))</f>
        <v>Industry</v>
      </c>
      <c r="B1222" s="386" t="str">
        <f>IF(ISBLANK(INDEX('Policy Characteristics'!B:B,MATCH($C1222,'Policy Characteristics'!$C:$C,0))),"",INDEX('Policy Characteristics'!B:B,MATCH($C1222,'Policy Characteristics'!$C:$C,0)))</f>
        <v>Hydrogen Combustion</v>
      </c>
      <c r="C1222" s="237" t="str">
        <f t="shared" si="47"/>
        <v>Fraction of Eligible Industrial Energy Use Shifted to Hydrogen</v>
      </c>
      <c r="D1222" s="290" t="s">
        <v>3055</v>
      </c>
      <c r="E1222" t="s">
        <v>3490</v>
      </c>
      <c r="F1222" t="s">
        <v>3018</v>
      </c>
      <c r="G1222" s="335" t="s">
        <v>3497</v>
      </c>
      <c r="H1222" s="17">
        <v>2117</v>
      </c>
      <c r="I1222" s="387" t="s">
        <v>43</v>
      </c>
      <c r="J1222" s="388" t="str">
        <f>IF(ISBLANK(INDEX('Policy Characteristics'!D:D,MATCH($C1222,'Policy Characteristics'!$C:$C,0))),"",INDEX('Policy Characteristics'!D:D,MATCH($C1222,'Policy Characteristics'!$C:$C,0)))</f>
        <v>Hydrogen Combustion</v>
      </c>
      <c r="K1222" s="237" t="str">
        <f>IF(ISBLANK(INDEX('Policy Characteristics'!E:E,MATCH($C1222,'Policy Characteristics'!$C:$C,0))),"",INDEX('Policy Characteristics'!E:E,MATCH($C1222,'Policy Characteristics'!$C:$C,0)))</f>
        <v>indst shift to hydrogen</v>
      </c>
      <c r="L1222" s="238">
        <f>IF(ISBLANK(INDEX('Policy Characteristics'!F:F,MATCH($C1222,'Policy Characteristics'!$C:$C,0))),"",INDEX('Policy Characteristics'!F:F,MATCH($C1222,'Policy Characteristics'!$C:$C,0)))</f>
        <v>0</v>
      </c>
      <c r="M1222" s="238">
        <f>IF(ISBLANK(INDEX('Policy Characteristics'!G:G,MATCH($C1222,'Policy Characteristics'!$C:$C,0))),"",INDEX('Policy Characteristics'!G:G,MATCH($C1222,'Policy Characteristics'!$C:$C,0)))</f>
        <v>1</v>
      </c>
      <c r="N1222" s="238">
        <f>IF(ISBLANK(INDEX('Policy Characteristics'!H:H,MATCH($C1222,'Policy Characteristics'!$C:$C,0))),"",INDEX('Policy Characteristics'!H:H,MATCH($C1222,'Policy Characteristics'!$C:$C,0)))</f>
        <v>0.01</v>
      </c>
      <c r="O1222" s="237" t="str">
        <f>IF(ISBLANK(INDEX('Policy Characteristics'!I:I,MATCH($C1222,'Policy Characteristics'!$C:$C,0))),"",INDEX('Policy Characteristics'!I:I,MATCH($C1222,'Policy Characteristics'!$C:$C,0)))</f>
        <v>% of fuel shifted</v>
      </c>
      <c r="P1222" s="237"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7" t="str">
        <f>IF(ISBLANK(INDEX('Policy Characteristics'!K:K,MATCH($C1222,'Policy Characteristics'!$C:$C,0))),"",INDEX('Policy Characteristics'!K:K,MATCH($C1222,'Policy Characteristics'!$C:$C,0)))</f>
        <v>industry-ag-main.html#fuel-switching</v>
      </c>
      <c r="R1222" s="237" t="str">
        <f>IF(ISBLANK(INDEX('Policy Characteristics'!L:L,MATCH($C1222,'Policy Characteristics'!$C:$C,0))),"",INDEX('Policy Characteristics'!L:L,MATCH($C1222,'Policy Characteristics'!$C:$C,0)))</f>
        <v>industry-elec-and-hydrogen.html</v>
      </c>
      <c r="S1222" s="291" t="s">
        <v>187</v>
      </c>
    </row>
    <row r="1223" spans="1:19" s="291" customFormat="1">
      <c r="A1223" s="237" t="str">
        <f>IF(ISBLANK(INDEX('Policy Characteristics'!A:A,MATCH($C1223,'Policy Characteristics'!$C:$C,0))),"",INDEX('Policy Characteristics'!A:A,MATCH($C1223,'Policy Characteristics'!$C:$C,0)))</f>
        <v>Industry</v>
      </c>
      <c r="B1223" s="386" t="str">
        <f>IF(ISBLANK(INDEX('Policy Characteristics'!B:B,MATCH($C1223,'Policy Characteristics'!$C:$C,0))),"",INDEX('Policy Characteristics'!B:B,MATCH($C1223,'Policy Characteristics'!$C:$C,0)))</f>
        <v>Hydrogen Combustion</v>
      </c>
      <c r="C1223" s="237" t="str">
        <f t="shared" si="47"/>
        <v>Fraction of Eligible Industrial Energy Use Shifted to Hydrogen</v>
      </c>
      <c r="D1223" s="290" t="s">
        <v>3055</v>
      </c>
      <c r="E1223" t="s">
        <v>3491</v>
      </c>
      <c r="F1223" t="s">
        <v>3018</v>
      </c>
      <c r="G1223" s="335" t="s">
        <v>3498</v>
      </c>
      <c r="H1223" s="17">
        <v>2118</v>
      </c>
      <c r="I1223" s="387" t="s">
        <v>44</v>
      </c>
      <c r="J1223" s="388" t="str">
        <f>IF(ISBLANK(INDEX('Policy Characteristics'!D:D,MATCH($C1223,'Policy Characteristics'!$C:$C,0))),"",INDEX('Policy Characteristics'!D:D,MATCH($C1223,'Policy Characteristics'!$C:$C,0)))</f>
        <v>Hydrogen Combustion</v>
      </c>
      <c r="K1223" s="237" t="str">
        <f>IF(ISBLANK(INDEX('Policy Characteristics'!E:E,MATCH($C1223,'Policy Characteristics'!$C:$C,0))),"",INDEX('Policy Characteristics'!E:E,MATCH($C1223,'Policy Characteristics'!$C:$C,0)))</f>
        <v>indst shift to hydrogen</v>
      </c>
      <c r="L1223" s="238">
        <f>IF(ISBLANK(INDEX('Policy Characteristics'!F:F,MATCH($C1223,'Policy Characteristics'!$C:$C,0))),"",INDEX('Policy Characteristics'!F:F,MATCH($C1223,'Policy Characteristics'!$C:$C,0)))</f>
        <v>0</v>
      </c>
      <c r="M1223" s="238">
        <f>IF(ISBLANK(INDEX('Policy Characteristics'!G:G,MATCH($C1223,'Policy Characteristics'!$C:$C,0))),"",INDEX('Policy Characteristics'!G:G,MATCH($C1223,'Policy Characteristics'!$C:$C,0)))</f>
        <v>1</v>
      </c>
      <c r="N1223" s="238">
        <f>IF(ISBLANK(INDEX('Policy Characteristics'!H:H,MATCH($C1223,'Policy Characteristics'!$C:$C,0))),"",INDEX('Policy Characteristics'!H:H,MATCH($C1223,'Policy Characteristics'!$C:$C,0)))</f>
        <v>0.01</v>
      </c>
      <c r="O1223" s="237" t="str">
        <f>IF(ISBLANK(INDEX('Policy Characteristics'!I:I,MATCH($C1223,'Policy Characteristics'!$C:$C,0))),"",INDEX('Policy Characteristics'!I:I,MATCH($C1223,'Policy Characteristics'!$C:$C,0)))</f>
        <v>% of fuel shifted</v>
      </c>
      <c r="P1223" s="237"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7" t="str">
        <f>IF(ISBLANK(INDEX('Policy Characteristics'!K:K,MATCH($C1223,'Policy Characteristics'!$C:$C,0))),"",INDEX('Policy Characteristics'!K:K,MATCH($C1223,'Policy Characteristics'!$C:$C,0)))</f>
        <v>industry-ag-main.html#fuel-switching</v>
      </c>
      <c r="R1223" s="237" t="str">
        <f>IF(ISBLANK(INDEX('Policy Characteristics'!L:L,MATCH($C1223,'Policy Characteristics'!$C:$C,0))),"",INDEX('Policy Characteristics'!L:L,MATCH($C1223,'Policy Characteristics'!$C:$C,0)))</f>
        <v>industry-elec-and-hydrogen.html</v>
      </c>
      <c r="S1223" s="291" t="s">
        <v>187</v>
      </c>
    </row>
    <row r="1224" spans="1:19" s="291" customFormat="1">
      <c r="A1224" s="237" t="str">
        <f>IF(ISBLANK(INDEX('Policy Characteristics'!A:A,MATCH($C1224,'Policy Characteristics'!$C:$C,0))),"",INDEX('Policy Characteristics'!A:A,MATCH($C1224,'Policy Characteristics'!$C:$C,0)))</f>
        <v>Industry</v>
      </c>
      <c r="B1224" s="386" t="str">
        <f>IF(ISBLANK(INDEX('Policy Characteristics'!B:B,MATCH($C1224,'Policy Characteristics'!$C:$C,0))),"",INDEX('Policy Characteristics'!B:B,MATCH($C1224,'Policy Characteristics'!$C:$C,0)))</f>
        <v>Hydrogen Combustion</v>
      </c>
      <c r="C1224" s="237" t="str">
        <f t="shared" si="47"/>
        <v>Fraction of Eligible Industrial Energy Use Shifted to Hydrogen</v>
      </c>
      <c r="D1224" s="290" t="s">
        <v>3055</v>
      </c>
      <c r="E1224" t="s">
        <v>3492</v>
      </c>
      <c r="F1224" t="s">
        <v>3018</v>
      </c>
      <c r="G1224" s="335" t="s">
        <v>3499</v>
      </c>
      <c r="H1224" s="17">
        <v>2119</v>
      </c>
      <c r="I1224" s="387" t="s">
        <v>44</v>
      </c>
      <c r="J1224" s="388" t="str">
        <f>IF(ISBLANK(INDEX('Policy Characteristics'!D:D,MATCH($C1224,'Policy Characteristics'!$C:$C,0))),"",INDEX('Policy Characteristics'!D:D,MATCH($C1224,'Policy Characteristics'!$C:$C,0)))</f>
        <v>Hydrogen Combustion</v>
      </c>
      <c r="K1224" s="237" t="str">
        <f>IF(ISBLANK(INDEX('Policy Characteristics'!E:E,MATCH($C1224,'Policy Characteristics'!$C:$C,0))),"",INDEX('Policy Characteristics'!E:E,MATCH($C1224,'Policy Characteristics'!$C:$C,0)))</f>
        <v>indst shift to hydrogen</v>
      </c>
      <c r="L1224" s="238">
        <f>IF(ISBLANK(INDEX('Policy Characteristics'!F:F,MATCH($C1224,'Policy Characteristics'!$C:$C,0))),"",INDEX('Policy Characteristics'!F:F,MATCH($C1224,'Policy Characteristics'!$C:$C,0)))</f>
        <v>0</v>
      </c>
      <c r="M1224" s="238">
        <f>IF(ISBLANK(INDEX('Policy Characteristics'!G:G,MATCH($C1224,'Policy Characteristics'!$C:$C,0))),"",INDEX('Policy Characteristics'!G:G,MATCH($C1224,'Policy Characteristics'!$C:$C,0)))</f>
        <v>1</v>
      </c>
      <c r="N1224" s="238">
        <f>IF(ISBLANK(INDEX('Policy Characteristics'!H:H,MATCH($C1224,'Policy Characteristics'!$C:$C,0))),"",INDEX('Policy Characteristics'!H:H,MATCH($C1224,'Policy Characteristics'!$C:$C,0)))</f>
        <v>0.01</v>
      </c>
      <c r="O1224" s="237" t="str">
        <f>IF(ISBLANK(INDEX('Policy Characteristics'!I:I,MATCH($C1224,'Policy Characteristics'!$C:$C,0))),"",INDEX('Policy Characteristics'!I:I,MATCH($C1224,'Policy Characteristics'!$C:$C,0)))</f>
        <v>% of fuel shifted</v>
      </c>
      <c r="P1224" s="237"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7" t="str">
        <f>IF(ISBLANK(INDEX('Policy Characteristics'!K:K,MATCH($C1224,'Policy Characteristics'!$C:$C,0))),"",INDEX('Policy Characteristics'!K:K,MATCH($C1224,'Policy Characteristics'!$C:$C,0)))</f>
        <v>industry-ag-main.html#fuel-switching</v>
      </c>
      <c r="R1224" s="237" t="str">
        <f>IF(ISBLANK(INDEX('Policy Characteristics'!L:L,MATCH($C1224,'Policy Characteristics'!$C:$C,0))),"",INDEX('Policy Characteristics'!L:L,MATCH($C1224,'Policy Characteristics'!$C:$C,0)))</f>
        <v>industry-elec-and-hydrogen.html</v>
      </c>
      <c r="S1224" s="291" t="s">
        <v>187</v>
      </c>
    </row>
    <row r="1225" spans="1:19" s="291" customFormat="1">
      <c r="A1225" s="237" t="str">
        <f>IF(ISBLANK(INDEX('Policy Characteristics'!A:A,MATCH($C1225,'Policy Characteristics'!$C:$C,0))),"",INDEX('Policy Characteristics'!A:A,MATCH($C1225,'Policy Characteristics'!$C:$C,0)))</f>
        <v>Industry</v>
      </c>
      <c r="B1225" s="386" t="str">
        <f>IF(ISBLANK(INDEX('Policy Characteristics'!B:B,MATCH($C1225,'Policy Characteristics'!$C:$C,0))),"",INDEX('Policy Characteristics'!B:B,MATCH($C1225,'Policy Characteristics'!$C:$C,0)))</f>
        <v>Hydrogen Combustion</v>
      </c>
      <c r="C1225" s="237" t="str">
        <f t="shared" si="47"/>
        <v>Fraction of Eligible Industrial Energy Use Shifted to Hydrogen</v>
      </c>
      <c r="D1225" s="290" t="s">
        <v>3055</v>
      </c>
      <c r="E1225" t="s">
        <v>3493</v>
      </c>
      <c r="F1225" t="s">
        <v>3018</v>
      </c>
      <c r="G1225" s="335" t="s">
        <v>3500</v>
      </c>
      <c r="H1225" s="17">
        <v>2120</v>
      </c>
      <c r="I1225" s="387" t="s">
        <v>44</v>
      </c>
      <c r="J1225" s="388" t="str">
        <f>IF(ISBLANK(INDEX('Policy Characteristics'!D:D,MATCH($C1225,'Policy Characteristics'!$C:$C,0))),"",INDEX('Policy Characteristics'!D:D,MATCH($C1225,'Policy Characteristics'!$C:$C,0)))</f>
        <v>Hydrogen Combustion</v>
      </c>
      <c r="K1225" s="237" t="str">
        <f>IF(ISBLANK(INDEX('Policy Characteristics'!E:E,MATCH($C1225,'Policy Characteristics'!$C:$C,0))),"",INDEX('Policy Characteristics'!E:E,MATCH($C1225,'Policy Characteristics'!$C:$C,0)))</f>
        <v>indst shift to hydrogen</v>
      </c>
      <c r="L1225" s="238">
        <f>IF(ISBLANK(INDEX('Policy Characteristics'!F:F,MATCH($C1225,'Policy Characteristics'!$C:$C,0))),"",INDEX('Policy Characteristics'!F:F,MATCH($C1225,'Policy Characteristics'!$C:$C,0)))</f>
        <v>0</v>
      </c>
      <c r="M1225" s="238">
        <f>IF(ISBLANK(INDEX('Policy Characteristics'!G:G,MATCH($C1225,'Policy Characteristics'!$C:$C,0))),"",INDEX('Policy Characteristics'!G:G,MATCH($C1225,'Policy Characteristics'!$C:$C,0)))</f>
        <v>1</v>
      </c>
      <c r="N1225" s="238">
        <f>IF(ISBLANK(INDEX('Policy Characteristics'!H:H,MATCH($C1225,'Policy Characteristics'!$C:$C,0))),"",INDEX('Policy Characteristics'!H:H,MATCH($C1225,'Policy Characteristics'!$C:$C,0)))</f>
        <v>0.01</v>
      </c>
      <c r="O1225" s="237" t="str">
        <f>IF(ISBLANK(INDEX('Policy Characteristics'!I:I,MATCH($C1225,'Policy Characteristics'!$C:$C,0))),"",INDEX('Policy Characteristics'!I:I,MATCH($C1225,'Policy Characteristics'!$C:$C,0)))</f>
        <v>% of fuel shifted</v>
      </c>
      <c r="P1225" s="237"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7" t="str">
        <f>IF(ISBLANK(INDEX('Policy Characteristics'!K:K,MATCH($C1225,'Policy Characteristics'!$C:$C,0))),"",INDEX('Policy Characteristics'!K:K,MATCH($C1225,'Policy Characteristics'!$C:$C,0)))</f>
        <v>industry-ag-main.html#fuel-switching</v>
      </c>
      <c r="R1225" s="237" t="str">
        <f>IF(ISBLANK(INDEX('Policy Characteristics'!L:L,MATCH($C1225,'Policy Characteristics'!$C:$C,0))),"",INDEX('Policy Characteristics'!L:L,MATCH($C1225,'Policy Characteristics'!$C:$C,0)))</f>
        <v>industry-elec-and-hydrogen.html</v>
      </c>
      <c r="S1225" s="291" t="s">
        <v>187</v>
      </c>
    </row>
    <row r="1226" spans="1:19" s="291" customFormat="1">
      <c r="A1226" s="237" t="str">
        <f>IF(ISBLANK(INDEX('Policy Characteristics'!A:A,MATCH($C1226,'Policy Characteristics'!$C:$C,0))),"",INDEX('Policy Characteristics'!A:A,MATCH($C1226,'Policy Characteristics'!$C:$C,0)))</f>
        <v>Industry</v>
      </c>
      <c r="B1226" s="386" t="str">
        <f>IF(ISBLANK(INDEX('Policy Characteristics'!B:B,MATCH($C1226,'Policy Characteristics'!$C:$C,0))),"",INDEX('Policy Characteristics'!B:B,MATCH($C1226,'Policy Characteristics'!$C:$C,0)))</f>
        <v>Hydrogen Combustion</v>
      </c>
      <c r="C1226" s="237" t="str">
        <f t="shared" si="47"/>
        <v>Fraction of Eligible Industrial Energy Use Shifted to Hydrogen</v>
      </c>
      <c r="D1226" s="290" t="s">
        <v>3055</v>
      </c>
      <c r="E1226" t="s">
        <v>3610</v>
      </c>
      <c r="F1226" t="s">
        <v>3018</v>
      </c>
      <c r="G1226" s="335" t="s">
        <v>3610</v>
      </c>
      <c r="H1226" s="17">
        <v>2121</v>
      </c>
      <c r="I1226" s="387" t="s">
        <v>44</v>
      </c>
      <c r="J1226" s="388" t="str">
        <f>IF(ISBLANK(INDEX('Policy Characteristics'!D:D,MATCH($C1226,'Policy Characteristics'!$C:$C,0))),"",INDEX('Policy Characteristics'!D:D,MATCH($C1226,'Policy Characteristics'!$C:$C,0)))</f>
        <v>Hydrogen Combustion</v>
      </c>
      <c r="K1226" s="237" t="str">
        <f>IF(ISBLANK(INDEX('Policy Characteristics'!E:E,MATCH($C1226,'Policy Characteristics'!$C:$C,0))),"",INDEX('Policy Characteristics'!E:E,MATCH($C1226,'Policy Characteristics'!$C:$C,0)))</f>
        <v>indst shift to hydrogen</v>
      </c>
      <c r="L1226" s="238">
        <f>IF(ISBLANK(INDEX('Policy Characteristics'!F:F,MATCH($C1226,'Policy Characteristics'!$C:$C,0))),"",INDEX('Policy Characteristics'!F:F,MATCH($C1226,'Policy Characteristics'!$C:$C,0)))</f>
        <v>0</v>
      </c>
      <c r="M1226" s="238">
        <f>IF(ISBLANK(INDEX('Policy Characteristics'!G:G,MATCH($C1226,'Policy Characteristics'!$C:$C,0))),"",INDEX('Policy Characteristics'!G:G,MATCH($C1226,'Policy Characteristics'!$C:$C,0)))</f>
        <v>1</v>
      </c>
      <c r="N1226" s="238">
        <f>IF(ISBLANK(INDEX('Policy Characteristics'!H:H,MATCH($C1226,'Policy Characteristics'!$C:$C,0))),"",INDEX('Policy Characteristics'!H:H,MATCH($C1226,'Policy Characteristics'!$C:$C,0)))</f>
        <v>0.01</v>
      </c>
      <c r="O1226" s="237" t="str">
        <f>IF(ISBLANK(INDEX('Policy Characteristics'!I:I,MATCH($C1226,'Policy Characteristics'!$C:$C,0))),"",INDEX('Policy Characteristics'!I:I,MATCH($C1226,'Policy Characteristics'!$C:$C,0)))</f>
        <v>% of fuel shifted</v>
      </c>
      <c r="P1226" s="237"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7" t="str">
        <f>IF(ISBLANK(INDEX('Policy Characteristics'!K:K,MATCH($C1226,'Policy Characteristics'!$C:$C,0))),"",INDEX('Policy Characteristics'!K:K,MATCH($C1226,'Policy Characteristics'!$C:$C,0)))</f>
        <v>industry-ag-main.html#fuel-switching</v>
      </c>
      <c r="R1226" s="237" t="str">
        <f>IF(ISBLANK(INDEX('Policy Characteristics'!L:L,MATCH($C1226,'Policy Characteristics'!$C:$C,0))),"",INDEX('Policy Characteristics'!L:L,MATCH($C1226,'Policy Characteristics'!$C:$C,0)))</f>
        <v>industry-elec-and-hydrogen.html</v>
      </c>
      <c r="S1226" s="291" t="s">
        <v>187</v>
      </c>
    </row>
    <row r="1227" spans="1:19" s="291" customFormat="1">
      <c r="A1227" s="237" t="str">
        <f>IF(ISBLANK(INDEX('Policy Characteristics'!A:A,MATCH($C1227,'Policy Characteristics'!$C:$C,0))),"",INDEX('Policy Characteristics'!A:A,MATCH($C1227,'Policy Characteristics'!$C:$C,0)))</f>
        <v>Industry</v>
      </c>
      <c r="B1227" s="386" t="str">
        <f>IF(ISBLANK(INDEX('Policy Characteristics'!B:B,MATCH($C1227,'Policy Characteristics'!$C:$C,0))),"",INDEX('Policy Characteristics'!B:B,MATCH($C1227,'Policy Characteristics'!$C:$C,0)))</f>
        <v>Hydrogen Combustion</v>
      </c>
      <c r="C1227" s="237" t="str">
        <f t="shared" si="47"/>
        <v>Fraction of Eligible Industrial Energy Use Shifted to Hydrogen</v>
      </c>
      <c r="D1227" s="290" t="s">
        <v>3056</v>
      </c>
      <c r="E1227" t="s">
        <v>3487</v>
      </c>
      <c r="F1227" t="s">
        <v>3019</v>
      </c>
      <c r="G1227" s="335" t="s">
        <v>3494</v>
      </c>
      <c r="H1227" s="17">
        <v>2122</v>
      </c>
      <c r="I1227" s="387" t="s">
        <v>44</v>
      </c>
      <c r="J1227" s="388" t="str">
        <f>IF(ISBLANK(INDEX('Policy Characteristics'!D:D,MATCH($C1227,'Policy Characteristics'!$C:$C,0))),"",INDEX('Policy Characteristics'!D:D,MATCH($C1227,'Policy Characteristics'!$C:$C,0)))</f>
        <v>Hydrogen Combustion</v>
      </c>
      <c r="K1227" s="237" t="str">
        <f>IF(ISBLANK(INDEX('Policy Characteristics'!E:E,MATCH($C1227,'Policy Characteristics'!$C:$C,0))),"",INDEX('Policy Characteristics'!E:E,MATCH($C1227,'Policy Characteristics'!$C:$C,0)))</f>
        <v>indst shift to hydrogen</v>
      </c>
      <c r="L1227" s="238">
        <f>IF(ISBLANK(INDEX('Policy Characteristics'!F:F,MATCH($C1227,'Policy Characteristics'!$C:$C,0))),"",INDEX('Policy Characteristics'!F:F,MATCH($C1227,'Policy Characteristics'!$C:$C,0)))</f>
        <v>0</v>
      </c>
      <c r="M1227" s="238">
        <f>IF(ISBLANK(INDEX('Policy Characteristics'!G:G,MATCH($C1227,'Policy Characteristics'!$C:$C,0))),"",INDEX('Policy Characteristics'!G:G,MATCH($C1227,'Policy Characteristics'!$C:$C,0)))</f>
        <v>1</v>
      </c>
      <c r="N1227" s="238">
        <f>IF(ISBLANK(INDEX('Policy Characteristics'!H:H,MATCH($C1227,'Policy Characteristics'!$C:$C,0))),"",INDEX('Policy Characteristics'!H:H,MATCH($C1227,'Policy Characteristics'!$C:$C,0)))</f>
        <v>0.01</v>
      </c>
      <c r="O1227" s="237" t="str">
        <f>IF(ISBLANK(INDEX('Policy Characteristics'!I:I,MATCH($C1227,'Policy Characteristics'!$C:$C,0))),"",INDEX('Policy Characteristics'!I:I,MATCH($C1227,'Policy Characteristics'!$C:$C,0)))</f>
        <v>% of fuel shifted</v>
      </c>
      <c r="P1227" s="237"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7" t="str">
        <f>IF(ISBLANK(INDEX('Policy Characteristics'!K:K,MATCH($C1227,'Policy Characteristics'!$C:$C,0))),"",INDEX('Policy Characteristics'!K:K,MATCH($C1227,'Policy Characteristics'!$C:$C,0)))</f>
        <v>industry-ag-main.html#fuel-switching</v>
      </c>
      <c r="R1227" s="237" t="str">
        <f>IF(ISBLANK(INDEX('Policy Characteristics'!L:L,MATCH($C1227,'Policy Characteristics'!$C:$C,0))),"",INDEX('Policy Characteristics'!L:L,MATCH($C1227,'Policy Characteristics'!$C:$C,0)))</f>
        <v>industry-elec-and-hydrogen.html</v>
      </c>
      <c r="S1227" s="291" t="s">
        <v>187</v>
      </c>
    </row>
    <row r="1228" spans="1:19" s="291" customFormat="1">
      <c r="A1228" s="237" t="str">
        <f>IF(ISBLANK(INDEX('Policy Characteristics'!A:A,MATCH($C1228,'Policy Characteristics'!$C:$C,0))),"",INDEX('Policy Characteristics'!A:A,MATCH($C1228,'Policy Characteristics'!$C:$C,0)))</f>
        <v>Industry</v>
      </c>
      <c r="B1228" s="386" t="str">
        <f>IF(ISBLANK(INDEX('Policy Characteristics'!B:B,MATCH($C1228,'Policy Characteristics'!$C:$C,0))),"",INDEX('Policy Characteristics'!B:B,MATCH($C1228,'Policy Characteristics'!$C:$C,0)))</f>
        <v>Hydrogen Combustion</v>
      </c>
      <c r="C1228" s="237" t="str">
        <f t="shared" si="47"/>
        <v>Fraction of Eligible Industrial Energy Use Shifted to Hydrogen</v>
      </c>
      <c r="D1228" s="290" t="s">
        <v>3056</v>
      </c>
      <c r="E1228" t="s">
        <v>3488</v>
      </c>
      <c r="F1228" t="s">
        <v>3019</v>
      </c>
      <c r="G1228" s="335" t="s">
        <v>3495</v>
      </c>
      <c r="H1228" s="17">
        <v>2123</v>
      </c>
      <c r="I1228" s="387" t="s">
        <v>44</v>
      </c>
      <c r="J1228" s="388" t="str">
        <f>IF(ISBLANK(INDEX('Policy Characteristics'!D:D,MATCH($C1228,'Policy Characteristics'!$C:$C,0))),"",INDEX('Policy Characteristics'!D:D,MATCH($C1228,'Policy Characteristics'!$C:$C,0)))</f>
        <v>Hydrogen Combustion</v>
      </c>
      <c r="K1228" s="237" t="str">
        <f>IF(ISBLANK(INDEX('Policy Characteristics'!E:E,MATCH($C1228,'Policy Characteristics'!$C:$C,0))),"",INDEX('Policy Characteristics'!E:E,MATCH($C1228,'Policy Characteristics'!$C:$C,0)))</f>
        <v>indst shift to hydrogen</v>
      </c>
      <c r="L1228" s="238">
        <f>IF(ISBLANK(INDEX('Policy Characteristics'!F:F,MATCH($C1228,'Policy Characteristics'!$C:$C,0))),"",INDEX('Policy Characteristics'!F:F,MATCH($C1228,'Policy Characteristics'!$C:$C,0)))</f>
        <v>0</v>
      </c>
      <c r="M1228" s="238">
        <f>IF(ISBLANK(INDEX('Policy Characteristics'!G:G,MATCH($C1228,'Policy Characteristics'!$C:$C,0))),"",INDEX('Policy Characteristics'!G:G,MATCH($C1228,'Policy Characteristics'!$C:$C,0)))</f>
        <v>1</v>
      </c>
      <c r="N1228" s="238">
        <f>IF(ISBLANK(INDEX('Policy Characteristics'!H:H,MATCH($C1228,'Policy Characteristics'!$C:$C,0))),"",INDEX('Policy Characteristics'!H:H,MATCH($C1228,'Policy Characteristics'!$C:$C,0)))</f>
        <v>0.01</v>
      </c>
      <c r="O1228" s="237" t="str">
        <f>IF(ISBLANK(INDEX('Policy Characteristics'!I:I,MATCH($C1228,'Policy Characteristics'!$C:$C,0))),"",INDEX('Policy Characteristics'!I:I,MATCH($C1228,'Policy Characteristics'!$C:$C,0)))</f>
        <v>% of fuel shifted</v>
      </c>
      <c r="P1228" s="237"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7" t="str">
        <f>IF(ISBLANK(INDEX('Policy Characteristics'!K:K,MATCH($C1228,'Policy Characteristics'!$C:$C,0))),"",INDEX('Policy Characteristics'!K:K,MATCH($C1228,'Policy Characteristics'!$C:$C,0)))</f>
        <v>industry-ag-main.html#fuel-switching</v>
      </c>
      <c r="R1228" s="237" t="str">
        <f>IF(ISBLANK(INDEX('Policy Characteristics'!L:L,MATCH($C1228,'Policy Characteristics'!$C:$C,0))),"",INDEX('Policy Characteristics'!L:L,MATCH($C1228,'Policy Characteristics'!$C:$C,0)))</f>
        <v>industry-elec-and-hydrogen.html</v>
      </c>
      <c r="S1228" s="291" t="s">
        <v>187</v>
      </c>
    </row>
    <row r="1229" spans="1:19" s="291" customFormat="1">
      <c r="A1229" s="237" t="str">
        <f>IF(ISBLANK(INDEX('Policy Characteristics'!A:A,MATCH($C1229,'Policy Characteristics'!$C:$C,0))),"",INDEX('Policy Characteristics'!A:A,MATCH($C1229,'Policy Characteristics'!$C:$C,0)))</f>
        <v>Industry</v>
      </c>
      <c r="B1229" s="386" t="str">
        <f>IF(ISBLANK(INDEX('Policy Characteristics'!B:B,MATCH($C1229,'Policy Characteristics'!$C:$C,0))),"",INDEX('Policy Characteristics'!B:B,MATCH($C1229,'Policy Characteristics'!$C:$C,0)))</f>
        <v>Hydrogen Combustion</v>
      </c>
      <c r="C1229" s="237" t="str">
        <f t="shared" si="47"/>
        <v>Fraction of Eligible Industrial Energy Use Shifted to Hydrogen</v>
      </c>
      <c r="D1229" s="290" t="s">
        <v>3056</v>
      </c>
      <c r="E1229" t="s">
        <v>3489</v>
      </c>
      <c r="F1229" t="s">
        <v>3019</v>
      </c>
      <c r="G1229" s="335" t="s">
        <v>3496</v>
      </c>
      <c r="H1229" s="17">
        <v>2124</v>
      </c>
      <c r="I1229" s="387" t="s">
        <v>44</v>
      </c>
      <c r="J1229" s="388" t="str">
        <f>IF(ISBLANK(INDEX('Policy Characteristics'!D:D,MATCH($C1229,'Policy Characteristics'!$C:$C,0))),"",INDEX('Policy Characteristics'!D:D,MATCH($C1229,'Policy Characteristics'!$C:$C,0)))</f>
        <v>Hydrogen Combustion</v>
      </c>
      <c r="K1229" s="237" t="str">
        <f>IF(ISBLANK(INDEX('Policy Characteristics'!E:E,MATCH($C1229,'Policy Characteristics'!$C:$C,0))),"",INDEX('Policy Characteristics'!E:E,MATCH($C1229,'Policy Characteristics'!$C:$C,0)))</f>
        <v>indst shift to hydrogen</v>
      </c>
      <c r="L1229" s="238">
        <f>IF(ISBLANK(INDEX('Policy Characteristics'!F:F,MATCH($C1229,'Policy Characteristics'!$C:$C,0))),"",INDEX('Policy Characteristics'!F:F,MATCH($C1229,'Policy Characteristics'!$C:$C,0)))</f>
        <v>0</v>
      </c>
      <c r="M1229" s="238">
        <f>IF(ISBLANK(INDEX('Policy Characteristics'!G:G,MATCH($C1229,'Policy Characteristics'!$C:$C,0))),"",INDEX('Policy Characteristics'!G:G,MATCH($C1229,'Policy Characteristics'!$C:$C,0)))</f>
        <v>1</v>
      </c>
      <c r="N1229" s="238">
        <f>IF(ISBLANK(INDEX('Policy Characteristics'!H:H,MATCH($C1229,'Policy Characteristics'!$C:$C,0))),"",INDEX('Policy Characteristics'!H:H,MATCH($C1229,'Policy Characteristics'!$C:$C,0)))</f>
        <v>0.01</v>
      </c>
      <c r="O1229" s="237" t="str">
        <f>IF(ISBLANK(INDEX('Policy Characteristics'!I:I,MATCH($C1229,'Policy Characteristics'!$C:$C,0))),"",INDEX('Policy Characteristics'!I:I,MATCH($C1229,'Policy Characteristics'!$C:$C,0)))</f>
        <v>% of fuel shifted</v>
      </c>
      <c r="P1229" s="237"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7" t="str">
        <f>IF(ISBLANK(INDEX('Policy Characteristics'!K:K,MATCH($C1229,'Policy Characteristics'!$C:$C,0))),"",INDEX('Policy Characteristics'!K:K,MATCH($C1229,'Policy Characteristics'!$C:$C,0)))</f>
        <v>industry-ag-main.html#fuel-switching</v>
      </c>
      <c r="R1229" s="237" t="str">
        <f>IF(ISBLANK(INDEX('Policy Characteristics'!L:L,MATCH($C1229,'Policy Characteristics'!$C:$C,0))),"",INDEX('Policy Characteristics'!L:L,MATCH($C1229,'Policy Characteristics'!$C:$C,0)))</f>
        <v>industry-elec-and-hydrogen.html</v>
      </c>
      <c r="S1229" s="291" t="s">
        <v>187</v>
      </c>
    </row>
    <row r="1230" spans="1:19" s="291" customFormat="1">
      <c r="A1230" s="237" t="str">
        <f>IF(ISBLANK(INDEX('Policy Characteristics'!A:A,MATCH($C1230,'Policy Characteristics'!$C:$C,0))),"",INDEX('Policy Characteristics'!A:A,MATCH($C1230,'Policy Characteristics'!$C:$C,0)))</f>
        <v>Industry</v>
      </c>
      <c r="B1230" s="386" t="str">
        <f>IF(ISBLANK(INDEX('Policy Characteristics'!B:B,MATCH($C1230,'Policy Characteristics'!$C:$C,0))),"",INDEX('Policy Characteristics'!B:B,MATCH($C1230,'Policy Characteristics'!$C:$C,0)))</f>
        <v>Hydrogen Combustion</v>
      </c>
      <c r="C1230" s="237" t="str">
        <f t="shared" si="47"/>
        <v>Fraction of Eligible Industrial Energy Use Shifted to Hydrogen</v>
      </c>
      <c r="D1230" s="290" t="s">
        <v>3056</v>
      </c>
      <c r="E1230" t="s">
        <v>3490</v>
      </c>
      <c r="F1230" t="s">
        <v>3019</v>
      </c>
      <c r="G1230" s="335" t="s">
        <v>3497</v>
      </c>
      <c r="H1230" s="17">
        <v>2125</v>
      </c>
      <c r="I1230" s="387" t="s">
        <v>43</v>
      </c>
      <c r="J1230" s="388" t="str">
        <f>IF(ISBLANK(INDEX('Policy Characteristics'!D:D,MATCH($C1230,'Policy Characteristics'!$C:$C,0))),"",INDEX('Policy Characteristics'!D:D,MATCH($C1230,'Policy Characteristics'!$C:$C,0)))</f>
        <v>Hydrogen Combustion</v>
      </c>
      <c r="K1230" s="237" t="str">
        <f>IF(ISBLANK(INDEX('Policy Characteristics'!E:E,MATCH($C1230,'Policy Characteristics'!$C:$C,0))),"",INDEX('Policy Characteristics'!E:E,MATCH($C1230,'Policy Characteristics'!$C:$C,0)))</f>
        <v>indst shift to hydrogen</v>
      </c>
      <c r="L1230" s="238">
        <f>IF(ISBLANK(INDEX('Policy Characteristics'!F:F,MATCH($C1230,'Policy Characteristics'!$C:$C,0))),"",INDEX('Policy Characteristics'!F:F,MATCH($C1230,'Policy Characteristics'!$C:$C,0)))</f>
        <v>0</v>
      </c>
      <c r="M1230" s="238">
        <f>IF(ISBLANK(INDEX('Policy Characteristics'!G:G,MATCH($C1230,'Policy Characteristics'!$C:$C,0))),"",INDEX('Policy Characteristics'!G:G,MATCH($C1230,'Policy Characteristics'!$C:$C,0)))</f>
        <v>1</v>
      </c>
      <c r="N1230" s="238">
        <f>IF(ISBLANK(INDEX('Policy Characteristics'!H:H,MATCH($C1230,'Policy Characteristics'!$C:$C,0))),"",INDEX('Policy Characteristics'!H:H,MATCH($C1230,'Policy Characteristics'!$C:$C,0)))</f>
        <v>0.01</v>
      </c>
      <c r="O1230" s="237" t="str">
        <f>IF(ISBLANK(INDEX('Policy Characteristics'!I:I,MATCH($C1230,'Policy Characteristics'!$C:$C,0))),"",INDEX('Policy Characteristics'!I:I,MATCH($C1230,'Policy Characteristics'!$C:$C,0)))</f>
        <v>% of fuel shifted</v>
      </c>
      <c r="P1230" s="237"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7" t="str">
        <f>IF(ISBLANK(INDEX('Policy Characteristics'!K:K,MATCH($C1230,'Policy Characteristics'!$C:$C,0))),"",INDEX('Policy Characteristics'!K:K,MATCH($C1230,'Policy Characteristics'!$C:$C,0)))</f>
        <v>industry-ag-main.html#fuel-switching</v>
      </c>
      <c r="R1230" s="237" t="str">
        <f>IF(ISBLANK(INDEX('Policy Characteristics'!L:L,MATCH($C1230,'Policy Characteristics'!$C:$C,0))),"",INDEX('Policy Characteristics'!L:L,MATCH($C1230,'Policy Characteristics'!$C:$C,0)))</f>
        <v>industry-elec-and-hydrogen.html</v>
      </c>
      <c r="S1230" s="291" t="s">
        <v>187</v>
      </c>
    </row>
    <row r="1231" spans="1:19" s="291" customFormat="1">
      <c r="A1231" s="237" t="str">
        <f>IF(ISBLANK(INDEX('Policy Characteristics'!A:A,MATCH($C1231,'Policy Characteristics'!$C:$C,0))),"",INDEX('Policy Characteristics'!A:A,MATCH($C1231,'Policy Characteristics'!$C:$C,0)))</f>
        <v>Industry</v>
      </c>
      <c r="B1231" s="386" t="str">
        <f>IF(ISBLANK(INDEX('Policy Characteristics'!B:B,MATCH($C1231,'Policy Characteristics'!$C:$C,0))),"",INDEX('Policy Characteristics'!B:B,MATCH($C1231,'Policy Characteristics'!$C:$C,0)))</f>
        <v>Hydrogen Combustion</v>
      </c>
      <c r="C1231" s="237" t="str">
        <f t="shared" si="47"/>
        <v>Fraction of Eligible Industrial Energy Use Shifted to Hydrogen</v>
      </c>
      <c r="D1231" s="290" t="s">
        <v>3056</v>
      </c>
      <c r="E1231" t="s">
        <v>3491</v>
      </c>
      <c r="F1231" t="s">
        <v>3019</v>
      </c>
      <c r="G1231" s="335" t="s">
        <v>3498</v>
      </c>
      <c r="H1231" s="17">
        <v>2126</v>
      </c>
      <c r="I1231" s="387" t="s">
        <v>44</v>
      </c>
      <c r="J1231" s="388" t="str">
        <f>IF(ISBLANK(INDEX('Policy Characteristics'!D:D,MATCH($C1231,'Policy Characteristics'!$C:$C,0))),"",INDEX('Policy Characteristics'!D:D,MATCH($C1231,'Policy Characteristics'!$C:$C,0)))</f>
        <v>Hydrogen Combustion</v>
      </c>
      <c r="K1231" s="237" t="str">
        <f>IF(ISBLANK(INDEX('Policy Characteristics'!E:E,MATCH($C1231,'Policy Characteristics'!$C:$C,0))),"",INDEX('Policy Characteristics'!E:E,MATCH($C1231,'Policy Characteristics'!$C:$C,0)))</f>
        <v>indst shift to hydrogen</v>
      </c>
      <c r="L1231" s="238">
        <f>IF(ISBLANK(INDEX('Policy Characteristics'!F:F,MATCH($C1231,'Policy Characteristics'!$C:$C,0))),"",INDEX('Policy Characteristics'!F:F,MATCH($C1231,'Policy Characteristics'!$C:$C,0)))</f>
        <v>0</v>
      </c>
      <c r="M1231" s="238">
        <f>IF(ISBLANK(INDEX('Policy Characteristics'!G:G,MATCH($C1231,'Policy Characteristics'!$C:$C,0))),"",INDEX('Policy Characteristics'!G:G,MATCH($C1231,'Policy Characteristics'!$C:$C,0)))</f>
        <v>1</v>
      </c>
      <c r="N1231" s="238">
        <f>IF(ISBLANK(INDEX('Policy Characteristics'!H:H,MATCH($C1231,'Policy Characteristics'!$C:$C,0))),"",INDEX('Policy Characteristics'!H:H,MATCH($C1231,'Policy Characteristics'!$C:$C,0)))</f>
        <v>0.01</v>
      </c>
      <c r="O1231" s="237" t="str">
        <f>IF(ISBLANK(INDEX('Policy Characteristics'!I:I,MATCH($C1231,'Policy Characteristics'!$C:$C,0))),"",INDEX('Policy Characteristics'!I:I,MATCH($C1231,'Policy Characteristics'!$C:$C,0)))</f>
        <v>% of fuel shifted</v>
      </c>
      <c r="P1231" s="237"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7" t="str">
        <f>IF(ISBLANK(INDEX('Policy Characteristics'!K:K,MATCH($C1231,'Policy Characteristics'!$C:$C,0))),"",INDEX('Policy Characteristics'!K:K,MATCH($C1231,'Policy Characteristics'!$C:$C,0)))</f>
        <v>industry-ag-main.html#fuel-switching</v>
      </c>
      <c r="R1231" s="237" t="str">
        <f>IF(ISBLANK(INDEX('Policy Characteristics'!L:L,MATCH($C1231,'Policy Characteristics'!$C:$C,0))),"",INDEX('Policy Characteristics'!L:L,MATCH($C1231,'Policy Characteristics'!$C:$C,0)))</f>
        <v>industry-elec-and-hydrogen.html</v>
      </c>
      <c r="S1231" s="291" t="s">
        <v>187</v>
      </c>
    </row>
    <row r="1232" spans="1:19" s="291" customFormat="1">
      <c r="A1232" s="237" t="str">
        <f>IF(ISBLANK(INDEX('Policy Characteristics'!A:A,MATCH($C1232,'Policy Characteristics'!$C:$C,0))),"",INDEX('Policy Characteristics'!A:A,MATCH($C1232,'Policy Characteristics'!$C:$C,0)))</f>
        <v>Industry</v>
      </c>
      <c r="B1232" s="386" t="str">
        <f>IF(ISBLANK(INDEX('Policy Characteristics'!B:B,MATCH($C1232,'Policy Characteristics'!$C:$C,0))),"",INDEX('Policy Characteristics'!B:B,MATCH($C1232,'Policy Characteristics'!$C:$C,0)))</f>
        <v>Hydrogen Combustion</v>
      </c>
      <c r="C1232" s="237" t="str">
        <f t="shared" si="47"/>
        <v>Fraction of Eligible Industrial Energy Use Shifted to Hydrogen</v>
      </c>
      <c r="D1232" s="290" t="s">
        <v>3056</v>
      </c>
      <c r="E1232" t="s">
        <v>3492</v>
      </c>
      <c r="F1232" t="s">
        <v>3019</v>
      </c>
      <c r="G1232" s="335" t="s">
        <v>3499</v>
      </c>
      <c r="H1232" s="17">
        <v>2127</v>
      </c>
      <c r="I1232" s="387" t="s">
        <v>43</v>
      </c>
      <c r="J1232" s="388" t="str">
        <f>IF(ISBLANK(INDEX('Policy Characteristics'!D:D,MATCH($C1232,'Policy Characteristics'!$C:$C,0))),"",INDEX('Policy Characteristics'!D:D,MATCH($C1232,'Policy Characteristics'!$C:$C,0)))</f>
        <v>Hydrogen Combustion</v>
      </c>
      <c r="K1232" s="237" t="str">
        <f>IF(ISBLANK(INDEX('Policy Characteristics'!E:E,MATCH($C1232,'Policy Characteristics'!$C:$C,0))),"",INDEX('Policy Characteristics'!E:E,MATCH($C1232,'Policy Characteristics'!$C:$C,0)))</f>
        <v>indst shift to hydrogen</v>
      </c>
      <c r="L1232" s="238">
        <f>IF(ISBLANK(INDEX('Policy Characteristics'!F:F,MATCH($C1232,'Policy Characteristics'!$C:$C,0))),"",INDEX('Policy Characteristics'!F:F,MATCH($C1232,'Policy Characteristics'!$C:$C,0)))</f>
        <v>0</v>
      </c>
      <c r="M1232" s="238">
        <f>IF(ISBLANK(INDEX('Policy Characteristics'!G:G,MATCH($C1232,'Policy Characteristics'!$C:$C,0))),"",INDEX('Policy Characteristics'!G:G,MATCH($C1232,'Policy Characteristics'!$C:$C,0)))</f>
        <v>1</v>
      </c>
      <c r="N1232" s="238">
        <f>IF(ISBLANK(INDEX('Policy Characteristics'!H:H,MATCH($C1232,'Policy Characteristics'!$C:$C,0))),"",INDEX('Policy Characteristics'!H:H,MATCH($C1232,'Policy Characteristics'!$C:$C,0)))</f>
        <v>0.01</v>
      </c>
      <c r="O1232" s="237" t="str">
        <f>IF(ISBLANK(INDEX('Policy Characteristics'!I:I,MATCH($C1232,'Policy Characteristics'!$C:$C,0))),"",INDEX('Policy Characteristics'!I:I,MATCH($C1232,'Policy Characteristics'!$C:$C,0)))</f>
        <v>% of fuel shifted</v>
      </c>
      <c r="P1232" s="237"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7" t="str">
        <f>IF(ISBLANK(INDEX('Policy Characteristics'!K:K,MATCH($C1232,'Policy Characteristics'!$C:$C,0))),"",INDEX('Policy Characteristics'!K:K,MATCH($C1232,'Policy Characteristics'!$C:$C,0)))</f>
        <v>industry-ag-main.html#fuel-switching</v>
      </c>
      <c r="R1232" s="237" t="str">
        <f>IF(ISBLANK(INDEX('Policy Characteristics'!L:L,MATCH($C1232,'Policy Characteristics'!$C:$C,0))),"",INDEX('Policy Characteristics'!L:L,MATCH($C1232,'Policy Characteristics'!$C:$C,0)))</f>
        <v>industry-elec-and-hydrogen.html</v>
      </c>
      <c r="S1232" s="291" t="s">
        <v>187</v>
      </c>
    </row>
    <row r="1233" spans="1:19" s="291" customFormat="1">
      <c r="A1233" s="237" t="str">
        <f>IF(ISBLANK(INDEX('Policy Characteristics'!A:A,MATCH($C1233,'Policy Characteristics'!$C:$C,0))),"",INDEX('Policy Characteristics'!A:A,MATCH($C1233,'Policy Characteristics'!$C:$C,0)))</f>
        <v>Industry</v>
      </c>
      <c r="B1233" s="386" t="str">
        <f>IF(ISBLANK(INDEX('Policy Characteristics'!B:B,MATCH($C1233,'Policy Characteristics'!$C:$C,0))),"",INDEX('Policy Characteristics'!B:B,MATCH($C1233,'Policy Characteristics'!$C:$C,0)))</f>
        <v>Hydrogen Combustion</v>
      </c>
      <c r="C1233" s="237" t="str">
        <f t="shared" si="47"/>
        <v>Fraction of Eligible Industrial Energy Use Shifted to Hydrogen</v>
      </c>
      <c r="D1233" s="290" t="s">
        <v>3056</v>
      </c>
      <c r="E1233" t="s">
        <v>3493</v>
      </c>
      <c r="F1233" t="s">
        <v>3019</v>
      </c>
      <c r="G1233" s="335" t="s">
        <v>3500</v>
      </c>
      <c r="H1233" s="17">
        <v>2128</v>
      </c>
      <c r="I1233" s="387" t="s">
        <v>44</v>
      </c>
      <c r="J1233" s="388" t="str">
        <f>IF(ISBLANK(INDEX('Policy Characteristics'!D:D,MATCH($C1233,'Policy Characteristics'!$C:$C,0))),"",INDEX('Policy Characteristics'!D:D,MATCH($C1233,'Policy Characteristics'!$C:$C,0)))</f>
        <v>Hydrogen Combustion</v>
      </c>
      <c r="K1233" s="237" t="str">
        <f>IF(ISBLANK(INDEX('Policy Characteristics'!E:E,MATCH($C1233,'Policy Characteristics'!$C:$C,0))),"",INDEX('Policy Characteristics'!E:E,MATCH($C1233,'Policy Characteristics'!$C:$C,0)))</f>
        <v>indst shift to hydrogen</v>
      </c>
      <c r="L1233" s="238">
        <f>IF(ISBLANK(INDEX('Policy Characteristics'!F:F,MATCH($C1233,'Policy Characteristics'!$C:$C,0))),"",INDEX('Policy Characteristics'!F:F,MATCH($C1233,'Policy Characteristics'!$C:$C,0)))</f>
        <v>0</v>
      </c>
      <c r="M1233" s="238">
        <f>IF(ISBLANK(INDEX('Policy Characteristics'!G:G,MATCH($C1233,'Policy Characteristics'!$C:$C,0))),"",INDEX('Policy Characteristics'!G:G,MATCH($C1233,'Policy Characteristics'!$C:$C,0)))</f>
        <v>1</v>
      </c>
      <c r="N1233" s="238">
        <f>IF(ISBLANK(INDEX('Policy Characteristics'!H:H,MATCH($C1233,'Policy Characteristics'!$C:$C,0))),"",INDEX('Policy Characteristics'!H:H,MATCH($C1233,'Policy Characteristics'!$C:$C,0)))</f>
        <v>0.01</v>
      </c>
      <c r="O1233" s="237" t="str">
        <f>IF(ISBLANK(INDEX('Policy Characteristics'!I:I,MATCH($C1233,'Policy Characteristics'!$C:$C,0))),"",INDEX('Policy Characteristics'!I:I,MATCH($C1233,'Policy Characteristics'!$C:$C,0)))</f>
        <v>% of fuel shifted</v>
      </c>
      <c r="P1233" s="237"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7" t="str">
        <f>IF(ISBLANK(INDEX('Policy Characteristics'!K:K,MATCH($C1233,'Policy Characteristics'!$C:$C,0))),"",INDEX('Policy Characteristics'!K:K,MATCH($C1233,'Policy Characteristics'!$C:$C,0)))</f>
        <v>industry-ag-main.html#fuel-switching</v>
      </c>
      <c r="R1233" s="237" t="str">
        <f>IF(ISBLANK(INDEX('Policy Characteristics'!L:L,MATCH($C1233,'Policy Characteristics'!$C:$C,0))),"",INDEX('Policy Characteristics'!L:L,MATCH($C1233,'Policy Characteristics'!$C:$C,0)))</f>
        <v>industry-elec-and-hydrogen.html</v>
      </c>
      <c r="S1233" s="291" t="s">
        <v>187</v>
      </c>
    </row>
    <row r="1234" spans="1:19" s="291" customFormat="1">
      <c r="A1234" s="237" t="str">
        <f>IF(ISBLANK(INDEX('Policy Characteristics'!A:A,MATCH($C1234,'Policy Characteristics'!$C:$C,0))),"",INDEX('Policy Characteristics'!A:A,MATCH($C1234,'Policy Characteristics'!$C:$C,0)))</f>
        <v>Industry</v>
      </c>
      <c r="B1234" s="386" t="str">
        <f>IF(ISBLANK(INDEX('Policy Characteristics'!B:B,MATCH($C1234,'Policy Characteristics'!$C:$C,0))),"",INDEX('Policy Characteristics'!B:B,MATCH($C1234,'Policy Characteristics'!$C:$C,0)))</f>
        <v>Hydrogen Combustion</v>
      </c>
      <c r="C1234" s="237" t="str">
        <f t="shared" si="47"/>
        <v>Fraction of Eligible Industrial Energy Use Shifted to Hydrogen</v>
      </c>
      <c r="D1234" s="290" t="s">
        <v>3056</v>
      </c>
      <c r="E1234" t="s">
        <v>3610</v>
      </c>
      <c r="F1234" t="s">
        <v>3019</v>
      </c>
      <c r="G1234" s="335" t="s">
        <v>3610</v>
      </c>
      <c r="H1234" s="17">
        <v>2129</v>
      </c>
      <c r="I1234" s="387" t="s">
        <v>44</v>
      </c>
      <c r="J1234" s="388" t="str">
        <f>IF(ISBLANK(INDEX('Policy Characteristics'!D:D,MATCH($C1234,'Policy Characteristics'!$C:$C,0))),"",INDEX('Policy Characteristics'!D:D,MATCH($C1234,'Policy Characteristics'!$C:$C,0)))</f>
        <v>Hydrogen Combustion</v>
      </c>
      <c r="K1234" s="237" t="str">
        <f>IF(ISBLANK(INDEX('Policy Characteristics'!E:E,MATCH($C1234,'Policy Characteristics'!$C:$C,0))),"",INDEX('Policy Characteristics'!E:E,MATCH($C1234,'Policy Characteristics'!$C:$C,0)))</f>
        <v>indst shift to hydrogen</v>
      </c>
      <c r="L1234" s="238">
        <f>IF(ISBLANK(INDEX('Policy Characteristics'!F:F,MATCH($C1234,'Policy Characteristics'!$C:$C,0))),"",INDEX('Policy Characteristics'!F:F,MATCH($C1234,'Policy Characteristics'!$C:$C,0)))</f>
        <v>0</v>
      </c>
      <c r="M1234" s="238">
        <f>IF(ISBLANK(INDEX('Policy Characteristics'!G:G,MATCH($C1234,'Policy Characteristics'!$C:$C,0))),"",INDEX('Policy Characteristics'!G:G,MATCH($C1234,'Policy Characteristics'!$C:$C,0)))</f>
        <v>1</v>
      </c>
      <c r="N1234" s="238">
        <f>IF(ISBLANK(INDEX('Policy Characteristics'!H:H,MATCH($C1234,'Policy Characteristics'!$C:$C,0))),"",INDEX('Policy Characteristics'!H:H,MATCH($C1234,'Policy Characteristics'!$C:$C,0)))</f>
        <v>0.01</v>
      </c>
      <c r="O1234" s="237" t="str">
        <f>IF(ISBLANK(INDEX('Policy Characteristics'!I:I,MATCH($C1234,'Policy Characteristics'!$C:$C,0))),"",INDEX('Policy Characteristics'!I:I,MATCH($C1234,'Policy Characteristics'!$C:$C,0)))</f>
        <v>% of fuel shifted</v>
      </c>
      <c r="P1234" s="237"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7" t="str">
        <f>IF(ISBLANK(INDEX('Policy Characteristics'!K:K,MATCH($C1234,'Policy Characteristics'!$C:$C,0))),"",INDEX('Policy Characteristics'!K:K,MATCH($C1234,'Policy Characteristics'!$C:$C,0)))</f>
        <v>industry-ag-main.html#fuel-switching</v>
      </c>
      <c r="R1234" s="237" t="str">
        <f>IF(ISBLANK(INDEX('Policy Characteristics'!L:L,MATCH($C1234,'Policy Characteristics'!$C:$C,0))),"",INDEX('Policy Characteristics'!L:L,MATCH($C1234,'Policy Characteristics'!$C:$C,0)))</f>
        <v>industry-elec-and-hydrogen.html</v>
      </c>
      <c r="S1234" s="291" t="s">
        <v>187</v>
      </c>
    </row>
    <row r="1235" spans="1:19" s="291" customFormat="1">
      <c r="A1235" s="237" t="str">
        <f>IF(ISBLANK(INDEX('Policy Characteristics'!A:A,MATCH($C1235,'Policy Characteristics'!$C:$C,0))),"",INDEX('Policy Characteristics'!A:A,MATCH($C1235,'Policy Characteristics'!$C:$C,0)))</f>
        <v>Industry</v>
      </c>
      <c r="B1235" s="386" t="str">
        <f>IF(ISBLANK(INDEX('Policy Characteristics'!B:B,MATCH($C1235,'Policy Characteristics'!$C:$C,0))),"",INDEX('Policy Characteristics'!B:B,MATCH($C1235,'Policy Characteristics'!$C:$C,0)))</f>
        <v>Hydrogen Combustion</v>
      </c>
      <c r="C1235" s="237" t="str">
        <f t="shared" si="47"/>
        <v>Fraction of Eligible Industrial Energy Use Shifted to Hydrogen</v>
      </c>
      <c r="D1235" s="290" t="s">
        <v>3057</v>
      </c>
      <c r="E1235" t="s">
        <v>3487</v>
      </c>
      <c r="F1235" t="s">
        <v>3020</v>
      </c>
      <c r="G1235" s="335" t="s">
        <v>3494</v>
      </c>
      <c r="H1235" s="17">
        <v>2130</v>
      </c>
      <c r="I1235" s="387" t="s">
        <v>43</v>
      </c>
      <c r="J1235" s="388" t="str">
        <f>IF(ISBLANK(INDEX('Policy Characteristics'!D:D,MATCH($C1235,'Policy Characteristics'!$C:$C,0))),"",INDEX('Policy Characteristics'!D:D,MATCH($C1235,'Policy Characteristics'!$C:$C,0)))</f>
        <v>Hydrogen Combustion</v>
      </c>
      <c r="K1235" s="237" t="str">
        <f>IF(ISBLANK(INDEX('Policy Characteristics'!E:E,MATCH($C1235,'Policy Characteristics'!$C:$C,0))),"",INDEX('Policy Characteristics'!E:E,MATCH($C1235,'Policy Characteristics'!$C:$C,0)))</f>
        <v>indst shift to hydrogen</v>
      </c>
      <c r="L1235" s="238">
        <f>IF(ISBLANK(INDEX('Policy Characteristics'!F:F,MATCH($C1235,'Policy Characteristics'!$C:$C,0))),"",INDEX('Policy Characteristics'!F:F,MATCH($C1235,'Policy Characteristics'!$C:$C,0)))</f>
        <v>0</v>
      </c>
      <c r="M1235" s="238">
        <f>IF(ISBLANK(INDEX('Policy Characteristics'!G:G,MATCH($C1235,'Policy Characteristics'!$C:$C,0))),"",INDEX('Policy Characteristics'!G:G,MATCH($C1235,'Policy Characteristics'!$C:$C,0)))</f>
        <v>1</v>
      </c>
      <c r="N1235" s="238">
        <f>IF(ISBLANK(INDEX('Policy Characteristics'!H:H,MATCH($C1235,'Policy Characteristics'!$C:$C,0))),"",INDEX('Policy Characteristics'!H:H,MATCH($C1235,'Policy Characteristics'!$C:$C,0)))</f>
        <v>0.01</v>
      </c>
      <c r="O1235" s="237" t="str">
        <f>IF(ISBLANK(INDEX('Policy Characteristics'!I:I,MATCH($C1235,'Policy Characteristics'!$C:$C,0))),"",INDEX('Policy Characteristics'!I:I,MATCH($C1235,'Policy Characteristics'!$C:$C,0)))</f>
        <v>% of fuel shifted</v>
      </c>
      <c r="P1235" s="237"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7" t="str">
        <f>IF(ISBLANK(INDEX('Policy Characteristics'!K:K,MATCH($C1235,'Policy Characteristics'!$C:$C,0))),"",INDEX('Policy Characteristics'!K:K,MATCH($C1235,'Policy Characteristics'!$C:$C,0)))</f>
        <v>industry-ag-main.html#fuel-switching</v>
      </c>
      <c r="R1235" s="237" t="str">
        <f>IF(ISBLANK(INDEX('Policy Characteristics'!L:L,MATCH($C1235,'Policy Characteristics'!$C:$C,0))),"",INDEX('Policy Characteristics'!L:L,MATCH($C1235,'Policy Characteristics'!$C:$C,0)))</f>
        <v>industry-elec-and-hydrogen.html</v>
      </c>
      <c r="S1235" s="291" t="s">
        <v>187</v>
      </c>
    </row>
    <row r="1236" spans="1:19" s="291" customFormat="1">
      <c r="A1236" s="237" t="str">
        <f>IF(ISBLANK(INDEX('Policy Characteristics'!A:A,MATCH($C1236,'Policy Characteristics'!$C:$C,0))),"",INDEX('Policy Characteristics'!A:A,MATCH($C1236,'Policy Characteristics'!$C:$C,0)))</f>
        <v>Industry</v>
      </c>
      <c r="B1236" s="386" t="str">
        <f>IF(ISBLANK(INDEX('Policy Characteristics'!B:B,MATCH($C1236,'Policy Characteristics'!$C:$C,0))),"",INDEX('Policy Characteristics'!B:B,MATCH($C1236,'Policy Characteristics'!$C:$C,0)))</f>
        <v>Hydrogen Combustion</v>
      </c>
      <c r="C1236" s="237" t="str">
        <f t="shared" si="47"/>
        <v>Fraction of Eligible Industrial Energy Use Shifted to Hydrogen</v>
      </c>
      <c r="D1236" s="290" t="s">
        <v>3057</v>
      </c>
      <c r="E1236" t="s">
        <v>3488</v>
      </c>
      <c r="F1236" t="s">
        <v>3020</v>
      </c>
      <c r="G1236" s="335" t="s">
        <v>3495</v>
      </c>
      <c r="H1236" s="17">
        <v>2131</v>
      </c>
      <c r="I1236" s="387" t="s">
        <v>43</v>
      </c>
      <c r="J1236" s="388" t="str">
        <f>IF(ISBLANK(INDEX('Policy Characteristics'!D:D,MATCH($C1236,'Policy Characteristics'!$C:$C,0))),"",INDEX('Policy Characteristics'!D:D,MATCH($C1236,'Policy Characteristics'!$C:$C,0)))</f>
        <v>Hydrogen Combustion</v>
      </c>
      <c r="K1236" s="237" t="str">
        <f>IF(ISBLANK(INDEX('Policy Characteristics'!E:E,MATCH($C1236,'Policy Characteristics'!$C:$C,0))),"",INDEX('Policy Characteristics'!E:E,MATCH($C1236,'Policy Characteristics'!$C:$C,0)))</f>
        <v>indst shift to hydrogen</v>
      </c>
      <c r="L1236" s="238">
        <f>IF(ISBLANK(INDEX('Policy Characteristics'!F:F,MATCH($C1236,'Policy Characteristics'!$C:$C,0))),"",INDEX('Policy Characteristics'!F:F,MATCH($C1236,'Policy Characteristics'!$C:$C,0)))</f>
        <v>0</v>
      </c>
      <c r="M1236" s="238">
        <f>IF(ISBLANK(INDEX('Policy Characteristics'!G:G,MATCH($C1236,'Policy Characteristics'!$C:$C,0))),"",INDEX('Policy Characteristics'!G:G,MATCH($C1236,'Policy Characteristics'!$C:$C,0)))</f>
        <v>1</v>
      </c>
      <c r="N1236" s="238">
        <f>IF(ISBLANK(INDEX('Policy Characteristics'!H:H,MATCH($C1236,'Policy Characteristics'!$C:$C,0))),"",INDEX('Policy Characteristics'!H:H,MATCH($C1236,'Policy Characteristics'!$C:$C,0)))</f>
        <v>0.01</v>
      </c>
      <c r="O1236" s="237" t="str">
        <f>IF(ISBLANK(INDEX('Policy Characteristics'!I:I,MATCH($C1236,'Policy Characteristics'!$C:$C,0))),"",INDEX('Policy Characteristics'!I:I,MATCH($C1236,'Policy Characteristics'!$C:$C,0)))</f>
        <v>% of fuel shifted</v>
      </c>
      <c r="P1236" s="237"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7" t="str">
        <f>IF(ISBLANK(INDEX('Policy Characteristics'!K:K,MATCH($C1236,'Policy Characteristics'!$C:$C,0))),"",INDEX('Policy Characteristics'!K:K,MATCH($C1236,'Policy Characteristics'!$C:$C,0)))</f>
        <v>industry-ag-main.html#fuel-switching</v>
      </c>
      <c r="R1236" s="237" t="str">
        <f>IF(ISBLANK(INDEX('Policy Characteristics'!L:L,MATCH($C1236,'Policy Characteristics'!$C:$C,0))),"",INDEX('Policy Characteristics'!L:L,MATCH($C1236,'Policy Characteristics'!$C:$C,0)))</f>
        <v>industry-elec-and-hydrogen.html</v>
      </c>
      <c r="S1236" s="291" t="s">
        <v>187</v>
      </c>
    </row>
    <row r="1237" spans="1:19" s="291" customFormat="1">
      <c r="A1237" s="237" t="str">
        <f>IF(ISBLANK(INDEX('Policy Characteristics'!A:A,MATCH($C1237,'Policy Characteristics'!$C:$C,0))),"",INDEX('Policy Characteristics'!A:A,MATCH($C1237,'Policy Characteristics'!$C:$C,0)))</f>
        <v>Industry</v>
      </c>
      <c r="B1237" s="386" t="str">
        <f>IF(ISBLANK(INDEX('Policy Characteristics'!B:B,MATCH($C1237,'Policy Characteristics'!$C:$C,0))),"",INDEX('Policy Characteristics'!B:B,MATCH($C1237,'Policy Characteristics'!$C:$C,0)))</f>
        <v>Hydrogen Combustion</v>
      </c>
      <c r="C1237" s="237" t="str">
        <f t="shared" si="47"/>
        <v>Fraction of Eligible Industrial Energy Use Shifted to Hydrogen</v>
      </c>
      <c r="D1237" s="290" t="s">
        <v>3057</v>
      </c>
      <c r="E1237" t="s">
        <v>3489</v>
      </c>
      <c r="F1237" t="s">
        <v>3020</v>
      </c>
      <c r="G1237" s="335" t="s">
        <v>3496</v>
      </c>
      <c r="H1237" s="17">
        <v>2132</v>
      </c>
      <c r="I1237" s="387" t="s">
        <v>43</v>
      </c>
      <c r="J1237" s="388" t="str">
        <f>IF(ISBLANK(INDEX('Policy Characteristics'!D:D,MATCH($C1237,'Policy Characteristics'!$C:$C,0))),"",INDEX('Policy Characteristics'!D:D,MATCH($C1237,'Policy Characteristics'!$C:$C,0)))</f>
        <v>Hydrogen Combustion</v>
      </c>
      <c r="K1237" s="237" t="str">
        <f>IF(ISBLANK(INDEX('Policy Characteristics'!E:E,MATCH($C1237,'Policy Characteristics'!$C:$C,0))),"",INDEX('Policy Characteristics'!E:E,MATCH($C1237,'Policy Characteristics'!$C:$C,0)))</f>
        <v>indst shift to hydrogen</v>
      </c>
      <c r="L1237" s="238">
        <f>IF(ISBLANK(INDEX('Policy Characteristics'!F:F,MATCH($C1237,'Policy Characteristics'!$C:$C,0))),"",INDEX('Policy Characteristics'!F:F,MATCH($C1237,'Policy Characteristics'!$C:$C,0)))</f>
        <v>0</v>
      </c>
      <c r="M1237" s="238">
        <f>IF(ISBLANK(INDEX('Policy Characteristics'!G:G,MATCH($C1237,'Policy Characteristics'!$C:$C,0))),"",INDEX('Policy Characteristics'!G:G,MATCH($C1237,'Policy Characteristics'!$C:$C,0)))</f>
        <v>1</v>
      </c>
      <c r="N1237" s="238">
        <f>IF(ISBLANK(INDEX('Policy Characteristics'!H:H,MATCH($C1237,'Policy Characteristics'!$C:$C,0))),"",INDEX('Policy Characteristics'!H:H,MATCH($C1237,'Policy Characteristics'!$C:$C,0)))</f>
        <v>0.01</v>
      </c>
      <c r="O1237" s="237" t="str">
        <f>IF(ISBLANK(INDEX('Policy Characteristics'!I:I,MATCH($C1237,'Policy Characteristics'!$C:$C,0))),"",INDEX('Policy Characteristics'!I:I,MATCH($C1237,'Policy Characteristics'!$C:$C,0)))</f>
        <v>% of fuel shifted</v>
      </c>
      <c r="P1237" s="237"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7" t="str">
        <f>IF(ISBLANK(INDEX('Policy Characteristics'!K:K,MATCH($C1237,'Policy Characteristics'!$C:$C,0))),"",INDEX('Policy Characteristics'!K:K,MATCH($C1237,'Policy Characteristics'!$C:$C,0)))</f>
        <v>industry-ag-main.html#fuel-switching</v>
      </c>
      <c r="R1237" s="237" t="str">
        <f>IF(ISBLANK(INDEX('Policy Characteristics'!L:L,MATCH($C1237,'Policy Characteristics'!$C:$C,0))),"",INDEX('Policy Characteristics'!L:L,MATCH($C1237,'Policy Characteristics'!$C:$C,0)))</f>
        <v>industry-elec-and-hydrogen.html</v>
      </c>
      <c r="S1237" s="291" t="s">
        <v>187</v>
      </c>
    </row>
    <row r="1238" spans="1:19" s="291" customFormat="1">
      <c r="A1238" s="237" t="str">
        <f>IF(ISBLANK(INDEX('Policy Characteristics'!A:A,MATCH($C1238,'Policy Characteristics'!$C:$C,0))),"",INDEX('Policy Characteristics'!A:A,MATCH($C1238,'Policy Characteristics'!$C:$C,0)))</f>
        <v>Industry</v>
      </c>
      <c r="B1238" s="386" t="str">
        <f>IF(ISBLANK(INDEX('Policy Characteristics'!B:B,MATCH($C1238,'Policy Characteristics'!$C:$C,0))),"",INDEX('Policy Characteristics'!B:B,MATCH($C1238,'Policy Characteristics'!$C:$C,0)))</f>
        <v>Hydrogen Combustion</v>
      </c>
      <c r="C1238" s="237" t="str">
        <f t="shared" si="47"/>
        <v>Fraction of Eligible Industrial Energy Use Shifted to Hydrogen</v>
      </c>
      <c r="D1238" s="290" t="s">
        <v>3057</v>
      </c>
      <c r="E1238" t="s">
        <v>3490</v>
      </c>
      <c r="F1238" t="s">
        <v>3020</v>
      </c>
      <c r="G1238" s="335" t="s">
        <v>3497</v>
      </c>
      <c r="H1238" s="17">
        <v>2133</v>
      </c>
      <c r="I1238" s="387" t="s">
        <v>43</v>
      </c>
      <c r="J1238" s="388" t="str">
        <f>IF(ISBLANK(INDEX('Policy Characteristics'!D:D,MATCH($C1238,'Policy Characteristics'!$C:$C,0))),"",INDEX('Policy Characteristics'!D:D,MATCH($C1238,'Policy Characteristics'!$C:$C,0)))</f>
        <v>Hydrogen Combustion</v>
      </c>
      <c r="K1238" s="237" t="str">
        <f>IF(ISBLANK(INDEX('Policy Characteristics'!E:E,MATCH($C1238,'Policy Characteristics'!$C:$C,0))),"",INDEX('Policy Characteristics'!E:E,MATCH($C1238,'Policy Characteristics'!$C:$C,0)))</f>
        <v>indst shift to hydrogen</v>
      </c>
      <c r="L1238" s="238">
        <f>IF(ISBLANK(INDEX('Policy Characteristics'!F:F,MATCH($C1238,'Policy Characteristics'!$C:$C,0))),"",INDEX('Policy Characteristics'!F:F,MATCH($C1238,'Policy Characteristics'!$C:$C,0)))</f>
        <v>0</v>
      </c>
      <c r="M1238" s="238">
        <f>IF(ISBLANK(INDEX('Policy Characteristics'!G:G,MATCH($C1238,'Policy Characteristics'!$C:$C,0))),"",INDEX('Policy Characteristics'!G:G,MATCH($C1238,'Policy Characteristics'!$C:$C,0)))</f>
        <v>1</v>
      </c>
      <c r="N1238" s="238">
        <f>IF(ISBLANK(INDEX('Policy Characteristics'!H:H,MATCH($C1238,'Policy Characteristics'!$C:$C,0))),"",INDEX('Policy Characteristics'!H:H,MATCH($C1238,'Policy Characteristics'!$C:$C,0)))</f>
        <v>0.01</v>
      </c>
      <c r="O1238" s="237" t="str">
        <f>IF(ISBLANK(INDEX('Policy Characteristics'!I:I,MATCH($C1238,'Policy Characteristics'!$C:$C,0))),"",INDEX('Policy Characteristics'!I:I,MATCH($C1238,'Policy Characteristics'!$C:$C,0)))</f>
        <v>% of fuel shifted</v>
      </c>
      <c r="P1238" s="237"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7" t="str">
        <f>IF(ISBLANK(INDEX('Policy Characteristics'!K:K,MATCH($C1238,'Policy Characteristics'!$C:$C,0))),"",INDEX('Policy Characteristics'!K:K,MATCH($C1238,'Policy Characteristics'!$C:$C,0)))</f>
        <v>industry-ag-main.html#fuel-switching</v>
      </c>
      <c r="R1238" s="237" t="str">
        <f>IF(ISBLANK(INDEX('Policy Characteristics'!L:L,MATCH($C1238,'Policy Characteristics'!$C:$C,0))),"",INDEX('Policy Characteristics'!L:L,MATCH($C1238,'Policy Characteristics'!$C:$C,0)))</f>
        <v>industry-elec-and-hydrogen.html</v>
      </c>
      <c r="S1238" s="291" t="s">
        <v>187</v>
      </c>
    </row>
    <row r="1239" spans="1:19" s="291" customFormat="1">
      <c r="A1239" s="237" t="str">
        <f>IF(ISBLANK(INDEX('Policy Characteristics'!A:A,MATCH($C1239,'Policy Characteristics'!$C:$C,0))),"",INDEX('Policy Characteristics'!A:A,MATCH($C1239,'Policy Characteristics'!$C:$C,0)))</f>
        <v>Industry</v>
      </c>
      <c r="B1239" s="386" t="str">
        <f>IF(ISBLANK(INDEX('Policy Characteristics'!B:B,MATCH($C1239,'Policy Characteristics'!$C:$C,0))),"",INDEX('Policy Characteristics'!B:B,MATCH($C1239,'Policy Characteristics'!$C:$C,0)))</f>
        <v>Hydrogen Combustion</v>
      </c>
      <c r="C1239" s="237" t="str">
        <f t="shared" si="47"/>
        <v>Fraction of Eligible Industrial Energy Use Shifted to Hydrogen</v>
      </c>
      <c r="D1239" s="290" t="s">
        <v>3057</v>
      </c>
      <c r="E1239" t="s">
        <v>3491</v>
      </c>
      <c r="F1239" t="s">
        <v>3020</v>
      </c>
      <c r="G1239" s="335" t="s">
        <v>3498</v>
      </c>
      <c r="H1239" s="17">
        <v>2134</v>
      </c>
      <c r="I1239" s="387" t="s">
        <v>43</v>
      </c>
      <c r="J1239" s="388" t="str">
        <f>IF(ISBLANK(INDEX('Policy Characteristics'!D:D,MATCH($C1239,'Policy Characteristics'!$C:$C,0))),"",INDEX('Policy Characteristics'!D:D,MATCH($C1239,'Policy Characteristics'!$C:$C,0)))</f>
        <v>Hydrogen Combustion</v>
      </c>
      <c r="K1239" s="237" t="str">
        <f>IF(ISBLANK(INDEX('Policy Characteristics'!E:E,MATCH($C1239,'Policy Characteristics'!$C:$C,0))),"",INDEX('Policy Characteristics'!E:E,MATCH($C1239,'Policy Characteristics'!$C:$C,0)))</f>
        <v>indst shift to hydrogen</v>
      </c>
      <c r="L1239" s="238">
        <f>IF(ISBLANK(INDEX('Policy Characteristics'!F:F,MATCH($C1239,'Policy Characteristics'!$C:$C,0))),"",INDEX('Policy Characteristics'!F:F,MATCH($C1239,'Policy Characteristics'!$C:$C,0)))</f>
        <v>0</v>
      </c>
      <c r="M1239" s="238">
        <f>IF(ISBLANK(INDEX('Policy Characteristics'!G:G,MATCH($C1239,'Policy Characteristics'!$C:$C,0))),"",INDEX('Policy Characteristics'!G:G,MATCH($C1239,'Policy Characteristics'!$C:$C,0)))</f>
        <v>1</v>
      </c>
      <c r="N1239" s="238">
        <f>IF(ISBLANK(INDEX('Policy Characteristics'!H:H,MATCH($C1239,'Policy Characteristics'!$C:$C,0))),"",INDEX('Policy Characteristics'!H:H,MATCH($C1239,'Policy Characteristics'!$C:$C,0)))</f>
        <v>0.01</v>
      </c>
      <c r="O1239" s="237" t="str">
        <f>IF(ISBLANK(INDEX('Policy Characteristics'!I:I,MATCH($C1239,'Policy Characteristics'!$C:$C,0))),"",INDEX('Policy Characteristics'!I:I,MATCH($C1239,'Policy Characteristics'!$C:$C,0)))</f>
        <v>% of fuel shifted</v>
      </c>
      <c r="P1239" s="237"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7" t="str">
        <f>IF(ISBLANK(INDEX('Policy Characteristics'!K:K,MATCH($C1239,'Policy Characteristics'!$C:$C,0))),"",INDEX('Policy Characteristics'!K:K,MATCH($C1239,'Policy Characteristics'!$C:$C,0)))</f>
        <v>industry-ag-main.html#fuel-switching</v>
      </c>
      <c r="R1239" s="237" t="str">
        <f>IF(ISBLANK(INDEX('Policy Characteristics'!L:L,MATCH($C1239,'Policy Characteristics'!$C:$C,0))),"",INDEX('Policy Characteristics'!L:L,MATCH($C1239,'Policy Characteristics'!$C:$C,0)))</f>
        <v>industry-elec-and-hydrogen.html</v>
      </c>
      <c r="S1239" s="291" t="s">
        <v>187</v>
      </c>
    </row>
    <row r="1240" spans="1:19" s="291" customFormat="1">
      <c r="A1240" s="237" t="str">
        <f>IF(ISBLANK(INDEX('Policy Characteristics'!A:A,MATCH($C1240,'Policy Characteristics'!$C:$C,0))),"",INDEX('Policy Characteristics'!A:A,MATCH($C1240,'Policy Characteristics'!$C:$C,0)))</f>
        <v>Industry</v>
      </c>
      <c r="B1240" s="386" t="str">
        <f>IF(ISBLANK(INDEX('Policy Characteristics'!B:B,MATCH($C1240,'Policy Characteristics'!$C:$C,0))),"",INDEX('Policy Characteristics'!B:B,MATCH($C1240,'Policy Characteristics'!$C:$C,0)))</f>
        <v>Hydrogen Combustion</v>
      </c>
      <c r="C1240" s="237" t="str">
        <f t="shared" si="47"/>
        <v>Fraction of Eligible Industrial Energy Use Shifted to Hydrogen</v>
      </c>
      <c r="D1240" s="290" t="s">
        <v>3057</v>
      </c>
      <c r="E1240" t="s">
        <v>3492</v>
      </c>
      <c r="F1240" t="s">
        <v>3020</v>
      </c>
      <c r="G1240" s="335" t="s">
        <v>3499</v>
      </c>
      <c r="H1240" s="17">
        <v>2135</v>
      </c>
      <c r="I1240" s="387" t="s">
        <v>43</v>
      </c>
      <c r="J1240" s="388" t="str">
        <f>IF(ISBLANK(INDEX('Policy Characteristics'!D:D,MATCH($C1240,'Policy Characteristics'!$C:$C,0))),"",INDEX('Policy Characteristics'!D:D,MATCH($C1240,'Policy Characteristics'!$C:$C,0)))</f>
        <v>Hydrogen Combustion</v>
      </c>
      <c r="K1240" s="237" t="str">
        <f>IF(ISBLANK(INDEX('Policy Characteristics'!E:E,MATCH($C1240,'Policy Characteristics'!$C:$C,0))),"",INDEX('Policy Characteristics'!E:E,MATCH($C1240,'Policy Characteristics'!$C:$C,0)))</f>
        <v>indst shift to hydrogen</v>
      </c>
      <c r="L1240" s="238">
        <f>IF(ISBLANK(INDEX('Policy Characteristics'!F:F,MATCH($C1240,'Policy Characteristics'!$C:$C,0))),"",INDEX('Policy Characteristics'!F:F,MATCH($C1240,'Policy Characteristics'!$C:$C,0)))</f>
        <v>0</v>
      </c>
      <c r="M1240" s="238">
        <f>IF(ISBLANK(INDEX('Policy Characteristics'!G:G,MATCH($C1240,'Policy Characteristics'!$C:$C,0))),"",INDEX('Policy Characteristics'!G:G,MATCH($C1240,'Policy Characteristics'!$C:$C,0)))</f>
        <v>1</v>
      </c>
      <c r="N1240" s="238">
        <f>IF(ISBLANK(INDEX('Policy Characteristics'!H:H,MATCH($C1240,'Policy Characteristics'!$C:$C,0))),"",INDEX('Policy Characteristics'!H:H,MATCH($C1240,'Policy Characteristics'!$C:$C,0)))</f>
        <v>0.01</v>
      </c>
      <c r="O1240" s="237" t="str">
        <f>IF(ISBLANK(INDEX('Policy Characteristics'!I:I,MATCH($C1240,'Policy Characteristics'!$C:$C,0))),"",INDEX('Policy Characteristics'!I:I,MATCH($C1240,'Policy Characteristics'!$C:$C,0)))</f>
        <v>% of fuel shifted</v>
      </c>
      <c r="P1240" s="237"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7" t="str">
        <f>IF(ISBLANK(INDEX('Policy Characteristics'!K:K,MATCH($C1240,'Policy Characteristics'!$C:$C,0))),"",INDEX('Policy Characteristics'!K:K,MATCH($C1240,'Policy Characteristics'!$C:$C,0)))</f>
        <v>industry-ag-main.html#fuel-switching</v>
      </c>
      <c r="R1240" s="237" t="str">
        <f>IF(ISBLANK(INDEX('Policy Characteristics'!L:L,MATCH($C1240,'Policy Characteristics'!$C:$C,0))),"",INDEX('Policy Characteristics'!L:L,MATCH($C1240,'Policy Characteristics'!$C:$C,0)))</f>
        <v>industry-elec-and-hydrogen.html</v>
      </c>
      <c r="S1240" s="291" t="s">
        <v>187</v>
      </c>
    </row>
    <row r="1241" spans="1:19" s="291" customFormat="1">
      <c r="A1241" s="237" t="str">
        <f>IF(ISBLANK(INDEX('Policy Characteristics'!A:A,MATCH($C1241,'Policy Characteristics'!$C:$C,0))),"",INDEX('Policy Characteristics'!A:A,MATCH($C1241,'Policy Characteristics'!$C:$C,0)))</f>
        <v>Industry</v>
      </c>
      <c r="B1241" s="386" t="str">
        <f>IF(ISBLANK(INDEX('Policy Characteristics'!B:B,MATCH($C1241,'Policy Characteristics'!$C:$C,0))),"",INDEX('Policy Characteristics'!B:B,MATCH($C1241,'Policy Characteristics'!$C:$C,0)))</f>
        <v>Hydrogen Combustion</v>
      </c>
      <c r="C1241" s="237" t="str">
        <f t="shared" si="47"/>
        <v>Fraction of Eligible Industrial Energy Use Shifted to Hydrogen</v>
      </c>
      <c r="D1241" s="290" t="s">
        <v>3057</v>
      </c>
      <c r="E1241" t="s">
        <v>3493</v>
      </c>
      <c r="F1241" t="s">
        <v>3020</v>
      </c>
      <c r="G1241" s="335" t="s">
        <v>3500</v>
      </c>
      <c r="H1241" s="17">
        <v>2136</v>
      </c>
      <c r="I1241" s="387" t="s">
        <v>44</v>
      </c>
      <c r="J1241" s="388" t="str">
        <f>IF(ISBLANK(INDEX('Policy Characteristics'!D:D,MATCH($C1241,'Policy Characteristics'!$C:$C,0))),"",INDEX('Policy Characteristics'!D:D,MATCH($C1241,'Policy Characteristics'!$C:$C,0)))</f>
        <v>Hydrogen Combustion</v>
      </c>
      <c r="K1241" s="237" t="str">
        <f>IF(ISBLANK(INDEX('Policy Characteristics'!E:E,MATCH($C1241,'Policy Characteristics'!$C:$C,0))),"",INDEX('Policy Characteristics'!E:E,MATCH($C1241,'Policy Characteristics'!$C:$C,0)))</f>
        <v>indst shift to hydrogen</v>
      </c>
      <c r="L1241" s="238">
        <f>IF(ISBLANK(INDEX('Policy Characteristics'!F:F,MATCH($C1241,'Policy Characteristics'!$C:$C,0))),"",INDEX('Policy Characteristics'!F:F,MATCH($C1241,'Policy Characteristics'!$C:$C,0)))</f>
        <v>0</v>
      </c>
      <c r="M1241" s="238">
        <f>IF(ISBLANK(INDEX('Policy Characteristics'!G:G,MATCH($C1241,'Policy Characteristics'!$C:$C,0))),"",INDEX('Policy Characteristics'!G:G,MATCH($C1241,'Policy Characteristics'!$C:$C,0)))</f>
        <v>1</v>
      </c>
      <c r="N1241" s="238">
        <f>IF(ISBLANK(INDEX('Policy Characteristics'!H:H,MATCH($C1241,'Policy Characteristics'!$C:$C,0))),"",INDEX('Policy Characteristics'!H:H,MATCH($C1241,'Policy Characteristics'!$C:$C,0)))</f>
        <v>0.01</v>
      </c>
      <c r="O1241" s="237" t="str">
        <f>IF(ISBLANK(INDEX('Policy Characteristics'!I:I,MATCH($C1241,'Policy Characteristics'!$C:$C,0))),"",INDEX('Policy Characteristics'!I:I,MATCH($C1241,'Policy Characteristics'!$C:$C,0)))</f>
        <v>% of fuel shifted</v>
      </c>
      <c r="P1241" s="237"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7" t="str">
        <f>IF(ISBLANK(INDEX('Policy Characteristics'!K:K,MATCH($C1241,'Policy Characteristics'!$C:$C,0))),"",INDEX('Policy Characteristics'!K:K,MATCH($C1241,'Policy Characteristics'!$C:$C,0)))</f>
        <v>industry-ag-main.html#fuel-switching</v>
      </c>
      <c r="R1241" s="237" t="str">
        <f>IF(ISBLANK(INDEX('Policy Characteristics'!L:L,MATCH($C1241,'Policy Characteristics'!$C:$C,0))),"",INDEX('Policy Characteristics'!L:L,MATCH($C1241,'Policy Characteristics'!$C:$C,0)))</f>
        <v>industry-elec-and-hydrogen.html</v>
      </c>
      <c r="S1241" s="291" t="s">
        <v>187</v>
      </c>
    </row>
    <row r="1242" spans="1:19" s="291" customFormat="1">
      <c r="A1242" s="237" t="str">
        <f>IF(ISBLANK(INDEX('Policy Characteristics'!A:A,MATCH($C1242,'Policy Characteristics'!$C:$C,0))),"",INDEX('Policy Characteristics'!A:A,MATCH($C1242,'Policy Characteristics'!$C:$C,0)))</f>
        <v>Industry</v>
      </c>
      <c r="B1242" s="386" t="str">
        <f>IF(ISBLANK(INDEX('Policy Characteristics'!B:B,MATCH($C1242,'Policy Characteristics'!$C:$C,0))),"",INDEX('Policy Characteristics'!B:B,MATCH($C1242,'Policy Characteristics'!$C:$C,0)))</f>
        <v>Hydrogen Combustion</v>
      </c>
      <c r="C1242" s="237" t="str">
        <f t="shared" si="47"/>
        <v>Fraction of Eligible Industrial Energy Use Shifted to Hydrogen</v>
      </c>
      <c r="D1242" s="290" t="s">
        <v>3057</v>
      </c>
      <c r="E1242" t="s">
        <v>3610</v>
      </c>
      <c r="F1242" t="s">
        <v>3020</v>
      </c>
      <c r="G1242" s="335" t="s">
        <v>3610</v>
      </c>
      <c r="H1242" s="17">
        <v>2137</v>
      </c>
      <c r="I1242" s="387" t="s">
        <v>44</v>
      </c>
      <c r="J1242" s="388" t="str">
        <f>IF(ISBLANK(INDEX('Policy Characteristics'!D:D,MATCH($C1242,'Policy Characteristics'!$C:$C,0))),"",INDEX('Policy Characteristics'!D:D,MATCH($C1242,'Policy Characteristics'!$C:$C,0)))</f>
        <v>Hydrogen Combustion</v>
      </c>
      <c r="K1242" s="237" t="str">
        <f>IF(ISBLANK(INDEX('Policy Characteristics'!E:E,MATCH($C1242,'Policy Characteristics'!$C:$C,0))),"",INDEX('Policy Characteristics'!E:E,MATCH($C1242,'Policy Characteristics'!$C:$C,0)))</f>
        <v>indst shift to hydrogen</v>
      </c>
      <c r="L1242" s="238">
        <f>IF(ISBLANK(INDEX('Policy Characteristics'!F:F,MATCH($C1242,'Policy Characteristics'!$C:$C,0))),"",INDEX('Policy Characteristics'!F:F,MATCH($C1242,'Policy Characteristics'!$C:$C,0)))</f>
        <v>0</v>
      </c>
      <c r="M1242" s="238">
        <f>IF(ISBLANK(INDEX('Policy Characteristics'!G:G,MATCH($C1242,'Policy Characteristics'!$C:$C,0))),"",INDEX('Policy Characteristics'!G:G,MATCH($C1242,'Policy Characteristics'!$C:$C,0)))</f>
        <v>1</v>
      </c>
      <c r="N1242" s="238">
        <f>IF(ISBLANK(INDEX('Policy Characteristics'!H:H,MATCH($C1242,'Policy Characteristics'!$C:$C,0))),"",INDEX('Policy Characteristics'!H:H,MATCH($C1242,'Policy Characteristics'!$C:$C,0)))</f>
        <v>0.01</v>
      </c>
      <c r="O1242" s="237" t="str">
        <f>IF(ISBLANK(INDEX('Policy Characteristics'!I:I,MATCH($C1242,'Policy Characteristics'!$C:$C,0))),"",INDEX('Policy Characteristics'!I:I,MATCH($C1242,'Policy Characteristics'!$C:$C,0)))</f>
        <v>% of fuel shifted</v>
      </c>
      <c r="P1242" s="237"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7" t="str">
        <f>IF(ISBLANK(INDEX('Policy Characteristics'!K:K,MATCH($C1242,'Policy Characteristics'!$C:$C,0))),"",INDEX('Policy Characteristics'!K:K,MATCH($C1242,'Policy Characteristics'!$C:$C,0)))</f>
        <v>industry-ag-main.html#fuel-switching</v>
      </c>
      <c r="R1242" s="237" t="str">
        <f>IF(ISBLANK(INDEX('Policy Characteristics'!L:L,MATCH($C1242,'Policy Characteristics'!$C:$C,0))),"",INDEX('Policy Characteristics'!L:L,MATCH($C1242,'Policy Characteristics'!$C:$C,0)))</f>
        <v>industry-elec-and-hydrogen.html</v>
      </c>
      <c r="S1242" s="291" t="s">
        <v>187</v>
      </c>
    </row>
    <row r="1243" spans="1:19" s="291" customFormat="1">
      <c r="A1243" s="237" t="str">
        <f>IF(ISBLANK(INDEX('Policy Characteristics'!A:A,MATCH($C1243,'Policy Characteristics'!$C:$C,0))),"",INDEX('Policy Characteristics'!A:A,MATCH($C1243,'Policy Characteristics'!$C:$C,0)))</f>
        <v>Industry</v>
      </c>
      <c r="B1243" s="386" t="str">
        <f>IF(ISBLANK(INDEX('Policy Characteristics'!B:B,MATCH($C1243,'Policy Characteristics'!$C:$C,0))),"",INDEX('Policy Characteristics'!B:B,MATCH($C1243,'Policy Characteristics'!$C:$C,0)))</f>
        <v>Hydrogen Combustion</v>
      </c>
      <c r="C1243" s="237" t="str">
        <f t="shared" si="47"/>
        <v>Fraction of Eligible Industrial Energy Use Shifted to Hydrogen</v>
      </c>
      <c r="D1243" s="290" t="s">
        <v>3058</v>
      </c>
      <c r="E1243" t="s">
        <v>3487</v>
      </c>
      <c r="F1243" t="s">
        <v>2573</v>
      </c>
      <c r="G1243" s="335" t="s">
        <v>3494</v>
      </c>
      <c r="H1243" s="17">
        <v>2138</v>
      </c>
      <c r="I1243" s="387" t="s">
        <v>43</v>
      </c>
      <c r="J1243" s="388" t="str">
        <f>IF(ISBLANK(INDEX('Policy Characteristics'!D:D,MATCH($C1243,'Policy Characteristics'!$C:$C,0))),"",INDEX('Policy Characteristics'!D:D,MATCH($C1243,'Policy Characteristics'!$C:$C,0)))</f>
        <v>Hydrogen Combustion</v>
      </c>
      <c r="K1243" s="237" t="str">
        <f>IF(ISBLANK(INDEX('Policy Characteristics'!E:E,MATCH($C1243,'Policy Characteristics'!$C:$C,0))),"",INDEX('Policy Characteristics'!E:E,MATCH($C1243,'Policy Characteristics'!$C:$C,0)))</f>
        <v>indst shift to hydrogen</v>
      </c>
      <c r="L1243" s="238">
        <f>IF(ISBLANK(INDEX('Policy Characteristics'!F:F,MATCH($C1243,'Policy Characteristics'!$C:$C,0))),"",INDEX('Policy Characteristics'!F:F,MATCH($C1243,'Policy Characteristics'!$C:$C,0)))</f>
        <v>0</v>
      </c>
      <c r="M1243" s="238">
        <f>IF(ISBLANK(INDEX('Policy Characteristics'!G:G,MATCH($C1243,'Policy Characteristics'!$C:$C,0))),"",INDEX('Policy Characteristics'!G:G,MATCH($C1243,'Policy Characteristics'!$C:$C,0)))</f>
        <v>1</v>
      </c>
      <c r="N1243" s="238">
        <f>IF(ISBLANK(INDEX('Policy Characteristics'!H:H,MATCH($C1243,'Policy Characteristics'!$C:$C,0))),"",INDEX('Policy Characteristics'!H:H,MATCH($C1243,'Policy Characteristics'!$C:$C,0)))</f>
        <v>0.01</v>
      </c>
      <c r="O1243" s="237" t="str">
        <f>IF(ISBLANK(INDEX('Policy Characteristics'!I:I,MATCH($C1243,'Policy Characteristics'!$C:$C,0))),"",INDEX('Policy Characteristics'!I:I,MATCH($C1243,'Policy Characteristics'!$C:$C,0)))</f>
        <v>% of fuel shifted</v>
      </c>
      <c r="P1243" s="237"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7" t="str">
        <f>IF(ISBLANK(INDEX('Policy Characteristics'!K:K,MATCH($C1243,'Policy Characteristics'!$C:$C,0))),"",INDEX('Policy Characteristics'!K:K,MATCH($C1243,'Policy Characteristics'!$C:$C,0)))</f>
        <v>industry-ag-main.html#fuel-switching</v>
      </c>
      <c r="R1243" s="237" t="str">
        <f>IF(ISBLANK(INDEX('Policy Characteristics'!L:L,MATCH($C1243,'Policy Characteristics'!$C:$C,0))),"",INDEX('Policy Characteristics'!L:L,MATCH($C1243,'Policy Characteristics'!$C:$C,0)))</f>
        <v>industry-elec-and-hydrogen.html</v>
      </c>
      <c r="S1243" s="291" t="s">
        <v>187</v>
      </c>
    </row>
    <row r="1244" spans="1:19" s="291" customFormat="1">
      <c r="A1244" s="237" t="str">
        <f>IF(ISBLANK(INDEX('Policy Characteristics'!A:A,MATCH($C1244,'Policy Characteristics'!$C:$C,0))),"",INDEX('Policy Characteristics'!A:A,MATCH($C1244,'Policy Characteristics'!$C:$C,0)))</f>
        <v>Industry</v>
      </c>
      <c r="B1244" s="386" t="str">
        <f>IF(ISBLANK(INDEX('Policy Characteristics'!B:B,MATCH($C1244,'Policy Characteristics'!$C:$C,0))),"",INDEX('Policy Characteristics'!B:B,MATCH($C1244,'Policy Characteristics'!$C:$C,0)))</f>
        <v>Hydrogen Combustion</v>
      </c>
      <c r="C1244" s="237" t="str">
        <f t="shared" si="47"/>
        <v>Fraction of Eligible Industrial Energy Use Shifted to Hydrogen</v>
      </c>
      <c r="D1244" s="290" t="s">
        <v>3058</v>
      </c>
      <c r="E1244" t="s">
        <v>3488</v>
      </c>
      <c r="F1244" t="s">
        <v>2573</v>
      </c>
      <c r="G1244" s="335" t="s">
        <v>3495</v>
      </c>
      <c r="H1244" s="17">
        <v>2139</v>
      </c>
      <c r="I1244" s="387" t="s">
        <v>43</v>
      </c>
      <c r="J1244" s="388" t="str">
        <f>IF(ISBLANK(INDEX('Policy Characteristics'!D:D,MATCH($C1244,'Policy Characteristics'!$C:$C,0))),"",INDEX('Policy Characteristics'!D:D,MATCH($C1244,'Policy Characteristics'!$C:$C,0)))</f>
        <v>Hydrogen Combustion</v>
      </c>
      <c r="K1244" s="237" t="str">
        <f>IF(ISBLANK(INDEX('Policy Characteristics'!E:E,MATCH($C1244,'Policy Characteristics'!$C:$C,0))),"",INDEX('Policy Characteristics'!E:E,MATCH($C1244,'Policy Characteristics'!$C:$C,0)))</f>
        <v>indst shift to hydrogen</v>
      </c>
      <c r="L1244" s="238">
        <f>IF(ISBLANK(INDEX('Policy Characteristics'!F:F,MATCH($C1244,'Policy Characteristics'!$C:$C,0))),"",INDEX('Policy Characteristics'!F:F,MATCH($C1244,'Policy Characteristics'!$C:$C,0)))</f>
        <v>0</v>
      </c>
      <c r="M1244" s="238">
        <f>IF(ISBLANK(INDEX('Policy Characteristics'!G:G,MATCH($C1244,'Policy Characteristics'!$C:$C,0))),"",INDEX('Policy Characteristics'!G:G,MATCH($C1244,'Policy Characteristics'!$C:$C,0)))</f>
        <v>1</v>
      </c>
      <c r="N1244" s="238">
        <f>IF(ISBLANK(INDEX('Policy Characteristics'!H:H,MATCH($C1244,'Policy Characteristics'!$C:$C,0))),"",INDEX('Policy Characteristics'!H:H,MATCH($C1244,'Policy Characteristics'!$C:$C,0)))</f>
        <v>0.01</v>
      </c>
      <c r="O1244" s="237" t="str">
        <f>IF(ISBLANK(INDEX('Policy Characteristics'!I:I,MATCH($C1244,'Policy Characteristics'!$C:$C,0))),"",INDEX('Policy Characteristics'!I:I,MATCH($C1244,'Policy Characteristics'!$C:$C,0)))</f>
        <v>% of fuel shifted</v>
      </c>
      <c r="P1244" s="237"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7" t="str">
        <f>IF(ISBLANK(INDEX('Policy Characteristics'!K:K,MATCH($C1244,'Policy Characteristics'!$C:$C,0))),"",INDEX('Policy Characteristics'!K:K,MATCH($C1244,'Policy Characteristics'!$C:$C,0)))</f>
        <v>industry-ag-main.html#fuel-switching</v>
      </c>
      <c r="R1244" s="237" t="str">
        <f>IF(ISBLANK(INDEX('Policy Characteristics'!L:L,MATCH($C1244,'Policy Characteristics'!$C:$C,0))),"",INDEX('Policy Characteristics'!L:L,MATCH($C1244,'Policy Characteristics'!$C:$C,0)))</f>
        <v>industry-elec-and-hydrogen.html</v>
      </c>
      <c r="S1244" s="291" t="s">
        <v>187</v>
      </c>
    </row>
    <row r="1245" spans="1:19" s="291" customFormat="1">
      <c r="A1245" s="237" t="str">
        <f>IF(ISBLANK(INDEX('Policy Characteristics'!A:A,MATCH($C1245,'Policy Characteristics'!$C:$C,0))),"",INDEX('Policy Characteristics'!A:A,MATCH($C1245,'Policy Characteristics'!$C:$C,0)))</f>
        <v>Industry</v>
      </c>
      <c r="B1245" s="386" t="str">
        <f>IF(ISBLANK(INDEX('Policy Characteristics'!B:B,MATCH($C1245,'Policy Characteristics'!$C:$C,0))),"",INDEX('Policy Characteristics'!B:B,MATCH($C1245,'Policy Characteristics'!$C:$C,0)))</f>
        <v>Hydrogen Combustion</v>
      </c>
      <c r="C1245" s="237" t="str">
        <f t="shared" si="47"/>
        <v>Fraction of Eligible Industrial Energy Use Shifted to Hydrogen</v>
      </c>
      <c r="D1245" s="290" t="s">
        <v>3058</v>
      </c>
      <c r="E1245" t="s">
        <v>3489</v>
      </c>
      <c r="F1245" t="s">
        <v>2573</v>
      </c>
      <c r="G1245" s="335" t="s">
        <v>3496</v>
      </c>
      <c r="H1245" s="17">
        <v>2140</v>
      </c>
      <c r="I1245" s="387" t="s">
        <v>43</v>
      </c>
      <c r="J1245" s="388" t="str">
        <f>IF(ISBLANK(INDEX('Policy Characteristics'!D:D,MATCH($C1245,'Policy Characteristics'!$C:$C,0))),"",INDEX('Policy Characteristics'!D:D,MATCH($C1245,'Policy Characteristics'!$C:$C,0)))</f>
        <v>Hydrogen Combustion</v>
      </c>
      <c r="K1245" s="237" t="str">
        <f>IF(ISBLANK(INDEX('Policy Characteristics'!E:E,MATCH($C1245,'Policy Characteristics'!$C:$C,0))),"",INDEX('Policy Characteristics'!E:E,MATCH($C1245,'Policy Characteristics'!$C:$C,0)))</f>
        <v>indst shift to hydrogen</v>
      </c>
      <c r="L1245" s="238">
        <f>IF(ISBLANK(INDEX('Policy Characteristics'!F:F,MATCH($C1245,'Policy Characteristics'!$C:$C,0))),"",INDEX('Policy Characteristics'!F:F,MATCH($C1245,'Policy Characteristics'!$C:$C,0)))</f>
        <v>0</v>
      </c>
      <c r="M1245" s="238">
        <f>IF(ISBLANK(INDEX('Policy Characteristics'!G:G,MATCH($C1245,'Policy Characteristics'!$C:$C,0))),"",INDEX('Policy Characteristics'!G:G,MATCH($C1245,'Policy Characteristics'!$C:$C,0)))</f>
        <v>1</v>
      </c>
      <c r="N1245" s="238">
        <f>IF(ISBLANK(INDEX('Policy Characteristics'!H:H,MATCH($C1245,'Policy Characteristics'!$C:$C,0))),"",INDEX('Policy Characteristics'!H:H,MATCH($C1245,'Policy Characteristics'!$C:$C,0)))</f>
        <v>0.01</v>
      </c>
      <c r="O1245" s="237" t="str">
        <f>IF(ISBLANK(INDEX('Policy Characteristics'!I:I,MATCH($C1245,'Policy Characteristics'!$C:$C,0))),"",INDEX('Policy Characteristics'!I:I,MATCH($C1245,'Policy Characteristics'!$C:$C,0)))</f>
        <v>% of fuel shifted</v>
      </c>
      <c r="P1245" s="237"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7" t="str">
        <f>IF(ISBLANK(INDEX('Policy Characteristics'!K:K,MATCH($C1245,'Policy Characteristics'!$C:$C,0))),"",INDEX('Policy Characteristics'!K:K,MATCH($C1245,'Policy Characteristics'!$C:$C,0)))</f>
        <v>industry-ag-main.html#fuel-switching</v>
      </c>
      <c r="R1245" s="237" t="str">
        <f>IF(ISBLANK(INDEX('Policy Characteristics'!L:L,MATCH($C1245,'Policy Characteristics'!$C:$C,0))),"",INDEX('Policy Characteristics'!L:L,MATCH($C1245,'Policy Characteristics'!$C:$C,0)))</f>
        <v>industry-elec-and-hydrogen.html</v>
      </c>
      <c r="S1245" s="291" t="s">
        <v>187</v>
      </c>
    </row>
    <row r="1246" spans="1:19" s="291" customFormat="1">
      <c r="A1246" s="237" t="str">
        <f>IF(ISBLANK(INDEX('Policy Characteristics'!A:A,MATCH($C1246,'Policy Characteristics'!$C:$C,0))),"",INDEX('Policy Characteristics'!A:A,MATCH($C1246,'Policy Characteristics'!$C:$C,0)))</f>
        <v>Industry</v>
      </c>
      <c r="B1246" s="386" t="str">
        <f>IF(ISBLANK(INDEX('Policy Characteristics'!B:B,MATCH($C1246,'Policy Characteristics'!$C:$C,0))),"",INDEX('Policy Characteristics'!B:B,MATCH($C1246,'Policy Characteristics'!$C:$C,0)))</f>
        <v>Hydrogen Combustion</v>
      </c>
      <c r="C1246" s="237" t="str">
        <f t="shared" si="47"/>
        <v>Fraction of Eligible Industrial Energy Use Shifted to Hydrogen</v>
      </c>
      <c r="D1246" s="290" t="s">
        <v>3058</v>
      </c>
      <c r="E1246" t="s">
        <v>3490</v>
      </c>
      <c r="F1246" t="s">
        <v>2573</v>
      </c>
      <c r="G1246" s="335" t="s">
        <v>3497</v>
      </c>
      <c r="H1246" s="17">
        <v>2141</v>
      </c>
      <c r="I1246" s="387" t="s">
        <v>43</v>
      </c>
      <c r="J1246" s="388" t="str">
        <f>IF(ISBLANK(INDEX('Policy Characteristics'!D:D,MATCH($C1246,'Policy Characteristics'!$C:$C,0))),"",INDEX('Policy Characteristics'!D:D,MATCH($C1246,'Policy Characteristics'!$C:$C,0)))</f>
        <v>Hydrogen Combustion</v>
      </c>
      <c r="K1246" s="237" t="str">
        <f>IF(ISBLANK(INDEX('Policy Characteristics'!E:E,MATCH($C1246,'Policy Characteristics'!$C:$C,0))),"",INDEX('Policy Characteristics'!E:E,MATCH($C1246,'Policy Characteristics'!$C:$C,0)))</f>
        <v>indst shift to hydrogen</v>
      </c>
      <c r="L1246" s="238">
        <f>IF(ISBLANK(INDEX('Policy Characteristics'!F:F,MATCH($C1246,'Policy Characteristics'!$C:$C,0))),"",INDEX('Policy Characteristics'!F:F,MATCH($C1246,'Policy Characteristics'!$C:$C,0)))</f>
        <v>0</v>
      </c>
      <c r="M1246" s="238">
        <f>IF(ISBLANK(INDEX('Policy Characteristics'!G:G,MATCH($C1246,'Policy Characteristics'!$C:$C,0))),"",INDEX('Policy Characteristics'!G:G,MATCH($C1246,'Policy Characteristics'!$C:$C,0)))</f>
        <v>1</v>
      </c>
      <c r="N1246" s="238">
        <f>IF(ISBLANK(INDEX('Policy Characteristics'!H:H,MATCH($C1246,'Policy Characteristics'!$C:$C,0))),"",INDEX('Policy Characteristics'!H:H,MATCH($C1246,'Policy Characteristics'!$C:$C,0)))</f>
        <v>0.01</v>
      </c>
      <c r="O1246" s="237" t="str">
        <f>IF(ISBLANK(INDEX('Policy Characteristics'!I:I,MATCH($C1246,'Policy Characteristics'!$C:$C,0))),"",INDEX('Policy Characteristics'!I:I,MATCH($C1246,'Policy Characteristics'!$C:$C,0)))</f>
        <v>% of fuel shifted</v>
      </c>
      <c r="P1246" s="237"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7" t="str">
        <f>IF(ISBLANK(INDEX('Policy Characteristics'!K:K,MATCH($C1246,'Policy Characteristics'!$C:$C,0))),"",INDEX('Policy Characteristics'!K:K,MATCH($C1246,'Policy Characteristics'!$C:$C,0)))</f>
        <v>industry-ag-main.html#fuel-switching</v>
      </c>
      <c r="R1246" s="237" t="str">
        <f>IF(ISBLANK(INDEX('Policy Characteristics'!L:L,MATCH($C1246,'Policy Characteristics'!$C:$C,0))),"",INDEX('Policy Characteristics'!L:L,MATCH($C1246,'Policy Characteristics'!$C:$C,0)))</f>
        <v>industry-elec-and-hydrogen.html</v>
      </c>
      <c r="S1246" s="291" t="s">
        <v>187</v>
      </c>
    </row>
    <row r="1247" spans="1:19" s="291" customFormat="1">
      <c r="A1247" s="237" t="str">
        <f>IF(ISBLANK(INDEX('Policy Characteristics'!A:A,MATCH($C1247,'Policy Characteristics'!$C:$C,0))),"",INDEX('Policy Characteristics'!A:A,MATCH($C1247,'Policy Characteristics'!$C:$C,0)))</f>
        <v>Industry</v>
      </c>
      <c r="B1247" s="386" t="str">
        <f>IF(ISBLANK(INDEX('Policy Characteristics'!B:B,MATCH($C1247,'Policy Characteristics'!$C:$C,0))),"",INDEX('Policy Characteristics'!B:B,MATCH($C1247,'Policy Characteristics'!$C:$C,0)))</f>
        <v>Hydrogen Combustion</v>
      </c>
      <c r="C1247" s="237" t="str">
        <f t="shared" si="47"/>
        <v>Fraction of Eligible Industrial Energy Use Shifted to Hydrogen</v>
      </c>
      <c r="D1247" s="290" t="s">
        <v>3058</v>
      </c>
      <c r="E1247" t="s">
        <v>3491</v>
      </c>
      <c r="F1247" t="s">
        <v>2573</v>
      </c>
      <c r="G1247" s="335" t="s">
        <v>3498</v>
      </c>
      <c r="H1247" s="17">
        <v>2142</v>
      </c>
      <c r="I1247" s="387" t="s">
        <v>43</v>
      </c>
      <c r="J1247" s="388" t="str">
        <f>IF(ISBLANK(INDEX('Policy Characteristics'!D:D,MATCH($C1247,'Policy Characteristics'!$C:$C,0))),"",INDEX('Policy Characteristics'!D:D,MATCH($C1247,'Policy Characteristics'!$C:$C,0)))</f>
        <v>Hydrogen Combustion</v>
      </c>
      <c r="K1247" s="237" t="str">
        <f>IF(ISBLANK(INDEX('Policy Characteristics'!E:E,MATCH($C1247,'Policy Characteristics'!$C:$C,0))),"",INDEX('Policy Characteristics'!E:E,MATCH($C1247,'Policy Characteristics'!$C:$C,0)))</f>
        <v>indst shift to hydrogen</v>
      </c>
      <c r="L1247" s="238">
        <f>IF(ISBLANK(INDEX('Policy Characteristics'!F:F,MATCH($C1247,'Policy Characteristics'!$C:$C,0))),"",INDEX('Policy Characteristics'!F:F,MATCH($C1247,'Policy Characteristics'!$C:$C,0)))</f>
        <v>0</v>
      </c>
      <c r="M1247" s="238">
        <f>IF(ISBLANK(INDEX('Policy Characteristics'!G:G,MATCH($C1247,'Policy Characteristics'!$C:$C,0))),"",INDEX('Policy Characteristics'!G:G,MATCH($C1247,'Policy Characteristics'!$C:$C,0)))</f>
        <v>1</v>
      </c>
      <c r="N1247" s="238">
        <f>IF(ISBLANK(INDEX('Policy Characteristics'!H:H,MATCH($C1247,'Policy Characteristics'!$C:$C,0))),"",INDEX('Policy Characteristics'!H:H,MATCH($C1247,'Policy Characteristics'!$C:$C,0)))</f>
        <v>0.01</v>
      </c>
      <c r="O1247" s="237" t="str">
        <f>IF(ISBLANK(INDEX('Policy Characteristics'!I:I,MATCH($C1247,'Policy Characteristics'!$C:$C,0))),"",INDEX('Policy Characteristics'!I:I,MATCH($C1247,'Policy Characteristics'!$C:$C,0)))</f>
        <v>% of fuel shifted</v>
      </c>
      <c r="P1247" s="237"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7" t="str">
        <f>IF(ISBLANK(INDEX('Policy Characteristics'!K:K,MATCH($C1247,'Policy Characteristics'!$C:$C,0))),"",INDEX('Policy Characteristics'!K:K,MATCH($C1247,'Policy Characteristics'!$C:$C,0)))</f>
        <v>industry-ag-main.html#fuel-switching</v>
      </c>
      <c r="R1247" s="237" t="str">
        <f>IF(ISBLANK(INDEX('Policy Characteristics'!L:L,MATCH($C1247,'Policy Characteristics'!$C:$C,0))),"",INDEX('Policy Characteristics'!L:L,MATCH($C1247,'Policy Characteristics'!$C:$C,0)))</f>
        <v>industry-elec-and-hydrogen.html</v>
      </c>
      <c r="S1247" s="291" t="s">
        <v>187</v>
      </c>
    </row>
    <row r="1248" spans="1:19" s="291" customFormat="1">
      <c r="A1248" s="237" t="str">
        <f>IF(ISBLANK(INDEX('Policy Characteristics'!A:A,MATCH($C1248,'Policy Characteristics'!$C:$C,0))),"",INDEX('Policy Characteristics'!A:A,MATCH($C1248,'Policy Characteristics'!$C:$C,0)))</f>
        <v>Industry</v>
      </c>
      <c r="B1248" s="386" t="str">
        <f>IF(ISBLANK(INDEX('Policy Characteristics'!B:B,MATCH($C1248,'Policy Characteristics'!$C:$C,0))),"",INDEX('Policy Characteristics'!B:B,MATCH($C1248,'Policy Characteristics'!$C:$C,0)))</f>
        <v>Hydrogen Combustion</v>
      </c>
      <c r="C1248" s="237" t="str">
        <f t="shared" si="47"/>
        <v>Fraction of Eligible Industrial Energy Use Shifted to Hydrogen</v>
      </c>
      <c r="D1248" s="290" t="s">
        <v>3058</v>
      </c>
      <c r="E1248" t="s">
        <v>3492</v>
      </c>
      <c r="F1248" t="s">
        <v>2573</v>
      </c>
      <c r="G1248" s="335" t="s">
        <v>3499</v>
      </c>
      <c r="H1248" s="17">
        <v>2143</v>
      </c>
      <c r="I1248" s="387" t="s">
        <v>43</v>
      </c>
      <c r="J1248" s="388" t="str">
        <f>IF(ISBLANK(INDEX('Policy Characteristics'!D:D,MATCH($C1248,'Policy Characteristics'!$C:$C,0))),"",INDEX('Policy Characteristics'!D:D,MATCH($C1248,'Policy Characteristics'!$C:$C,0)))</f>
        <v>Hydrogen Combustion</v>
      </c>
      <c r="K1248" s="237" t="str">
        <f>IF(ISBLANK(INDEX('Policy Characteristics'!E:E,MATCH($C1248,'Policy Characteristics'!$C:$C,0))),"",INDEX('Policy Characteristics'!E:E,MATCH($C1248,'Policy Characteristics'!$C:$C,0)))</f>
        <v>indst shift to hydrogen</v>
      </c>
      <c r="L1248" s="238">
        <f>IF(ISBLANK(INDEX('Policy Characteristics'!F:F,MATCH($C1248,'Policy Characteristics'!$C:$C,0))),"",INDEX('Policy Characteristics'!F:F,MATCH($C1248,'Policy Characteristics'!$C:$C,0)))</f>
        <v>0</v>
      </c>
      <c r="M1248" s="238">
        <f>IF(ISBLANK(INDEX('Policy Characteristics'!G:G,MATCH($C1248,'Policy Characteristics'!$C:$C,0))),"",INDEX('Policy Characteristics'!G:G,MATCH($C1248,'Policy Characteristics'!$C:$C,0)))</f>
        <v>1</v>
      </c>
      <c r="N1248" s="238">
        <f>IF(ISBLANK(INDEX('Policy Characteristics'!H:H,MATCH($C1248,'Policy Characteristics'!$C:$C,0))),"",INDEX('Policy Characteristics'!H:H,MATCH($C1248,'Policy Characteristics'!$C:$C,0)))</f>
        <v>0.01</v>
      </c>
      <c r="O1248" s="237" t="str">
        <f>IF(ISBLANK(INDEX('Policy Characteristics'!I:I,MATCH($C1248,'Policy Characteristics'!$C:$C,0))),"",INDEX('Policy Characteristics'!I:I,MATCH($C1248,'Policy Characteristics'!$C:$C,0)))</f>
        <v>% of fuel shifted</v>
      </c>
      <c r="P1248" s="237"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7" t="str">
        <f>IF(ISBLANK(INDEX('Policy Characteristics'!K:K,MATCH($C1248,'Policy Characteristics'!$C:$C,0))),"",INDEX('Policy Characteristics'!K:K,MATCH($C1248,'Policy Characteristics'!$C:$C,0)))</f>
        <v>industry-ag-main.html#fuel-switching</v>
      </c>
      <c r="R1248" s="237" t="str">
        <f>IF(ISBLANK(INDEX('Policy Characteristics'!L:L,MATCH($C1248,'Policy Characteristics'!$C:$C,0))),"",INDEX('Policy Characteristics'!L:L,MATCH($C1248,'Policy Characteristics'!$C:$C,0)))</f>
        <v>industry-elec-and-hydrogen.html</v>
      </c>
      <c r="S1248" s="291" t="s">
        <v>187</v>
      </c>
    </row>
    <row r="1249" spans="1:19" s="291" customFormat="1">
      <c r="A1249" s="237" t="str">
        <f>IF(ISBLANK(INDEX('Policy Characteristics'!A:A,MATCH($C1249,'Policy Characteristics'!$C:$C,0))),"",INDEX('Policy Characteristics'!A:A,MATCH($C1249,'Policy Characteristics'!$C:$C,0)))</f>
        <v>Industry</v>
      </c>
      <c r="B1249" s="386" t="str">
        <f>IF(ISBLANK(INDEX('Policy Characteristics'!B:B,MATCH($C1249,'Policy Characteristics'!$C:$C,0))),"",INDEX('Policy Characteristics'!B:B,MATCH($C1249,'Policy Characteristics'!$C:$C,0)))</f>
        <v>Hydrogen Combustion</v>
      </c>
      <c r="C1249" s="237" t="str">
        <f t="shared" si="47"/>
        <v>Fraction of Eligible Industrial Energy Use Shifted to Hydrogen</v>
      </c>
      <c r="D1249" s="290" t="s">
        <v>3058</v>
      </c>
      <c r="E1249" t="s">
        <v>3493</v>
      </c>
      <c r="F1249" t="s">
        <v>2573</v>
      </c>
      <c r="G1249" s="335" t="s">
        <v>3500</v>
      </c>
      <c r="H1249" s="17">
        <v>2144</v>
      </c>
      <c r="I1249" s="387" t="s">
        <v>44</v>
      </c>
      <c r="J1249" s="388" t="str">
        <f>IF(ISBLANK(INDEX('Policy Characteristics'!D:D,MATCH($C1249,'Policy Characteristics'!$C:$C,0))),"",INDEX('Policy Characteristics'!D:D,MATCH($C1249,'Policy Characteristics'!$C:$C,0)))</f>
        <v>Hydrogen Combustion</v>
      </c>
      <c r="K1249" s="237" t="str">
        <f>IF(ISBLANK(INDEX('Policy Characteristics'!E:E,MATCH($C1249,'Policy Characteristics'!$C:$C,0))),"",INDEX('Policy Characteristics'!E:E,MATCH($C1249,'Policy Characteristics'!$C:$C,0)))</f>
        <v>indst shift to hydrogen</v>
      </c>
      <c r="L1249" s="238">
        <f>IF(ISBLANK(INDEX('Policy Characteristics'!F:F,MATCH($C1249,'Policy Characteristics'!$C:$C,0))),"",INDEX('Policy Characteristics'!F:F,MATCH($C1249,'Policy Characteristics'!$C:$C,0)))</f>
        <v>0</v>
      </c>
      <c r="M1249" s="238">
        <f>IF(ISBLANK(INDEX('Policy Characteristics'!G:G,MATCH($C1249,'Policy Characteristics'!$C:$C,0))),"",INDEX('Policy Characteristics'!G:G,MATCH($C1249,'Policy Characteristics'!$C:$C,0)))</f>
        <v>1</v>
      </c>
      <c r="N1249" s="238">
        <f>IF(ISBLANK(INDEX('Policy Characteristics'!H:H,MATCH($C1249,'Policy Characteristics'!$C:$C,0))),"",INDEX('Policy Characteristics'!H:H,MATCH($C1249,'Policy Characteristics'!$C:$C,0)))</f>
        <v>0.01</v>
      </c>
      <c r="O1249" s="237" t="str">
        <f>IF(ISBLANK(INDEX('Policy Characteristics'!I:I,MATCH($C1249,'Policy Characteristics'!$C:$C,0))),"",INDEX('Policy Characteristics'!I:I,MATCH($C1249,'Policy Characteristics'!$C:$C,0)))</f>
        <v>% of fuel shifted</v>
      </c>
      <c r="P1249" s="237"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7" t="str">
        <f>IF(ISBLANK(INDEX('Policy Characteristics'!K:K,MATCH($C1249,'Policy Characteristics'!$C:$C,0))),"",INDEX('Policy Characteristics'!K:K,MATCH($C1249,'Policy Characteristics'!$C:$C,0)))</f>
        <v>industry-ag-main.html#fuel-switching</v>
      </c>
      <c r="R1249" s="237" t="str">
        <f>IF(ISBLANK(INDEX('Policy Characteristics'!L:L,MATCH($C1249,'Policy Characteristics'!$C:$C,0))),"",INDEX('Policy Characteristics'!L:L,MATCH($C1249,'Policy Characteristics'!$C:$C,0)))</f>
        <v>industry-elec-and-hydrogen.html</v>
      </c>
      <c r="S1249" s="291" t="s">
        <v>187</v>
      </c>
    </row>
    <row r="1250" spans="1:19" s="291" customFormat="1">
      <c r="A1250" s="237" t="str">
        <f>IF(ISBLANK(INDEX('Policy Characteristics'!A:A,MATCH($C1250,'Policy Characteristics'!$C:$C,0))),"",INDEX('Policy Characteristics'!A:A,MATCH($C1250,'Policy Characteristics'!$C:$C,0)))</f>
        <v>Industry</v>
      </c>
      <c r="B1250" s="386" t="str">
        <f>IF(ISBLANK(INDEX('Policy Characteristics'!B:B,MATCH($C1250,'Policy Characteristics'!$C:$C,0))),"",INDEX('Policy Characteristics'!B:B,MATCH($C1250,'Policy Characteristics'!$C:$C,0)))</f>
        <v>Hydrogen Combustion</v>
      </c>
      <c r="C1250" s="237" t="str">
        <f t="shared" si="47"/>
        <v>Fraction of Eligible Industrial Energy Use Shifted to Hydrogen</v>
      </c>
      <c r="D1250" s="290" t="s">
        <v>3058</v>
      </c>
      <c r="E1250" t="s">
        <v>3610</v>
      </c>
      <c r="F1250" t="s">
        <v>2573</v>
      </c>
      <c r="G1250" s="335" t="s">
        <v>3610</v>
      </c>
      <c r="H1250" s="17">
        <v>2145</v>
      </c>
      <c r="I1250" s="387" t="s">
        <v>43</v>
      </c>
      <c r="J1250" s="388" t="str">
        <f>IF(ISBLANK(INDEX('Policy Characteristics'!D:D,MATCH($C1250,'Policy Characteristics'!$C:$C,0))),"",INDEX('Policy Characteristics'!D:D,MATCH($C1250,'Policy Characteristics'!$C:$C,0)))</f>
        <v>Hydrogen Combustion</v>
      </c>
      <c r="K1250" s="237" t="str">
        <f>IF(ISBLANK(INDEX('Policy Characteristics'!E:E,MATCH($C1250,'Policy Characteristics'!$C:$C,0))),"",INDEX('Policy Characteristics'!E:E,MATCH($C1250,'Policy Characteristics'!$C:$C,0)))</f>
        <v>indst shift to hydrogen</v>
      </c>
      <c r="L1250" s="238">
        <f>IF(ISBLANK(INDEX('Policy Characteristics'!F:F,MATCH($C1250,'Policy Characteristics'!$C:$C,0))),"",INDEX('Policy Characteristics'!F:F,MATCH($C1250,'Policy Characteristics'!$C:$C,0)))</f>
        <v>0</v>
      </c>
      <c r="M1250" s="238">
        <f>IF(ISBLANK(INDEX('Policy Characteristics'!G:G,MATCH($C1250,'Policy Characteristics'!$C:$C,0))),"",INDEX('Policy Characteristics'!G:G,MATCH($C1250,'Policy Characteristics'!$C:$C,0)))</f>
        <v>1</v>
      </c>
      <c r="N1250" s="238">
        <f>IF(ISBLANK(INDEX('Policy Characteristics'!H:H,MATCH($C1250,'Policy Characteristics'!$C:$C,0))),"",INDEX('Policy Characteristics'!H:H,MATCH($C1250,'Policy Characteristics'!$C:$C,0)))</f>
        <v>0.01</v>
      </c>
      <c r="O1250" s="237" t="str">
        <f>IF(ISBLANK(INDEX('Policy Characteristics'!I:I,MATCH($C1250,'Policy Characteristics'!$C:$C,0))),"",INDEX('Policy Characteristics'!I:I,MATCH($C1250,'Policy Characteristics'!$C:$C,0)))</f>
        <v>% of fuel shifted</v>
      </c>
      <c r="P1250" s="237"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7" t="str">
        <f>IF(ISBLANK(INDEX('Policy Characteristics'!K:K,MATCH($C1250,'Policy Characteristics'!$C:$C,0))),"",INDEX('Policy Characteristics'!K:K,MATCH($C1250,'Policy Characteristics'!$C:$C,0)))</f>
        <v>industry-ag-main.html#fuel-switching</v>
      </c>
      <c r="R1250" s="237" t="str">
        <f>IF(ISBLANK(INDEX('Policy Characteristics'!L:L,MATCH($C1250,'Policy Characteristics'!$C:$C,0))),"",INDEX('Policy Characteristics'!L:L,MATCH($C1250,'Policy Characteristics'!$C:$C,0)))</f>
        <v>industry-elec-and-hydrogen.html</v>
      </c>
      <c r="S1250" s="291" t="s">
        <v>187</v>
      </c>
    </row>
    <row r="1251" spans="1:19" s="291" customFormat="1">
      <c r="A1251" s="237" t="str">
        <f>IF(ISBLANK(INDEX('Policy Characteristics'!A:A,MATCH($C1251,'Policy Characteristics'!$C:$C,0))),"",INDEX('Policy Characteristics'!A:A,MATCH($C1251,'Policy Characteristics'!$C:$C,0)))</f>
        <v>Industry</v>
      </c>
      <c r="B1251" s="386" t="str">
        <f>IF(ISBLANK(INDEX('Policy Characteristics'!B:B,MATCH($C1251,'Policy Characteristics'!$C:$C,0))),"",INDEX('Policy Characteristics'!B:B,MATCH($C1251,'Policy Characteristics'!$C:$C,0)))</f>
        <v>Hydrogen Combustion</v>
      </c>
      <c r="C1251" s="237" t="str">
        <f t="shared" si="47"/>
        <v>Fraction of Eligible Industrial Energy Use Shifted to Hydrogen</v>
      </c>
      <c r="D1251" s="290" t="s">
        <v>3059</v>
      </c>
      <c r="E1251" t="s">
        <v>3487</v>
      </c>
      <c r="F1251" t="s">
        <v>3021</v>
      </c>
      <c r="G1251" s="335" t="s">
        <v>3494</v>
      </c>
      <c r="H1251" s="17">
        <v>2146</v>
      </c>
      <c r="I1251" s="387" t="s">
        <v>43</v>
      </c>
      <c r="J1251" s="388" t="str">
        <f>IF(ISBLANK(INDEX('Policy Characteristics'!D:D,MATCH($C1251,'Policy Characteristics'!$C:$C,0))),"",INDEX('Policy Characteristics'!D:D,MATCH($C1251,'Policy Characteristics'!$C:$C,0)))</f>
        <v>Hydrogen Combustion</v>
      </c>
      <c r="K1251" s="237" t="str">
        <f>IF(ISBLANK(INDEX('Policy Characteristics'!E:E,MATCH($C1251,'Policy Characteristics'!$C:$C,0))),"",INDEX('Policy Characteristics'!E:E,MATCH($C1251,'Policy Characteristics'!$C:$C,0)))</f>
        <v>indst shift to hydrogen</v>
      </c>
      <c r="L1251" s="238">
        <f>IF(ISBLANK(INDEX('Policy Characteristics'!F:F,MATCH($C1251,'Policy Characteristics'!$C:$C,0))),"",INDEX('Policy Characteristics'!F:F,MATCH($C1251,'Policy Characteristics'!$C:$C,0)))</f>
        <v>0</v>
      </c>
      <c r="M1251" s="238">
        <f>IF(ISBLANK(INDEX('Policy Characteristics'!G:G,MATCH($C1251,'Policy Characteristics'!$C:$C,0))),"",INDEX('Policy Characteristics'!G:G,MATCH($C1251,'Policy Characteristics'!$C:$C,0)))</f>
        <v>1</v>
      </c>
      <c r="N1251" s="238">
        <f>IF(ISBLANK(INDEX('Policy Characteristics'!H:H,MATCH($C1251,'Policy Characteristics'!$C:$C,0))),"",INDEX('Policy Characteristics'!H:H,MATCH($C1251,'Policy Characteristics'!$C:$C,0)))</f>
        <v>0.01</v>
      </c>
      <c r="O1251" s="237" t="str">
        <f>IF(ISBLANK(INDEX('Policy Characteristics'!I:I,MATCH($C1251,'Policy Characteristics'!$C:$C,0))),"",INDEX('Policy Characteristics'!I:I,MATCH($C1251,'Policy Characteristics'!$C:$C,0)))</f>
        <v>% of fuel shifted</v>
      </c>
      <c r="P1251" s="237"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7" t="str">
        <f>IF(ISBLANK(INDEX('Policy Characteristics'!K:K,MATCH($C1251,'Policy Characteristics'!$C:$C,0))),"",INDEX('Policy Characteristics'!K:K,MATCH($C1251,'Policy Characteristics'!$C:$C,0)))</f>
        <v>industry-ag-main.html#fuel-switching</v>
      </c>
      <c r="R1251" s="237" t="str">
        <f>IF(ISBLANK(INDEX('Policy Characteristics'!L:L,MATCH($C1251,'Policy Characteristics'!$C:$C,0))),"",INDEX('Policy Characteristics'!L:L,MATCH($C1251,'Policy Characteristics'!$C:$C,0)))</f>
        <v>industry-elec-and-hydrogen.html</v>
      </c>
      <c r="S1251" s="291" t="s">
        <v>187</v>
      </c>
    </row>
    <row r="1252" spans="1:19" s="291" customFormat="1">
      <c r="A1252" s="237" t="str">
        <f>IF(ISBLANK(INDEX('Policy Characteristics'!A:A,MATCH($C1252,'Policy Characteristics'!$C:$C,0))),"",INDEX('Policy Characteristics'!A:A,MATCH($C1252,'Policy Characteristics'!$C:$C,0)))</f>
        <v>Industry</v>
      </c>
      <c r="B1252" s="386" t="str">
        <f>IF(ISBLANK(INDEX('Policy Characteristics'!B:B,MATCH($C1252,'Policy Characteristics'!$C:$C,0))),"",INDEX('Policy Characteristics'!B:B,MATCH($C1252,'Policy Characteristics'!$C:$C,0)))</f>
        <v>Hydrogen Combustion</v>
      </c>
      <c r="C1252" s="237" t="str">
        <f t="shared" si="47"/>
        <v>Fraction of Eligible Industrial Energy Use Shifted to Hydrogen</v>
      </c>
      <c r="D1252" s="290" t="s">
        <v>3059</v>
      </c>
      <c r="E1252" t="s">
        <v>3488</v>
      </c>
      <c r="F1252" t="s">
        <v>3021</v>
      </c>
      <c r="G1252" s="335" t="s">
        <v>3495</v>
      </c>
      <c r="H1252" s="17">
        <v>2147</v>
      </c>
      <c r="I1252" s="387" t="s">
        <v>43</v>
      </c>
      <c r="J1252" s="388" t="str">
        <f>IF(ISBLANK(INDEX('Policy Characteristics'!D:D,MATCH($C1252,'Policy Characteristics'!$C:$C,0))),"",INDEX('Policy Characteristics'!D:D,MATCH($C1252,'Policy Characteristics'!$C:$C,0)))</f>
        <v>Hydrogen Combustion</v>
      </c>
      <c r="K1252" s="237" t="str">
        <f>IF(ISBLANK(INDEX('Policy Characteristics'!E:E,MATCH($C1252,'Policy Characteristics'!$C:$C,0))),"",INDEX('Policy Characteristics'!E:E,MATCH($C1252,'Policy Characteristics'!$C:$C,0)))</f>
        <v>indst shift to hydrogen</v>
      </c>
      <c r="L1252" s="238">
        <f>IF(ISBLANK(INDEX('Policy Characteristics'!F:F,MATCH($C1252,'Policy Characteristics'!$C:$C,0))),"",INDEX('Policy Characteristics'!F:F,MATCH($C1252,'Policy Characteristics'!$C:$C,0)))</f>
        <v>0</v>
      </c>
      <c r="M1252" s="238">
        <f>IF(ISBLANK(INDEX('Policy Characteristics'!G:G,MATCH($C1252,'Policy Characteristics'!$C:$C,0))),"",INDEX('Policy Characteristics'!G:G,MATCH($C1252,'Policy Characteristics'!$C:$C,0)))</f>
        <v>1</v>
      </c>
      <c r="N1252" s="238">
        <f>IF(ISBLANK(INDEX('Policy Characteristics'!H:H,MATCH($C1252,'Policy Characteristics'!$C:$C,0))),"",INDEX('Policy Characteristics'!H:H,MATCH($C1252,'Policy Characteristics'!$C:$C,0)))</f>
        <v>0.01</v>
      </c>
      <c r="O1252" s="237" t="str">
        <f>IF(ISBLANK(INDEX('Policy Characteristics'!I:I,MATCH($C1252,'Policy Characteristics'!$C:$C,0))),"",INDEX('Policy Characteristics'!I:I,MATCH($C1252,'Policy Characteristics'!$C:$C,0)))</f>
        <v>% of fuel shifted</v>
      </c>
      <c r="P1252" s="237"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7" t="str">
        <f>IF(ISBLANK(INDEX('Policy Characteristics'!K:K,MATCH($C1252,'Policy Characteristics'!$C:$C,0))),"",INDEX('Policy Characteristics'!K:K,MATCH($C1252,'Policy Characteristics'!$C:$C,0)))</f>
        <v>industry-ag-main.html#fuel-switching</v>
      </c>
      <c r="R1252" s="237" t="str">
        <f>IF(ISBLANK(INDEX('Policy Characteristics'!L:L,MATCH($C1252,'Policy Characteristics'!$C:$C,0))),"",INDEX('Policy Characteristics'!L:L,MATCH($C1252,'Policy Characteristics'!$C:$C,0)))</f>
        <v>industry-elec-and-hydrogen.html</v>
      </c>
      <c r="S1252" s="291" t="s">
        <v>187</v>
      </c>
    </row>
    <row r="1253" spans="1:19" s="291" customFormat="1">
      <c r="A1253" s="237" t="str">
        <f>IF(ISBLANK(INDEX('Policy Characteristics'!A:A,MATCH($C1253,'Policy Characteristics'!$C:$C,0))),"",INDEX('Policy Characteristics'!A:A,MATCH($C1253,'Policy Characteristics'!$C:$C,0)))</f>
        <v>Industry</v>
      </c>
      <c r="B1253" s="386" t="str">
        <f>IF(ISBLANK(INDEX('Policy Characteristics'!B:B,MATCH($C1253,'Policy Characteristics'!$C:$C,0))),"",INDEX('Policy Characteristics'!B:B,MATCH($C1253,'Policy Characteristics'!$C:$C,0)))</f>
        <v>Hydrogen Combustion</v>
      </c>
      <c r="C1253" s="237" t="str">
        <f t="shared" si="47"/>
        <v>Fraction of Eligible Industrial Energy Use Shifted to Hydrogen</v>
      </c>
      <c r="D1253" s="290" t="s">
        <v>3059</v>
      </c>
      <c r="E1253" t="s">
        <v>3489</v>
      </c>
      <c r="F1253" t="s">
        <v>3021</v>
      </c>
      <c r="G1253" s="335" t="s">
        <v>3496</v>
      </c>
      <c r="H1253" s="17">
        <v>2148</v>
      </c>
      <c r="I1253" s="387" t="s">
        <v>43</v>
      </c>
      <c r="J1253" s="388" t="str">
        <f>IF(ISBLANK(INDEX('Policy Characteristics'!D:D,MATCH($C1253,'Policy Characteristics'!$C:$C,0))),"",INDEX('Policy Characteristics'!D:D,MATCH($C1253,'Policy Characteristics'!$C:$C,0)))</f>
        <v>Hydrogen Combustion</v>
      </c>
      <c r="K1253" s="237" t="str">
        <f>IF(ISBLANK(INDEX('Policy Characteristics'!E:E,MATCH($C1253,'Policy Characteristics'!$C:$C,0))),"",INDEX('Policy Characteristics'!E:E,MATCH($C1253,'Policy Characteristics'!$C:$C,0)))</f>
        <v>indst shift to hydrogen</v>
      </c>
      <c r="L1253" s="238">
        <f>IF(ISBLANK(INDEX('Policy Characteristics'!F:F,MATCH($C1253,'Policy Characteristics'!$C:$C,0))),"",INDEX('Policy Characteristics'!F:F,MATCH($C1253,'Policy Characteristics'!$C:$C,0)))</f>
        <v>0</v>
      </c>
      <c r="M1253" s="238">
        <f>IF(ISBLANK(INDEX('Policy Characteristics'!G:G,MATCH($C1253,'Policy Characteristics'!$C:$C,0))),"",INDEX('Policy Characteristics'!G:G,MATCH($C1253,'Policy Characteristics'!$C:$C,0)))</f>
        <v>1</v>
      </c>
      <c r="N1253" s="238">
        <f>IF(ISBLANK(INDEX('Policy Characteristics'!H:H,MATCH($C1253,'Policy Characteristics'!$C:$C,0))),"",INDEX('Policy Characteristics'!H:H,MATCH($C1253,'Policy Characteristics'!$C:$C,0)))</f>
        <v>0.01</v>
      </c>
      <c r="O1253" s="237" t="str">
        <f>IF(ISBLANK(INDEX('Policy Characteristics'!I:I,MATCH($C1253,'Policy Characteristics'!$C:$C,0))),"",INDEX('Policy Characteristics'!I:I,MATCH($C1253,'Policy Characteristics'!$C:$C,0)))</f>
        <v>% of fuel shifted</v>
      </c>
      <c r="P1253" s="237"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7" t="str">
        <f>IF(ISBLANK(INDEX('Policy Characteristics'!K:K,MATCH($C1253,'Policy Characteristics'!$C:$C,0))),"",INDEX('Policy Characteristics'!K:K,MATCH($C1253,'Policy Characteristics'!$C:$C,0)))</f>
        <v>industry-ag-main.html#fuel-switching</v>
      </c>
      <c r="R1253" s="237" t="str">
        <f>IF(ISBLANK(INDEX('Policy Characteristics'!L:L,MATCH($C1253,'Policy Characteristics'!$C:$C,0))),"",INDEX('Policy Characteristics'!L:L,MATCH($C1253,'Policy Characteristics'!$C:$C,0)))</f>
        <v>industry-elec-and-hydrogen.html</v>
      </c>
      <c r="S1253" s="291" t="s">
        <v>187</v>
      </c>
    </row>
    <row r="1254" spans="1:19" s="291" customFormat="1">
      <c r="A1254" s="237" t="str">
        <f>IF(ISBLANK(INDEX('Policy Characteristics'!A:A,MATCH($C1254,'Policy Characteristics'!$C:$C,0))),"",INDEX('Policy Characteristics'!A:A,MATCH($C1254,'Policy Characteristics'!$C:$C,0)))</f>
        <v>Industry</v>
      </c>
      <c r="B1254" s="386" t="str">
        <f>IF(ISBLANK(INDEX('Policy Characteristics'!B:B,MATCH($C1254,'Policy Characteristics'!$C:$C,0))),"",INDEX('Policy Characteristics'!B:B,MATCH($C1254,'Policy Characteristics'!$C:$C,0)))</f>
        <v>Hydrogen Combustion</v>
      </c>
      <c r="C1254" s="237" t="str">
        <f t="shared" si="47"/>
        <v>Fraction of Eligible Industrial Energy Use Shifted to Hydrogen</v>
      </c>
      <c r="D1254" s="290" t="s">
        <v>3059</v>
      </c>
      <c r="E1254" t="s">
        <v>3490</v>
      </c>
      <c r="F1254" t="s">
        <v>3021</v>
      </c>
      <c r="G1254" s="335" t="s">
        <v>3497</v>
      </c>
      <c r="H1254" s="17">
        <v>2149</v>
      </c>
      <c r="I1254" s="387" t="s">
        <v>43</v>
      </c>
      <c r="J1254" s="388" t="str">
        <f>IF(ISBLANK(INDEX('Policy Characteristics'!D:D,MATCH($C1254,'Policy Characteristics'!$C:$C,0))),"",INDEX('Policy Characteristics'!D:D,MATCH($C1254,'Policy Characteristics'!$C:$C,0)))</f>
        <v>Hydrogen Combustion</v>
      </c>
      <c r="K1254" s="237" t="str">
        <f>IF(ISBLANK(INDEX('Policy Characteristics'!E:E,MATCH($C1254,'Policy Characteristics'!$C:$C,0))),"",INDEX('Policy Characteristics'!E:E,MATCH($C1254,'Policy Characteristics'!$C:$C,0)))</f>
        <v>indst shift to hydrogen</v>
      </c>
      <c r="L1254" s="238">
        <f>IF(ISBLANK(INDEX('Policy Characteristics'!F:F,MATCH($C1254,'Policy Characteristics'!$C:$C,0))),"",INDEX('Policy Characteristics'!F:F,MATCH($C1254,'Policy Characteristics'!$C:$C,0)))</f>
        <v>0</v>
      </c>
      <c r="M1254" s="238">
        <f>IF(ISBLANK(INDEX('Policy Characteristics'!G:G,MATCH($C1254,'Policy Characteristics'!$C:$C,0))),"",INDEX('Policy Characteristics'!G:G,MATCH($C1254,'Policy Characteristics'!$C:$C,0)))</f>
        <v>1</v>
      </c>
      <c r="N1254" s="238">
        <f>IF(ISBLANK(INDEX('Policy Characteristics'!H:H,MATCH($C1254,'Policy Characteristics'!$C:$C,0))),"",INDEX('Policy Characteristics'!H:H,MATCH($C1254,'Policy Characteristics'!$C:$C,0)))</f>
        <v>0.01</v>
      </c>
      <c r="O1254" s="237" t="str">
        <f>IF(ISBLANK(INDEX('Policy Characteristics'!I:I,MATCH($C1254,'Policy Characteristics'!$C:$C,0))),"",INDEX('Policy Characteristics'!I:I,MATCH($C1254,'Policy Characteristics'!$C:$C,0)))</f>
        <v>% of fuel shifted</v>
      </c>
      <c r="P1254" s="237"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7" t="str">
        <f>IF(ISBLANK(INDEX('Policy Characteristics'!K:K,MATCH($C1254,'Policy Characteristics'!$C:$C,0))),"",INDEX('Policy Characteristics'!K:K,MATCH($C1254,'Policy Characteristics'!$C:$C,0)))</f>
        <v>industry-ag-main.html#fuel-switching</v>
      </c>
      <c r="R1254" s="237" t="str">
        <f>IF(ISBLANK(INDEX('Policy Characteristics'!L:L,MATCH($C1254,'Policy Characteristics'!$C:$C,0))),"",INDEX('Policy Characteristics'!L:L,MATCH($C1254,'Policy Characteristics'!$C:$C,0)))</f>
        <v>industry-elec-and-hydrogen.html</v>
      </c>
      <c r="S1254" s="291" t="s">
        <v>187</v>
      </c>
    </row>
    <row r="1255" spans="1:19" s="291" customFormat="1">
      <c r="A1255" s="237" t="str">
        <f>IF(ISBLANK(INDEX('Policy Characteristics'!A:A,MATCH($C1255,'Policy Characteristics'!$C:$C,0))),"",INDEX('Policy Characteristics'!A:A,MATCH($C1255,'Policy Characteristics'!$C:$C,0)))</f>
        <v>Industry</v>
      </c>
      <c r="B1255" s="386" t="str">
        <f>IF(ISBLANK(INDEX('Policy Characteristics'!B:B,MATCH($C1255,'Policy Characteristics'!$C:$C,0))),"",INDEX('Policy Characteristics'!B:B,MATCH($C1255,'Policy Characteristics'!$C:$C,0)))</f>
        <v>Hydrogen Combustion</v>
      </c>
      <c r="C1255" s="237" t="str">
        <f t="shared" si="47"/>
        <v>Fraction of Eligible Industrial Energy Use Shifted to Hydrogen</v>
      </c>
      <c r="D1255" s="290" t="s">
        <v>3059</v>
      </c>
      <c r="E1255" t="s">
        <v>3491</v>
      </c>
      <c r="F1255" t="s">
        <v>3021</v>
      </c>
      <c r="G1255" s="335" t="s">
        <v>3498</v>
      </c>
      <c r="H1255" s="17">
        <v>2150</v>
      </c>
      <c r="I1255" s="387" t="s">
        <v>44</v>
      </c>
      <c r="J1255" s="388" t="str">
        <f>IF(ISBLANK(INDEX('Policy Characteristics'!D:D,MATCH($C1255,'Policy Characteristics'!$C:$C,0))),"",INDEX('Policy Characteristics'!D:D,MATCH($C1255,'Policy Characteristics'!$C:$C,0)))</f>
        <v>Hydrogen Combustion</v>
      </c>
      <c r="K1255" s="237" t="str">
        <f>IF(ISBLANK(INDEX('Policy Characteristics'!E:E,MATCH($C1255,'Policy Characteristics'!$C:$C,0))),"",INDEX('Policy Characteristics'!E:E,MATCH($C1255,'Policy Characteristics'!$C:$C,0)))</f>
        <v>indst shift to hydrogen</v>
      </c>
      <c r="L1255" s="238">
        <f>IF(ISBLANK(INDEX('Policy Characteristics'!F:F,MATCH($C1255,'Policy Characteristics'!$C:$C,0))),"",INDEX('Policy Characteristics'!F:F,MATCH($C1255,'Policy Characteristics'!$C:$C,0)))</f>
        <v>0</v>
      </c>
      <c r="M1255" s="238">
        <f>IF(ISBLANK(INDEX('Policy Characteristics'!G:G,MATCH($C1255,'Policy Characteristics'!$C:$C,0))),"",INDEX('Policy Characteristics'!G:G,MATCH($C1255,'Policy Characteristics'!$C:$C,0)))</f>
        <v>1</v>
      </c>
      <c r="N1255" s="238">
        <f>IF(ISBLANK(INDEX('Policy Characteristics'!H:H,MATCH($C1255,'Policy Characteristics'!$C:$C,0))),"",INDEX('Policy Characteristics'!H:H,MATCH($C1255,'Policy Characteristics'!$C:$C,0)))</f>
        <v>0.01</v>
      </c>
      <c r="O1255" s="237" t="str">
        <f>IF(ISBLANK(INDEX('Policy Characteristics'!I:I,MATCH($C1255,'Policy Characteristics'!$C:$C,0))),"",INDEX('Policy Characteristics'!I:I,MATCH($C1255,'Policy Characteristics'!$C:$C,0)))</f>
        <v>% of fuel shifted</v>
      </c>
      <c r="P1255" s="237"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7" t="str">
        <f>IF(ISBLANK(INDEX('Policy Characteristics'!K:K,MATCH($C1255,'Policy Characteristics'!$C:$C,0))),"",INDEX('Policy Characteristics'!K:K,MATCH($C1255,'Policy Characteristics'!$C:$C,0)))</f>
        <v>industry-ag-main.html#fuel-switching</v>
      </c>
      <c r="R1255" s="237" t="str">
        <f>IF(ISBLANK(INDEX('Policy Characteristics'!L:L,MATCH($C1255,'Policy Characteristics'!$C:$C,0))),"",INDEX('Policy Characteristics'!L:L,MATCH($C1255,'Policy Characteristics'!$C:$C,0)))</f>
        <v>industry-elec-and-hydrogen.html</v>
      </c>
      <c r="S1255" s="291" t="s">
        <v>187</v>
      </c>
    </row>
    <row r="1256" spans="1:19" s="291" customFormat="1">
      <c r="A1256" s="237" t="str">
        <f>IF(ISBLANK(INDEX('Policy Characteristics'!A:A,MATCH($C1256,'Policy Characteristics'!$C:$C,0))),"",INDEX('Policy Characteristics'!A:A,MATCH($C1256,'Policy Characteristics'!$C:$C,0)))</f>
        <v>Industry</v>
      </c>
      <c r="B1256" s="386" t="str">
        <f>IF(ISBLANK(INDEX('Policy Characteristics'!B:B,MATCH($C1256,'Policy Characteristics'!$C:$C,0))),"",INDEX('Policy Characteristics'!B:B,MATCH($C1256,'Policy Characteristics'!$C:$C,0)))</f>
        <v>Hydrogen Combustion</v>
      </c>
      <c r="C1256" s="237" t="str">
        <f t="shared" si="47"/>
        <v>Fraction of Eligible Industrial Energy Use Shifted to Hydrogen</v>
      </c>
      <c r="D1256" s="290" t="s">
        <v>3059</v>
      </c>
      <c r="E1256" t="s">
        <v>3492</v>
      </c>
      <c r="F1256" t="s">
        <v>3021</v>
      </c>
      <c r="G1256" s="335" t="s">
        <v>3499</v>
      </c>
      <c r="H1256" s="17">
        <v>2151</v>
      </c>
      <c r="I1256" s="387" t="s">
        <v>44</v>
      </c>
      <c r="J1256" s="388" t="str">
        <f>IF(ISBLANK(INDEX('Policy Characteristics'!D:D,MATCH($C1256,'Policy Characteristics'!$C:$C,0))),"",INDEX('Policy Characteristics'!D:D,MATCH($C1256,'Policy Characteristics'!$C:$C,0)))</f>
        <v>Hydrogen Combustion</v>
      </c>
      <c r="K1256" s="237" t="str">
        <f>IF(ISBLANK(INDEX('Policy Characteristics'!E:E,MATCH($C1256,'Policy Characteristics'!$C:$C,0))),"",INDEX('Policy Characteristics'!E:E,MATCH($C1256,'Policy Characteristics'!$C:$C,0)))</f>
        <v>indst shift to hydrogen</v>
      </c>
      <c r="L1256" s="238">
        <f>IF(ISBLANK(INDEX('Policy Characteristics'!F:F,MATCH($C1256,'Policy Characteristics'!$C:$C,0))),"",INDEX('Policy Characteristics'!F:F,MATCH($C1256,'Policy Characteristics'!$C:$C,0)))</f>
        <v>0</v>
      </c>
      <c r="M1256" s="238">
        <f>IF(ISBLANK(INDEX('Policy Characteristics'!G:G,MATCH($C1256,'Policy Characteristics'!$C:$C,0))),"",INDEX('Policy Characteristics'!G:G,MATCH($C1256,'Policy Characteristics'!$C:$C,0)))</f>
        <v>1</v>
      </c>
      <c r="N1256" s="238">
        <f>IF(ISBLANK(INDEX('Policy Characteristics'!H:H,MATCH($C1256,'Policy Characteristics'!$C:$C,0))),"",INDEX('Policy Characteristics'!H:H,MATCH($C1256,'Policy Characteristics'!$C:$C,0)))</f>
        <v>0.01</v>
      </c>
      <c r="O1256" s="237" t="str">
        <f>IF(ISBLANK(INDEX('Policy Characteristics'!I:I,MATCH($C1256,'Policy Characteristics'!$C:$C,0))),"",INDEX('Policy Characteristics'!I:I,MATCH($C1256,'Policy Characteristics'!$C:$C,0)))</f>
        <v>% of fuel shifted</v>
      </c>
      <c r="P1256" s="237"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7" t="str">
        <f>IF(ISBLANK(INDEX('Policy Characteristics'!K:K,MATCH($C1256,'Policy Characteristics'!$C:$C,0))),"",INDEX('Policy Characteristics'!K:K,MATCH($C1256,'Policy Characteristics'!$C:$C,0)))</f>
        <v>industry-ag-main.html#fuel-switching</v>
      </c>
      <c r="R1256" s="237" t="str">
        <f>IF(ISBLANK(INDEX('Policy Characteristics'!L:L,MATCH($C1256,'Policy Characteristics'!$C:$C,0))),"",INDEX('Policy Characteristics'!L:L,MATCH($C1256,'Policy Characteristics'!$C:$C,0)))</f>
        <v>industry-elec-and-hydrogen.html</v>
      </c>
      <c r="S1256" s="291" t="s">
        <v>187</v>
      </c>
    </row>
    <row r="1257" spans="1:19" s="291" customFormat="1">
      <c r="A1257" s="237" t="str">
        <f>IF(ISBLANK(INDEX('Policy Characteristics'!A:A,MATCH($C1257,'Policy Characteristics'!$C:$C,0))),"",INDEX('Policy Characteristics'!A:A,MATCH($C1257,'Policy Characteristics'!$C:$C,0)))</f>
        <v>Industry</v>
      </c>
      <c r="B1257" s="386" t="str">
        <f>IF(ISBLANK(INDEX('Policy Characteristics'!B:B,MATCH($C1257,'Policy Characteristics'!$C:$C,0))),"",INDEX('Policy Characteristics'!B:B,MATCH($C1257,'Policy Characteristics'!$C:$C,0)))</f>
        <v>Hydrogen Combustion</v>
      </c>
      <c r="C1257" s="237" t="str">
        <f t="shared" si="47"/>
        <v>Fraction of Eligible Industrial Energy Use Shifted to Hydrogen</v>
      </c>
      <c r="D1257" s="290" t="s">
        <v>3059</v>
      </c>
      <c r="E1257" t="s">
        <v>3493</v>
      </c>
      <c r="F1257" t="s">
        <v>3021</v>
      </c>
      <c r="G1257" s="335" t="s">
        <v>3500</v>
      </c>
      <c r="H1257" s="17">
        <v>2152</v>
      </c>
      <c r="I1257" s="387" t="s">
        <v>44</v>
      </c>
      <c r="J1257" s="388" t="str">
        <f>IF(ISBLANK(INDEX('Policy Characteristics'!D:D,MATCH($C1257,'Policy Characteristics'!$C:$C,0))),"",INDEX('Policy Characteristics'!D:D,MATCH($C1257,'Policy Characteristics'!$C:$C,0)))</f>
        <v>Hydrogen Combustion</v>
      </c>
      <c r="K1257" s="237" t="str">
        <f>IF(ISBLANK(INDEX('Policy Characteristics'!E:E,MATCH($C1257,'Policy Characteristics'!$C:$C,0))),"",INDEX('Policy Characteristics'!E:E,MATCH($C1257,'Policy Characteristics'!$C:$C,0)))</f>
        <v>indst shift to hydrogen</v>
      </c>
      <c r="L1257" s="238">
        <f>IF(ISBLANK(INDEX('Policy Characteristics'!F:F,MATCH($C1257,'Policy Characteristics'!$C:$C,0))),"",INDEX('Policy Characteristics'!F:F,MATCH($C1257,'Policy Characteristics'!$C:$C,0)))</f>
        <v>0</v>
      </c>
      <c r="M1257" s="238">
        <f>IF(ISBLANK(INDEX('Policy Characteristics'!G:G,MATCH($C1257,'Policy Characteristics'!$C:$C,0))),"",INDEX('Policy Characteristics'!G:G,MATCH($C1257,'Policy Characteristics'!$C:$C,0)))</f>
        <v>1</v>
      </c>
      <c r="N1257" s="238">
        <f>IF(ISBLANK(INDEX('Policy Characteristics'!H:H,MATCH($C1257,'Policy Characteristics'!$C:$C,0))),"",INDEX('Policy Characteristics'!H:H,MATCH($C1257,'Policy Characteristics'!$C:$C,0)))</f>
        <v>0.01</v>
      </c>
      <c r="O1257" s="237" t="str">
        <f>IF(ISBLANK(INDEX('Policy Characteristics'!I:I,MATCH($C1257,'Policy Characteristics'!$C:$C,0))),"",INDEX('Policy Characteristics'!I:I,MATCH($C1257,'Policy Characteristics'!$C:$C,0)))</f>
        <v>% of fuel shifted</v>
      </c>
      <c r="P1257" s="237"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7" t="str">
        <f>IF(ISBLANK(INDEX('Policy Characteristics'!K:K,MATCH($C1257,'Policy Characteristics'!$C:$C,0))),"",INDEX('Policy Characteristics'!K:K,MATCH($C1257,'Policy Characteristics'!$C:$C,0)))</f>
        <v>industry-ag-main.html#fuel-switching</v>
      </c>
      <c r="R1257" s="237" t="str">
        <f>IF(ISBLANK(INDEX('Policy Characteristics'!L:L,MATCH($C1257,'Policy Characteristics'!$C:$C,0))),"",INDEX('Policy Characteristics'!L:L,MATCH($C1257,'Policy Characteristics'!$C:$C,0)))</f>
        <v>industry-elec-and-hydrogen.html</v>
      </c>
      <c r="S1257" s="291" t="s">
        <v>187</v>
      </c>
    </row>
    <row r="1258" spans="1:19" s="291" customFormat="1">
      <c r="A1258" s="237" t="str">
        <f>IF(ISBLANK(INDEX('Policy Characteristics'!A:A,MATCH($C1258,'Policy Characteristics'!$C:$C,0))),"",INDEX('Policy Characteristics'!A:A,MATCH($C1258,'Policy Characteristics'!$C:$C,0)))</f>
        <v>Industry</v>
      </c>
      <c r="B1258" s="386" t="str">
        <f>IF(ISBLANK(INDEX('Policy Characteristics'!B:B,MATCH($C1258,'Policy Characteristics'!$C:$C,0))),"",INDEX('Policy Characteristics'!B:B,MATCH($C1258,'Policy Characteristics'!$C:$C,0)))</f>
        <v>Hydrogen Combustion</v>
      </c>
      <c r="C1258" s="237" t="str">
        <f t="shared" si="47"/>
        <v>Fraction of Eligible Industrial Energy Use Shifted to Hydrogen</v>
      </c>
      <c r="D1258" s="290" t="s">
        <v>3059</v>
      </c>
      <c r="E1258" t="s">
        <v>3610</v>
      </c>
      <c r="F1258" t="s">
        <v>3021</v>
      </c>
      <c r="G1258" s="335" t="s">
        <v>3610</v>
      </c>
      <c r="H1258" s="17">
        <v>2153</v>
      </c>
      <c r="I1258" s="387" t="s">
        <v>44</v>
      </c>
      <c r="J1258" s="388" t="str">
        <f>IF(ISBLANK(INDEX('Policy Characteristics'!D:D,MATCH($C1258,'Policy Characteristics'!$C:$C,0))),"",INDEX('Policy Characteristics'!D:D,MATCH($C1258,'Policy Characteristics'!$C:$C,0)))</f>
        <v>Hydrogen Combustion</v>
      </c>
      <c r="K1258" s="237" t="str">
        <f>IF(ISBLANK(INDEX('Policy Characteristics'!E:E,MATCH($C1258,'Policy Characteristics'!$C:$C,0))),"",INDEX('Policy Characteristics'!E:E,MATCH($C1258,'Policy Characteristics'!$C:$C,0)))</f>
        <v>indst shift to hydrogen</v>
      </c>
      <c r="L1258" s="238">
        <f>IF(ISBLANK(INDEX('Policy Characteristics'!F:F,MATCH($C1258,'Policy Characteristics'!$C:$C,0))),"",INDEX('Policy Characteristics'!F:F,MATCH($C1258,'Policy Characteristics'!$C:$C,0)))</f>
        <v>0</v>
      </c>
      <c r="M1258" s="238">
        <f>IF(ISBLANK(INDEX('Policy Characteristics'!G:G,MATCH($C1258,'Policy Characteristics'!$C:$C,0))),"",INDEX('Policy Characteristics'!G:G,MATCH($C1258,'Policy Characteristics'!$C:$C,0)))</f>
        <v>1</v>
      </c>
      <c r="N1258" s="238">
        <f>IF(ISBLANK(INDEX('Policy Characteristics'!H:H,MATCH($C1258,'Policy Characteristics'!$C:$C,0))),"",INDEX('Policy Characteristics'!H:H,MATCH($C1258,'Policy Characteristics'!$C:$C,0)))</f>
        <v>0.01</v>
      </c>
      <c r="O1258" s="237" t="str">
        <f>IF(ISBLANK(INDEX('Policy Characteristics'!I:I,MATCH($C1258,'Policy Characteristics'!$C:$C,0))),"",INDEX('Policy Characteristics'!I:I,MATCH($C1258,'Policy Characteristics'!$C:$C,0)))</f>
        <v>% of fuel shifted</v>
      </c>
      <c r="P1258" s="237"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7" t="str">
        <f>IF(ISBLANK(INDEX('Policy Characteristics'!K:K,MATCH($C1258,'Policy Characteristics'!$C:$C,0))),"",INDEX('Policy Characteristics'!K:K,MATCH($C1258,'Policy Characteristics'!$C:$C,0)))</f>
        <v>industry-ag-main.html#fuel-switching</v>
      </c>
      <c r="R1258" s="237" t="str">
        <f>IF(ISBLANK(INDEX('Policy Characteristics'!L:L,MATCH($C1258,'Policy Characteristics'!$C:$C,0))),"",INDEX('Policy Characteristics'!L:L,MATCH($C1258,'Policy Characteristics'!$C:$C,0)))</f>
        <v>industry-elec-and-hydrogen.html</v>
      </c>
      <c r="S1258" s="291" t="s">
        <v>187</v>
      </c>
    </row>
    <row r="1259" spans="1:19" s="291" customFormat="1">
      <c r="A1259" s="237" t="str">
        <f>IF(ISBLANK(INDEX('Policy Characteristics'!A:A,MATCH($C1259,'Policy Characteristics'!$C:$C,0))),"",INDEX('Policy Characteristics'!A:A,MATCH($C1259,'Policy Characteristics'!$C:$C,0)))</f>
        <v>Industry</v>
      </c>
      <c r="B1259" s="386" t="str">
        <f>IF(ISBLANK(INDEX('Policy Characteristics'!B:B,MATCH($C1259,'Policy Characteristics'!$C:$C,0))),"",INDEX('Policy Characteristics'!B:B,MATCH($C1259,'Policy Characteristics'!$C:$C,0)))</f>
        <v>Hydrogen Combustion</v>
      </c>
      <c r="C1259" s="237" t="str">
        <f t="shared" si="47"/>
        <v>Fraction of Eligible Industrial Energy Use Shifted to Hydrogen</v>
      </c>
      <c r="D1259" s="290" t="s">
        <v>3060</v>
      </c>
      <c r="E1259" t="s">
        <v>3487</v>
      </c>
      <c r="F1259" t="s">
        <v>3022</v>
      </c>
      <c r="G1259" s="335" t="s">
        <v>3494</v>
      </c>
      <c r="H1259" s="17">
        <v>2154</v>
      </c>
      <c r="I1259" s="387" t="s">
        <v>43</v>
      </c>
      <c r="J1259" s="388" t="str">
        <f>IF(ISBLANK(INDEX('Policy Characteristics'!D:D,MATCH($C1259,'Policy Characteristics'!$C:$C,0))),"",INDEX('Policy Characteristics'!D:D,MATCH($C1259,'Policy Characteristics'!$C:$C,0)))</f>
        <v>Hydrogen Combustion</v>
      </c>
      <c r="K1259" s="237" t="str">
        <f>IF(ISBLANK(INDEX('Policy Characteristics'!E:E,MATCH($C1259,'Policy Characteristics'!$C:$C,0))),"",INDEX('Policy Characteristics'!E:E,MATCH($C1259,'Policy Characteristics'!$C:$C,0)))</f>
        <v>indst shift to hydrogen</v>
      </c>
      <c r="L1259" s="238">
        <f>IF(ISBLANK(INDEX('Policy Characteristics'!F:F,MATCH($C1259,'Policy Characteristics'!$C:$C,0))),"",INDEX('Policy Characteristics'!F:F,MATCH($C1259,'Policy Characteristics'!$C:$C,0)))</f>
        <v>0</v>
      </c>
      <c r="M1259" s="238">
        <f>IF(ISBLANK(INDEX('Policy Characteristics'!G:G,MATCH($C1259,'Policy Characteristics'!$C:$C,0))),"",INDEX('Policy Characteristics'!G:G,MATCH($C1259,'Policy Characteristics'!$C:$C,0)))</f>
        <v>1</v>
      </c>
      <c r="N1259" s="238">
        <f>IF(ISBLANK(INDEX('Policy Characteristics'!H:H,MATCH($C1259,'Policy Characteristics'!$C:$C,0))),"",INDEX('Policy Characteristics'!H:H,MATCH($C1259,'Policy Characteristics'!$C:$C,0)))</f>
        <v>0.01</v>
      </c>
      <c r="O1259" s="237" t="str">
        <f>IF(ISBLANK(INDEX('Policy Characteristics'!I:I,MATCH($C1259,'Policy Characteristics'!$C:$C,0))),"",INDEX('Policy Characteristics'!I:I,MATCH($C1259,'Policy Characteristics'!$C:$C,0)))</f>
        <v>% of fuel shifted</v>
      </c>
      <c r="P1259" s="237"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7" t="str">
        <f>IF(ISBLANK(INDEX('Policy Characteristics'!K:K,MATCH($C1259,'Policy Characteristics'!$C:$C,0))),"",INDEX('Policy Characteristics'!K:K,MATCH($C1259,'Policy Characteristics'!$C:$C,0)))</f>
        <v>industry-ag-main.html#fuel-switching</v>
      </c>
      <c r="R1259" s="237" t="str">
        <f>IF(ISBLANK(INDEX('Policy Characteristics'!L:L,MATCH($C1259,'Policy Characteristics'!$C:$C,0))),"",INDEX('Policy Characteristics'!L:L,MATCH($C1259,'Policy Characteristics'!$C:$C,0)))</f>
        <v>industry-elec-and-hydrogen.html</v>
      </c>
      <c r="S1259" s="291" t="s">
        <v>187</v>
      </c>
    </row>
    <row r="1260" spans="1:19" s="291" customFormat="1">
      <c r="A1260" s="237" t="str">
        <f>IF(ISBLANK(INDEX('Policy Characteristics'!A:A,MATCH($C1260,'Policy Characteristics'!$C:$C,0))),"",INDEX('Policy Characteristics'!A:A,MATCH($C1260,'Policy Characteristics'!$C:$C,0)))</f>
        <v>Industry</v>
      </c>
      <c r="B1260" s="386" t="str">
        <f>IF(ISBLANK(INDEX('Policy Characteristics'!B:B,MATCH($C1260,'Policy Characteristics'!$C:$C,0))),"",INDEX('Policy Characteristics'!B:B,MATCH($C1260,'Policy Characteristics'!$C:$C,0)))</f>
        <v>Hydrogen Combustion</v>
      </c>
      <c r="C1260" s="237" t="str">
        <f t="shared" si="47"/>
        <v>Fraction of Eligible Industrial Energy Use Shifted to Hydrogen</v>
      </c>
      <c r="D1260" s="290" t="s">
        <v>3060</v>
      </c>
      <c r="E1260" t="s">
        <v>3488</v>
      </c>
      <c r="F1260" t="s">
        <v>3022</v>
      </c>
      <c r="G1260" s="335" t="s">
        <v>3495</v>
      </c>
      <c r="H1260" s="17">
        <v>2155</v>
      </c>
      <c r="I1260" s="387" t="s">
        <v>43</v>
      </c>
      <c r="J1260" s="388" t="str">
        <f>IF(ISBLANK(INDEX('Policy Characteristics'!D:D,MATCH($C1260,'Policy Characteristics'!$C:$C,0))),"",INDEX('Policy Characteristics'!D:D,MATCH($C1260,'Policy Characteristics'!$C:$C,0)))</f>
        <v>Hydrogen Combustion</v>
      </c>
      <c r="K1260" s="237" t="str">
        <f>IF(ISBLANK(INDEX('Policy Characteristics'!E:E,MATCH($C1260,'Policy Characteristics'!$C:$C,0))),"",INDEX('Policy Characteristics'!E:E,MATCH($C1260,'Policy Characteristics'!$C:$C,0)))</f>
        <v>indst shift to hydrogen</v>
      </c>
      <c r="L1260" s="238">
        <f>IF(ISBLANK(INDEX('Policy Characteristics'!F:F,MATCH($C1260,'Policy Characteristics'!$C:$C,0))),"",INDEX('Policy Characteristics'!F:F,MATCH($C1260,'Policy Characteristics'!$C:$C,0)))</f>
        <v>0</v>
      </c>
      <c r="M1260" s="238">
        <f>IF(ISBLANK(INDEX('Policy Characteristics'!G:G,MATCH($C1260,'Policy Characteristics'!$C:$C,0))),"",INDEX('Policy Characteristics'!G:G,MATCH($C1260,'Policy Characteristics'!$C:$C,0)))</f>
        <v>1</v>
      </c>
      <c r="N1260" s="238">
        <f>IF(ISBLANK(INDEX('Policy Characteristics'!H:H,MATCH($C1260,'Policy Characteristics'!$C:$C,0))),"",INDEX('Policy Characteristics'!H:H,MATCH($C1260,'Policy Characteristics'!$C:$C,0)))</f>
        <v>0.01</v>
      </c>
      <c r="O1260" s="237" t="str">
        <f>IF(ISBLANK(INDEX('Policy Characteristics'!I:I,MATCH($C1260,'Policy Characteristics'!$C:$C,0))),"",INDEX('Policy Characteristics'!I:I,MATCH($C1260,'Policy Characteristics'!$C:$C,0)))</f>
        <v>% of fuel shifted</v>
      </c>
      <c r="P1260" s="237"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7" t="str">
        <f>IF(ISBLANK(INDEX('Policy Characteristics'!K:K,MATCH($C1260,'Policy Characteristics'!$C:$C,0))),"",INDEX('Policy Characteristics'!K:K,MATCH($C1260,'Policy Characteristics'!$C:$C,0)))</f>
        <v>industry-ag-main.html#fuel-switching</v>
      </c>
      <c r="R1260" s="237" t="str">
        <f>IF(ISBLANK(INDEX('Policy Characteristics'!L:L,MATCH($C1260,'Policy Characteristics'!$C:$C,0))),"",INDEX('Policy Characteristics'!L:L,MATCH($C1260,'Policy Characteristics'!$C:$C,0)))</f>
        <v>industry-elec-and-hydrogen.html</v>
      </c>
      <c r="S1260" s="291" t="s">
        <v>187</v>
      </c>
    </row>
    <row r="1261" spans="1:19" s="291" customFormat="1">
      <c r="A1261" s="237" t="str">
        <f>IF(ISBLANK(INDEX('Policy Characteristics'!A:A,MATCH($C1261,'Policy Characteristics'!$C:$C,0))),"",INDEX('Policy Characteristics'!A:A,MATCH($C1261,'Policy Characteristics'!$C:$C,0)))</f>
        <v>Industry</v>
      </c>
      <c r="B1261" s="386" t="str">
        <f>IF(ISBLANK(INDEX('Policy Characteristics'!B:B,MATCH($C1261,'Policy Characteristics'!$C:$C,0))),"",INDEX('Policy Characteristics'!B:B,MATCH($C1261,'Policy Characteristics'!$C:$C,0)))</f>
        <v>Hydrogen Combustion</v>
      </c>
      <c r="C1261" s="237" t="str">
        <f t="shared" si="47"/>
        <v>Fraction of Eligible Industrial Energy Use Shifted to Hydrogen</v>
      </c>
      <c r="D1261" s="290" t="s">
        <v>3060</v>
      </c>
      <c r="E1261" t="s">
        <v>3489</v>
      </c>
      <c r="F1261" t="s">
        <v>3022</v>
      </c>
      <c r="G1261" s="335" t="s">
        <v>3496</v>
      </c>
      <c r="H1261" s="17">
        <v>2156</v>
      </c>
      <c r="I1261" s="387" t="s">
        <v>43</v>
      </c>
      <c r="J1261" s="388" t="str">
        <f>IF(ISBLANK(INDEX('Policy Characteristics'!D:D,MATCH($C1261,'Policy Characteristics'!$C:$C,0))),"",INDEX('Policy Characteristics'!D:D,MATCH($C1261,'Policy Characteristics'!$C:$C,0)))</f>
        <v>Hydrogen Combustion</v>
      </c>
      <c r="K1261" s="237" t="str">
        <f>IF(ISBLANK(INDEX('Policy Characteristics'!E:E,MATCH($C1261,'Policy Characteristics'!$C:$C,0))),"",INDEX('Policy Characteristics'!E:E,MATCH($C1261,'Policy Characteristics'!$C:$C,0)))</f>
        <v>indst shift to hydrogen</v>
      </c>
      <c r="L1261" s="238">
        <f>IF(ISBLANK(INDEX('Policy Characteristics'!F:F,MATCH($C1261,'Policy Characteristics'!$C:$C,0))),"",INDEX('Policy Characteristics'!F:F,MATCH($C1261,'Policy Characteristics'!$C:$C,0)))</f>
        <v>0</v>
      </c>
      <c r="M1261" s="238">
        <f>IF(ISBLANK(INDEX('Policy Characteristics'!G:G,MATCH($C1261,'Policy Characteristics'!$C:$C,0))),"",INDEX('Policy Characteristics'!G:G,MATCH($C1261,'Policy Characteristics'!$C:$C,0)))</f>
        <v>1</v>
      </c>
      <c r="N1261" s="238">
        <f>IF(ISBLANK(INDEX('Policy Characteristics'!H:H,MATCH($C1261,'Policy Characteristics'!$C:$C,0))),"",INDEX('Policy Characteristics'!H:H,MATCH($C1261,'Policy Characteristics'!$C:$C,0)))</f>
        <v>0.01</v>
      </c>
      <c r="O1261" s="237" t="str">
        <f>IF(ISBLANK(INDEX('Policy Characteristics'!I:I,MATCH($C1261,'Policy Characteristics'!$C:$C,0))),"",INDEX('Policy Characteristics'!I:I,MATCH($C1261,'Policy Characteristics'!$C:$C,0)))</f>
        <v>% of fuel shifted</v>
      </c>
      <c r="P1261" s="237"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7" t="str">
        <f>IF(ISBLANK(INDEX('Policy Characteristics'!K:K,MATCH($C1261,'Policy Characteristics'!$C:$C,0))),"",INDEX('Policy Characteristics'!K:K,MATCH($C1261,'Policy Characteristics'!$C:$C,0)))</f>
        <v>industry-ag-main.html#fuel-switching</v>
      </c>
      <c r="R1261" s="237" t="str">
        <f>IF(ISBLANK(INDEX('Policy Characteristics'!L:L,MATCH($C1261,'Policy Characteristics'!$C:$C,0))),"",INDEX('Policy Characteristics'!L:L,MATCH($C1261,'Policy Characteristics'!$C:$C,0)))</f>
        <v>industry-elec-and-hydrogen.html</v>
      </c>
      <c r="S1261" s="291" t="s">
        <v>187</v>
      </c>
    </row>
    <row r="1262" spans="1:19" s="291" customFormat="1">
      <c r="A1262" s="237" t="str">
        <f>IF(ISBLANK(INDEX('Policy Characteristics'!A:A,MATCH($C1262,'Policy Characteristics'!$C:$C,0))),"",INDEX('Policy Characteristics'!A:A,MATCH($C1262,'Policy Characteristics'!$C:$C,0)))</f>
        <v>Industry</v>
      </c>
      <c r="B1262" s="386" t="str">
        <f>IF(ISBLANK(INDEX('Policy Characteristics'!B:B,MATCH($C1262,'Policy Characteristics'!$C:$C,0))),"",INDEX('Policy Characteristics'!B:B,MATCH($C1262,'Policy Characteristics'!$C:$C,0)))</f>
        <v>Hydrogen Combustion</v>
      </c>
      <c r="C1262" s="237" t="str">
        <f t="shared" si="47"/>
        <v>Fraction of Eligible Industrial Energy Use Shifted to Hydrogen</v>
      </c>
      <c r="D1262" s="290" t="s">
        <v>3060</v>
      </c>
      <c r="E1262" t="s">
        <v>3490</v>
      </c>
      <c r="F1262" t="s">
        <v>3022</v>
      </c>
      <c r="G1262" s="335" t="s">
        <v>3497</v>
      </c>
      <c r="H1262" s="17">
        <v>2157</v>
      </c>
      <c r="I1262" s="387" t="s">
        <v>43</v>
      </c>
      <c r="J1262" s="388" t="str">
        <f>IF(ISBLANK(INDEX('Policy Characteristics'!D:D,MATCH($C1262,'Policy Characteristics'!$C:$C,0))),"",INDEX('Policy Characteristics'!D:D,MATCH($C1262,'Policy Characteristics'!$C:$C,0)))</f>
        <v>Hydrogen Combustion</v>
      </c>
      <c r="K1262" s="237" t="str">
        <f>IF(ISBLANK(INDEX('Policy Characteristics'!E:E,MATCH($C1262,'Policy Characteristics'!$C:$C,0))),"",INDEX('Policy Characteristics'!E:E,MATCH($C1262,'Policy Characteristics'!$C:$C,0)))</f>
        <v>indst shift to hydrogen</v>
      </c>
      <c r="L1262" s="238">
        <f>IF(ISBLANK(INDEX('Policy Characteristics'!F:F,MATCH($C1262,'Policy Characteristics'!$C:$C,0))),"",INDEX('Policy Characteristics'!F:F,MATCH($C1262,'Policy Characteristics'!$C:$C,0)))</f>
        <v>0</v>
      </c>
      <c r="M1262" s="238">
        <f>IF(ISBLANK(INDEX('Policy Characteristics'!G:G,MATCH($C1262,'Policy Characteristics'!$C:$C,0))),"",INDEX('Policy Characteristics'!G:G,MATCH($C1262,'Policy Characteristics'!$C:$C,0)))</f>
        <v>1</v>
      </c>
      <c r="N1262" s="238">
        <f>IF(ISBLANK(INDEX('Policy Characteristics'!H:H,MATCH($C1262,'Policy Characteristics'!$C:$C,0))),"",INDEX('Policy Characteristics'!H:H,MATCH($C1262,'Policy Characteristics'!$C:$C,0)))</f>
        <v>0.01</v>
      </c>
      <c r="O1262" s="237" t="str">
        <f>IF(ISBLANK(INDEX('Policy Characteristics'!I:I,MATCH($C1262,'Policy Characteristics'!$C:$C,0))),"",INDEX('Policy Characteristics'!I:I,MATCH($C1262,'Policy Characteristics'!$C:$C,0)))</f>
        <v>% of fuel shifted</v>
      </c>
      <c r="P1262" s="237"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7" t="str">
        <f>IF(ISBLANK(INDEX('Policy Characteristics'!K:K,MATCH($C1262,'Policy Characteristics'!$C:$C,0))),"",INDEX('Policy Characteristics'!K:K,MATCH($C1262,'Policy Characteristics'!$C:$C,0)))</f>
        <v>industry-ag-main.html#fuel-switching</v>
      </c>
      <c r="R1262" s="237" t="str">
        <f>IF(ISBLANK(INDEX('Policy Characteristics'!L:L,MATCH($C1262,'Policy Characteristics'!$C:$C,0))),"",INDEX('Policy Characteristics'!L:L,MATCH($C1262,'Policy Characteristics'!$C:$C,0)))</f>
        <v>industry-elec-and-hydrogen.html</v>
      </c>
      <c r="S1262" s="291" t="s">
        <v>187</v>
      </c>
    </row>
    <row r="1263" spans="1:19" s="291" customFormat="1">
      <c r="A1263" s="237" t="str">
        <f>IF(ISBLANK(INDEX('Policy Characteristics'!A:A,MATCH($C1263,'Policy Characteristics'!$C:$C,0))),"",INDEX('Policy Characteristics'!A:A,MATCH($C1263,'Policy Characteristics'!$C:$C,0)))</f>
        <v>Industry</v>
      </c>
      <c r="B1263" s="386" t="str">
        <f>IF(ISBLANK(INDEX('Policy Characteristics'!B:B,MATCH($C1263,'Policy Characteristics'!$C:$C,0))),"",INDEX('Policy Characteristics'!B:B,MATCH($C1263,'Policy Characteristics'!$C:$C,0)))</f>
        <v>Hydrogen Combustion</v>
      </c>
      <c r="C1263" s="237" t="str">
        <f t="shared" si="47"/>
        <v>Fraction of Eligible Industrial Energy Use Shifted to Hydrogen</v>
      </c>
      <c r="D1263" s="290" t="s">
        <v>3060</v>
      </c>
      <c r="E1263" t="s">
        <v>3491</v>
      </c>
      <c r="F1263" t="s">
        <v>3022</v>
      </c>
      <c r="G1263" s="335" t="s">
        <v>3498</v>
      </c>
      <c r="H1263" s="17">
        <v>2158</v>
      </c>
      <c r="I1263" s="387" t="s">
        <v>44</v>
      </c>
      <c r="J1263" s="388" t="str">
        <f>IF(ISBLANK(INDEX('Policy Characteristics'!D:D,MATCH($C1263,'Policy Characteristics'!$C:$C,0))),"",INDEX('Policy Characteristics'!D:D,MATCH($C1263,'Policy Characteristics'!$C:$C,0)))</f>
        <v>Hydrogen Combustion</v>
      </c>
      <c r="K1263" s="237" t="str">
        <f>IF(ISBLANK(INDEX('Policy Characteristics'!E:E,MATCH($C1263,'Policy Characteristics'!$C:$C,0))),"",INDEX('Policy Characteristics'!E:E,MATCH($C1263,'Policy Characteristics'!$C:$C,0)))</f>
        <v>indst shift to hydrogen</v>
      </c>
      <c r="L1263" s="238">
        <f>IF(ISBLANK(INDEX('Policy Characteristics'!F:F,MATCH($C1263,'Policy Characteristics'!$C:$C,0))),"",INDEX('Policy Characteristics'!F:F,MATCH($C1263,'Policy Characteristics'!$C:$C,0)))</f>
        <v>0</v>
      </c>
      <c r="M1263" s="238">
        <f>IF(ISBLANK(INDEX('Policy Characteristics'!G:G,MATCH($C1263,'Policy Characteristics'!$C:$C,0))),"",INDEX('Policy Characteristics'!G:G,MATCH($C1263,'Policy Characteristics'!$C:$C,0)))</f>
        <v>1</v>
      </c>
      <c r="N1263" s="238">
        <f>IF(ISBLANK(INDEX('Policy Characteristics'!H:H,MATCH($C1263,'Policy Characteristics'!$C:$C,0))),"",INDEX('Policy Characteristics'!H:H,MATCH($C1263,'Policy Characteristics'!$C:$C,0)))</f>
        <v>0.01</v>
      </c>
      <c r="O1263" s="237" t="str">
        <f>IF(ISBLANK(INDEX('Policy Characteristics'!I:I,MATCH($C1263,'Policy Characteristics'!$C:$C,0))),"",INDEX('Policy Characteristics'!I:I,MATCH($C1263,'Policy Characteristics'!$C:$C,0)))</f>
        <v>% of fuel shifted</v>
      </c>
      <c r="P1263" s="237"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7" t="str">
        <f>IF(ISBLANK(INDEX('Policy Characteristics'!K:K,MATCH($C1263,'Policy Characteristics'!$C:$C,0))),"",INDEX('Policy Characteristics'!K:K,MATCH($C1263,'Policy Characteristics'!$C:$C,0)))</f>
        <v>industry-ag-main.html#fuel-switching</v>
      </c>
      <c r="R1263" s="237" t="str">
        <f>IF(ISBLANK(INDEX('Policy Characteristics'!L:L,MATCH($C1263,'Policy Characteristics'!$C:$C,0))),"",INDEX('Policy Characteristics'!L:L,MATCH($C1263,'Policy Characteristics'!$C:$C,0)))</f>
        <v>industry-elec-and-hydrogen.html</v>
      </c>
      <c r="S1263" s="291" t="s">
        <v>187</v>
      </c>
    </row>
    <row r="1264" spans="1:19" s="291" customFormat="1">
      <c r="A1264" s="237" t="str">
        <f>IF(ISBLANK(INDEX('Policy Characteristics'!A:A,MATCH($C1264,'Policy Characteristics'!$C:$C,0))),"",INDEX('Policy Characteristics'!A:A,MATCH($C1264,'Policy Characteristics'!$C:$C,0)))</f>
        <v>Industry</v>
      </c>
      <c r="B1264" s="386" t="str">
        <f>IF(ISBLANK(INDEX('Policy Characteristics'!B:B,MATCH($C1264,'Policy Characteristics'!$C:$C,0))),"",INDEX('Policy Characteristics'!B:B,MATCH($C1264,'Policy Characteristics'!$C:$C,0)))</f>
        <v>Hydrogen Combustion</v>
      </c>
      <c r="C1264" s="237" t="str">
        <f t="shared" si="47"/>
        <v>Fraction of Eligible Industrial Energy Use Shifted to Hydrogen</v>
      </c>
      <c r="D1264" s="290" t="s">
        <v>3060</v>
      </c>
      <c r="E1264" t="s">
        <v>3492</v>
      </c>
      <c r="F1264" t="s">
        <v>3022</v>
      </c>
      <c r="G1264" s="335" t="s">
        <v>3499</v>
      </c>
      <c r="H1264" s="17">
        <v>2159</v>
      </c>
      <c r="I1264" s="387" t="s">
        <v>44</v>
      </c>
      <c r="J1264" s="388" t="str">
        <f>IF(ISBLANK(INDEX('Policy Characteristics'!D:D,MATCH($C1264,'Policy Characteristics'!$C:$C,0))),"",INDEX('Policy Characteristics'!D:D,MATCH($C1264,'Policy Characteristics'!$C:$C,0)))</f>
        <v>Hydrogen Combustion</v>
      </c>
      <c r="K1264" s="237" t="str">
        <f>IF(ISBLANK(INDEX('Policy Characteristics'!E:E,MATCH($C1264,'Policy Characteristics'!$C:$C,0))),"",INDEX('Policy Characteristics'!E:E,MATCH($C1264,'Policy Characteristics'!$C:$C,0)))</f>
        <v>indst shift to hydrogen</v>
      </c>
      <c r="L1264" s="238">
        <f>IF(ISBLANK(INDEX('Policy Characteristics'!F:F,MATCH($C1264,'Policy Characteristics'!$C:$C,0))),"",INDEX('Policy Characteristics'!F:F,MATCH($C1264,'Policy Characteristics'!$C:$C,0)))</f>
        <v>0</v>
      </c>
      <c r="M1264" s="238">
        <f>IF(ISBLANK(INDEX('Policy Characteristics'!G:G,MATCH($C1264,'Policy Characteristics'!$C:$C,0))),"",INDEX('Policy Characteristics'!G:G,MATCH($C1264,'Policy Characteristics'!$C:$C,0)))</f>
        <v>1</v>
      </c>
      <c r="N1264" s="238">
        <f>IF(ISBLANK(INDEX('Policy Characteristics'!H:H,MATCH($C1264,'Policy Characteristics'!$C:$C,0))),"",INDEX('Policy Characteristics'!H:H,MATCH($C1264,'Policy Characteristics'!$C:$C,0)))</f>
        <v>0.01</v>
      </c>
      <c r="O1264" s="237" t="str">
        <f>IF(ISBLANK(INDEX('Policy Characteristics'!I:I,MATCH($C1264,'Policy Characteristics'!$C:$C,0))),"",INDEX('Policy Characteristics'!I:I,MATCH($C1264,'Policy Characteristics'!$C:$C,0)))</f>
        <v>% of fuel shifted</v>
      </c>
      <c r="P1264" s="237"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7" t="str">
        <f>IF(ISBLANK(INDEX('Policy Characteristics'!K:K,MATCH($C1264,'Policy Characteristics'!$C:$C,0))),"",INDEX('Policy Characteristics'!K:K,MATCH($C1264,'Policy Characteristics'!$C:$C,0)))</f>
        <v>industry-ag-main.html#fuel-switching</v>
      </c>
      <c r="R1264" s="237" t="str">
        <f>IF(ISBLANK(INDEX('Policy Characteristics'!L:L,MATCH($C1264,'Policy Characteristics'!$C:$C,0))),"",INDEX('Policy Characteristics'!L:L,MATCH($C1264,'Policy Characteristics'!$C:$C,0)))</f>
        <v>industry-elec-and-hydrogen.html</v>
      </c>
      <c r="S1264" s="291" t="s">
        <v>187</v>
      </c>
    </row>
    <row r="1265" spans="1:19" s="291" customFormat="1">
      <c r="A1265" s="237" t="str">
        <f>IF(ISBLANK(INDEX('Policy Characteristics'!A:A,MATCH($C1265,'Policy Characteristics'!$C:$C,0))),"",INDEX('Policy Characteristics'!A:A,MATCH($C1265,'Policy Characteristics'!$C:$C,0)))</f>
        <v>Industry</v>
      </c>
      <c r="B1265" s="386" t="str">
        <f>IF(ISBLANK(INDEX('Policy Characteristics'!B:B,MATCH($C1265,'Policy Characteristics'!$C:$C,0))),"",INDEX('Policy Characteristics'!B:B,MATCH($C1265,'Policy Characteristics'!$C:$C,0)))</f>
        <v>Hydrogen Combustion</v>
      </c>
      <c r="C1265" s="237" t="str">
        <f t="shared" si="47"/>
        <v>Fraction of Eligible Industrial Energy Use Shifted to Hydrogen</v>
      </c>
      <c r="D1265" s="290" t="s">
        <v>3060</v>
      </c>
      <c r="E1265" t="s">
        <v>3493</v>
      </c>
      <c r="F1265" t="s">
        <v>3022</v>
      </c>
      <c r="G1265" s="335" t="s">
        <v>3500</v>
      </c>
      <c r="H1265" s="17">
        <v>2160</v>
      </c>
      <c r="I1265" s="387" t="s">
        <v>44</v>
      </c>
      <c r="J1265" s="388" t="str">
        <f>IF(ISBLANK(INDEX('Policy Characteristics'!D:D,MATCH($C1265,'Policy Characteristics'!$C:$C,0))),"",INDEX('Policy Characteristics'!D:D,MATCH($C1265,'Policy Characteristics'!$C:$C,0)))</f>
        <v>Hydrogen Combustion</v>
      </c>
      <c r="K1265" s="237" t="str">
        <f>IF(ISBLANK(INDEX('Policy Characteristics'!E:E,MATCH($C1265,'Policy Characteristics'!$C:$C,0))),"",INDEX('Policy Characteristics'!E:E,MATCH($C1265,'Policy Characteristics'!$C:$C,0)))</f>
        <v>indst shift to hydrogen</v>
      </c>
      <c r="L1265" s="238">
        <f>IF(ISBLANK(INDEX('Policy Characteristics'!F:F,MATCH($C1265,'Policy Characteristics'!$C:$C,0))),"",INDEX('Policy Characteristics'!F:F,MATCH($C1265,'Policy Characteristics'!$C:$C,0)))</f>
        <v>0</v>
      </c>
      <c r="M1265" s="238">
        <f>IF(ISBLANK(INDEX('Policy Characteristics'!G:G,MATCH($C1265,'Policy Characteristics'!$C:$C,0))),"",INDEX('Policy Characteristics'!G:G,MATCH($C1265,'Policy Characteristics'!$C:$C,0)))</f>
        <v>1</v>
      </c>
      <c r="N1265" s="238">
        <f>IF(ISBLANK(INDEX('Policy Characteristics'!H:H,MATCH($C1265,'Policy Characteristics'!$C:$C,0))),"",INDEX('Policy Characteristics'!H:H,MATCH($C1265,'Policy Characteristics'!$C:$C,0)))</f>
        <v>0.01</v>
      </c>
      <c r="O1265" s="237" t="str">
        <f>IF(ISBLANK(INDEX('Policy Characteristics'!I:I,MATCH($C1265,'Policy Characteristics'!$C:$C,0))),"",INDEX('Policy Characteristics'!I:I,MATCH($C1265,'Policy Characteristics'!$C:$C,0)))</f>
        <v>% of fuel shifted</v>
      </c>
      <c r="P1265" s="237"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7" t="str">
        <f>IF(ISBLANK(INDEX('Policy Characteristics'!K:K,MATCH($C1265,'Policy Characteristics'!$C:$C,0))),"",INDEX('Policy Characteristics'!K:K,MATCH($C1265,'Policy Characteristics'!$C:$C,0)))</f>
        <v>industry-ag-main.html#fuel-switching</v>
      </c>
      <c r="R1265" s="237" t="str">
        <f>IF(ISBLANK(INDEX('Policy Characteristics'!L:L,MATCH($C1265,'Policy Characteristics'!$C:$C,0))),"",INDEX('Policy Characteristics'!L:L,MATCH($C1265,'Policy Characteristics'!$C:$C,0)))</f>
        <v>industry-elec-and-hydrogen.html</v>
      </c>
      <c r="S1265" s="291" t="s">
        <v>187</v>
      </c>
    </row>
    <row r="1266" spans="1:19" s="291" customFormat="1">
      <c r="A1266" s="237" t="str">
        <f>IF(ISBLANK(INDEX('Policy Characteristics'!A:A,MATCH($C1266,'Policy Characteristics'!$C:$C,0))),"",INDEX('Policy Characteristics'!A:A,MATCH($C1266,'Policy Characteristics'!$C:$C,0)))</f>
        <v>Industry</v>
      </c>
      <c r="B1266" s="386" t="str">
        <f>IF(ISBLANK(INDEX('Policy Characteristics'!B:B,MATCH($C1266,'Policy Characteristics'!$C:$C,0))),"",INDEX('Policy Characteristics'!B:B,MATCH($C1266,'Policy Characteristics'!$C:$C,0)))</f>
        <v>Hydrogen Combustion</v>
      </c>
      <c r="C1266" s="237" t="str">
        <f t="shared" si="47"/>
        <v>Fraction of Eligible Industrial Energy Use Shifted to Hydrogen</v>
      </c>
      <c r="D1266" s="290" t="s">
        <v>3060</v>
      </c>
      <c r="E1266" t="s">
        <v>3610</v>
      </c>
      <c r="F1266" t="s">
        <v>3022</v>
      </c>
      <c r="G1266" s="335" t="s">
        <v>3610</v>
      </c>
      <c r="H1266" s="17">
        <v>2161</v>
      </c>
      <c r="I1266" s="387" t="s">
        <v>44</v>
      </c>
      <c r="J1266" s="388" t="str">
        <f>IF(ISBLANK(INDEX('Policy Characteristics'!D:D,MATCH($C1266,'Policy Characteristics'!$C:$C,0))),"",INDEX('Policy Characteristics'!D:D,MATCH($C1266,'Policy Characteristics'!$C:$C,0)))</f>
        <v>Hydrogen Combustion</v>
      </c>
      <c r="K1266" s="237" t="str">
        <f>IF(ISBLANK(INDEX('Policy Characteristics'!E:E,MATCH($C1266,'Policy Characteristics'!$C:$C,0))),"",INDEX('Policy Characteristics'!E:E,MATCH($C1266,'Policy Characteristics'!$C:$C,0)))</f>
        <v>indst shift to hydrogen</v>
      </c>
      <c r="L1266" s="238">
        <f>IF(ISBLANK(INDEX('Policy Characteristics'!F:F,MATCH($C1266,'Policy Characteristics'!$C:$C,0))),"",INDEX('Policy Characteristics'!F:F,MATCH($C1266,'Policy Characteristics'!$C:$C,0)))</f>
        <v>0</v>
      </c>
      <c r="M1266" s="238">
        <f>IF(ISBLANK(INDEX('Policy Characteristics'!G:G,MATCH($C1266,'Policy Characteristics'!$C:$C,0))),"",INDEX('Policy Characteristics'!G:G,MATCH($C1266,'Policy Characteristics'!$C:$C,0)))</f>
        <v>1</v>
      </c>
      <c r="N1266" s="238">
        <f>IF(ISBLANK(INDEX('Policy Characteristics'!H:H,MATCH($C1266,'Policy Characteristics'!$C:$C,0))),"",INDEX('Policy Characteristics'!H:H,MATCH($C1266,'Policy Characteristics'!$C:$C,0)))</f>
        <v>0.01</v>
      </c>
      <c r="O1266" s="237" t="str">
        <f>IF(ISBLANK(INDEX('Policy Characteristics'!I:I,MATCH($C1266,'Policy Characteristics'!$C:$C,0))),"",INDEX('Policy Characteristics'!I:I,MATCH($C1266,'Policy Characteristics'!$C:$C,0)))</f>
        <v>% of fuel shifted</v>
      </c>
      <c r="P1266" s="237"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7" t="str">
        <f>IF(ISBLANK(INDEX('Policy Characteristics'!K:K,MATCH($C1266,'Policy Characteristics'!$C:$C,0))),"",INDEX('Policy Characteristics'!K:K,MATCH($C1266,'Policy Characteristics'!$C:$C,0)))</f>
        <v>industry-ag-main.html#fuel-switching</v>
      </c>
      <c r="R1266" s="237" t="str">
        <f>IF(ISBLANK(INDEX('Policy Characteristics'!L:L,MATCH($C1266,'Policy Characteristics'!$C:$C,0))),"",INDEX('Policy Characteristics'!L:L,MATCH($C1266,'Policy Characteristics'!$C:$C,0)))</f>
        <v>industry-elec-and-hydrogen.html</v>
      </c>
      <c r="S1266" s="291" t="s">
        <v>187</v>
      </c>
    </row>
    <row r="1267" spans="1:19" s="291" customFormat="1">
      <c r="A1267" s="237" t="str">
        <f>IF(ISBLANK(INDEX('Policy Characteristics'!A:A,MATCH($C1267,'Policy Characteristics'!$C:$C,0))),"",INDEX('Policy Characteristics'!A:A,MATCH($C1267,'Policy Characteristics'!$C:$C,0)))</f>
        <v>Industry</v>
      </c>
      <c r="B1267" s="386" t="str">
        <f>IF(ISBLANK(INDEX('Policy Characteristics'!B:B,MATCH($C1267,'Policy Characteristics'!$C:$C,0))),"",INDEX('Policy Characteristics'!B:B,MATCH($C1267,'Policy Characteristics'!$C:$C,0)))</f>
        <v>Hydrogen Combustion</v>
      </c>
      <c r="C1267" s="237" t="str">
        <f t="shared" si="47"/>
        <v>Fraction of Eligible Industrial Energy Use Shifted to Hydrogen</v>
      </c>
      <c r="D1267" s="290" t="s">
        <v>3061</v>
      </c>
      <c r="E1267" t="s">
        <v>3487</v>
      </c>
      <c r="F1267" t="s">
        <v>3023</v>
      </c>
      <c r="G1267" s="335" t="s">
        <v>3494</v>
      </c>
      <c r="H1267" s="17">
        <v>2162</v>
      </c>
      <c r="I1267" s="387" t="s">
        <v>43</v>
      </c>
      <c r="J1267" s="388" t="str">
        <f>IF(ISBLANK(INDEX('Policy Characteristics'!D:D,MATCH($C1267,'Policy Characteristics'!$C:$C,0))),"",INDEX('Policy Characteristics'!D:D,MATCH($C1267,'Policy Characteristics'!$C:$C,0)))</f>
        <v>Hydrogen Combustion</v>
      </c>
      <c r="K1267" s="237" t="str">
        <f>IF(ISBLANK(INDEX('Policy Characteristics'!E:E,MATCH($C1267,'Policy Characteristics'!$C:$C,0))),"",INDEX('Policy Characteristics'!E:E,MATCH($C1267,'Policy Characteristics'!$C:$C,0)))</f>
        <v>indst shift to hydrogen</v>
      </c>
      <c r="L1267" s="238">
        <f>IF(ISBLANK(INDEX('Policy Characteristics'!F:F,MATCH($C1267,'Policy Characteristics'!$C:$C,0))),"",INDEX('Policy Characteristics'!F:F,MATCH($C1267,'Policy Characteristics'!$C:$C,0)))</f>
        <v>0</v>
      </c>
      <c r="M1267" s="238">
        <f>IF(ISBLANK(INDEX('Policy Characteristics'!G:G,MATCH($C1267,'Policy Characteristics'!$C:$C,0))),"",INDEX('Policy Characteristics'!G:G,MATCH($C1267,'Policy Characteristics'!$C:$C,0)))</f>
        <v>1</v>
      </c>
      <c r="N1267" s="238">
        <f>IF(ISBLANK(INDEX('Policy Characteristics'!H:H,MATCH($C1267,'Policy Characteristics'!$C:$C,0))),"",INDEX('Policy Characteristics'!H:H,MATCH($C1267,'Policy Characteristics'!$C:$C,0)))</f>
        <v>0.01</v>
      </c>
      <c r="O1267" s="237" t="str">
        <f>IF(ISBLANK(INDEX('Policy Characteristics'!I:I,MATCH($C1267,'Policy Characteristics'!$C:$C,0))),"",INDEX('Policy Characteristics'!I:I,MATCH($C1267,'Policy Characteristics'!$C:$C,0)))</f>
        <v>% of fuel shifted</v>
      </c>
      <c r="P1267" s="237"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7" t="str">
        <f>IF(ISBLANK(INDEX('Policy Characteristics'!K:K,MATCH($C1267,'Policy Characteristics'!$C:$C,0))),"",INDEX('Policy Characteristics'!K:K,MATCH($C1267,'Policy Characteristics'!$C:$C,0)))</f>
        <v>industry-ag-main.html#fuel-switching</v>
      </c>
      <c r="R1267" s="237" t="str">
        <f>IF(ISBLANK(INDEX('Policy Characteristics'!L:L,MATCH($C1267,'Policy Characteristics'!$C:$C,0))),"",INDEX('Policy Characteristics'!L:L,MATCH($C1267,'Policy Characteristics'!$C:$C,0)))</f>
        <v>industry-elec-and-hydrogen.html</v>
      </c>
      <c r="S1267" s="291" t="s">
        <v>187</v>
      </c>
    </row>
    <row r="1268" spans="1:19" s="291" customFormat="1">
      <c r="A1268" s="237" t="str">
        <f>IF(ISBLANK(INDEX('Policy Characteristics'!A:A,MATCH($C1268,'Policy Characteristics'!$C:$C,0))),"",INDEX('Policy Characteristics'!A:A,MATCH($C1268,'Policy Characteristics'!$C:$C,0)))</f>
        <v>Industry</v>
      </c>
      <c r="B1268" s="386" t="str">
        <f>IF(ISBLANK(INDEX('Policy Characteristics'!B:B,MATCH($C1268,'Policy Characteristics'!$C:$C,0))),"",INDEX('Policy Characteristics'!B:B,MATCH($C1268,'Policy Characteristics'!$C:$C,0)))</f>
        <v>Hydrogen Combustion</v>
      </c>
      <c r="C1268" s="237" t="str">
        <f t="shared" si="47"/>
        <v>Fraction of Eligible Industrial Energy Use Shifted to Hydrogen</v>
      </c>
      <c r="D1268" s="290" t="s">
        <v>3061</v>
      </c>
      <c r="E1268" t="s">
        <v>3488</v>
      </c>
      <c r="F1268" t="s">
        <v>3023</v>
      </c>
      <c r="G1268" s="335" t="s">
        <v>3495</v>
      </c>
      <c r="H1268" s="17">
        <v>2163</v>
      </c>
      <c r="I1268" s="387" t="s">
        <v>43</v>
      </c>
      <c r="J1268" s="388" t="str">
        <f>IF(ISBLANK(INDEX('Policy Characteristics'!D:D,MATCH($C1268,'Policy Characteristics'!$C:$C,0))),"",INDEX('Policy Characteristics'!D:D,MATCH($C1268,'Policy Characteristics'!$C:$C,0)))</f>
        <v>Hydrogen Combustion</v>
      </c>
      <c r="K1268" s="237" t="str">
        <f>IF(ISBLANK(INDEX('Policy Characteristics'!E:E,MATCH($C1268,'Policy Characteristics'!$C:$C,0))),"",INDEX('Policy Characteristics'!E:E,MATCH($C1268,'Policy Characteristics'!$C:$C,0)))</f>
        <v>indst shift to hydrogen</v>
      </c>
      <c r="L1268" s="238">
        <f>IF(ISBLANK(INDEX('Policy Characteristics'!F:F,MATCH($C1268,'Policy Characteristics'!$C:$C,0))),"",INDEX('Policy Characteristics'!F:F,MATCH($C1268,'Policy Characteristics'!$C:$C,0)))</f>
        <v>0</v>
      </c>
      <c r="M1268" s="238">
        <f>IF(ISBLANK(INDEX('Policy Characteristics'!G:G,MATCH($C1268,'Policy Characteristics'!$C:$C,0))),"",INDEX('Policy Characteristics'!G:G,MATCH($C1268,'Policy Characteristics'!$C:$C,0)))</f>
        <v>1</v>
      </c>
      <c r="N1268" s="238">
        <f>IF(ISBLANK(INDEX('Policy Characteristics'!H:H,MATCH($C1268,'Policy Characteristics'!$C:$C,0))),"",INDEX('Policy Characteristics'!H:H,MATCH($C1268,'Policy Characteristics'!$C:$C,0)))</f>
        <v>0.01</v>
      </c>
      <c r="O1268" s="237" t="str">
        <f>IF(ISBLANK(INDEX('Policy Characteristics'!I:I,MATCH($C1268,'Policy Characteristics'!$C:$C,0))),"",INDEX('Policy Characteristics'!I:I,MATCH($C1268,'Policy Characteristics'!$C:$C,0)))</f>
        <v>% of fuel shifted</v>
      </c>
      <c r="P1268" s="237"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7" t="str">
        <f>IF(ISBLANK(INDEX('Policy Characteristics'!K:K,MATCH($C1268,'Policy Characteristics'!$C:$C,0))),"",INDEX('Policy Characteristics'!K:K,MATCH($C1268,'Policy Characteristics'!$C:$C,0)))</f>
        <v>industry-ag-main.html#fuel-switching</v>
      </c>
      <c r="R1268" s="237" t="str">
        <f>IF(ISBLANK(INDEX('Policy Characteristics'!L:L,MATCH($C1268,'Policy Characteristics'!$C:$C,0))),"",INDEX('Policy Characteristics'!L:L,MATCH($C1268,'Policy Characteristics'!$C:$C,0)))</f>
        <v>industry-elec-and-hydrogen.html</v>
      </c>
      <c r="S1268" s="291" t="s">
        <v>187</v>
      </c>
    </row>
    <row r="1269" spans="1:19" s="291" customFormat="1">
      <c r="A1269" s="237" t="str">
        <f>IF(ISBLANK(INDEX('Policy Characteristics'!A:A,MATCH($C1269,'Policy Characteristics'!$C:$C,0))),"",INDEX('Policy Characteristics'!A:A,MATCH($C1269,'Policy Characteristics'!$C:$C,0)))</f>
        <v>Industry</v>
      </c>
      <c r="B1269" s="386" t="str">
        <f>IF(ISBLANK(INDEX('Policy Characteristics'!B:B,MATCH($C1269,'Policy Characteristics'!$C:$C,0))),"",INDEX('Policy Characteristics'!B:B,MATCH($C1269,'Policy Characteristics'!$C:$C,0)))</f>
        <v>Hydrogen Combustion</v>
      </c>
      <c r="C1269" s="237" t="str">
        <f t="shared" ref="C1269:C1332" si="48">C$1139</f>
        <v>Fraction of Eligible Industrial Energy Use Shifted to Hydrogen</v>
      </c>
      <c r="D1269" s="290" t="s">
        <v>3061</v>
      </c>
      <c r="E1269" t="s">
        <v>3489</v>
      </c>
      <c r="F1269" t="s">
        <v>3023</v>
      </c>
      <c r="G1269" s="335" t="s">
        <v>3496</v>
      </c>
      <c r="H1269" s="17">
        <v>2164</v>
      </c>
      <c r="I1269" s="387" t="s">
        <v>43</v>
      </c>
      <c r="J1269" s="388" t="str">
        <f>IF(ISBLANK(INDEX('Policy Characteristics'!D:D,MATCH($C1269,'Policy Characteristics'!$C:$C,0))),"",INDEX('Policy Characteristics'!D:D,MATCH($C1269,'Policy Characteristics'!$C:$C,0)))</f>
        <v>Hydrogen Combustion</v>
      </c>
      <c r="K1269" s="237" t="str">
        <f>IF(ISBLANK(INDEX('Policy Characteristics'!E:E,MATCH($C1269,'Policy Characteristics'!$C:$C,0))),"",INDEX('Policy Characteristics'!E:E,MATCH($C1269,'Policy Characteristics'!$C:$C,0)))</f>
        <v>indst shift to hydrogen</v>
      </c>
      <c r="L1269" s="238">
        <f>IF(ISBLANK(INDEX('Policy Characteristics'!F:F,MATCH($C1269,'Policy Characteristics'!$C:$C,0))),"",INDEX('Policy Characteristics'!F:F,MATCH($C1269,'Policy Characteristics'!$C:$C,0)))</f>
        <v>0</v>
      </c>
      <c r="M1269" s="238">
        <f>IF(ISBLANK(INDEX('Policy Characteristics'!G:G,MATCH($C1269,'Policy Characteristics'!$C:$C,0))),"",INDEX('Policy Characteristics'!G:G,MATCH($C1269,'Policy Characteristics'!$C:$C,0)))</f>
        <v>1</v>
      </c>
      <c r="N1269" s="238">
        <f>IF(ISBLANK(INDEX('Policy Characteristics'!H:H,MATCH($C1269,'Policy Characteristics'!$C:$C,0))),"",INDEX('Policy Characteristics'!H:H,MATCH($C1269,'Policy Characteristics'!$C:$C,0)))</f>
        <v>0.01</v>
      </c>
      <c r="O1269" s="237" t="str">
        <f>IF(ISBLANK(INDEX('Policy Characteristics'!I:I,MATCH($C1269,'Policy Characteristics'!$C:$C,0))),"",INDEX('Policy Characteristics'!I:I,MATCH($C1269,'Policy Characteristics'!$C:$C,0)))</f>
        <v>% of fuel shifted</v>
      </c>
      <c r="P1269" s="237"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7" t="str">
        <f>IF(ISBLANK(INDEX('Policy Characteristics'!K:K,MATCH($C1269,'Policy Characteristics'!$C:$C,0))),"",INDEX('Policy Characteristics'!K:K,MATCH($C1269,'Policy Characteristics'!$C:$C,0)))</f>
        <v>industry-ag-main.html#fuel-switching</v>
      </c>
      <c r="R1269" s="237" t="str">
        <f>IF(ISBLANK(INDEX('Policy Characteristics'!L:L,MATCH($C1269,'Policy Characteristics'!$C:$C,0))),"",INDEX('Policy Characteristics'!L:L,MATCH($C1269,'Policy Characteristics'!$C:$C,0)))</f>
        <v>industry-elec-and-hydrogen.html</v>
      </c>
      <c r="S1269" s="291" t="s">
        <v>187</v>
      </c>
    </row>
    <row r="1270" spans="1:19" s="291" customFormat="1">
      <c r="A1270" s="237" t="str">
        <f>IF(ISBLANK(INDEX('Policy Characteristics'!A:A,MATCH($C1270,'Policy Characteristics'!$C:$C,0))),"",INDEX('Policy Characteristics'!A:A,MATCH($C1270,'Policy Characteristics'!$C:$C,0)))</f>
        <v>Industry</v>
      </c>
      <c r="B1270" s="386" t="str">
        <f>IF(ISBLANK(INDEX('Policy Characteristics'!B:B,MATCH($C1270,'Policy Characteristics'!$C:$C,0))),"",INDEX('Policy Characteristics'!B:B,MATCH($C1270,'Policy Characteristics'!$C:$C,0)))</f>
        <v>Hydrogen Combustion</v>
      </c>
      <c r="C1270" s="237" t="str">
        <f t="shared" si="48"/>
        <v>Fraction of Eligible Industrial Energy Use Shifted to Hydrogen</v>
      </c>
      <c r="D1270" s="290" t="s">
        <v>3061</v>
      </c>
      <c r="E1270" t="s">
        <v>3490</v>
      </c>
      <c r="F1270" t="s">
        <v>3023</v>
      </c>
      <c r="G1270" s="335" t="s">
        <v>3497</v>
      </c>
      <c r="H1270" s="17">
        <v>2165</v>
      </c>
      <c r="I1270" s="387" t="s">
        <v>43</v>
      </c>
      <c r="J1270" s="388" t="str">
        <f>IF(ISBLANK(INDEX('Policy Characteristics'!D:D,MATCH($C1270,'Policy Characteristics'!$C:$C,0))),"",INDEX('Policy Characteristics'!D:D,MATCH($C1270,'Policy Characteristics'!$C:$C,0)))</f>
        <v>Hydrogen Combustion</v>
      </c>
      <c r="K1270" s="237" t="str">
        <f>IF(ISBLANK(INDEX('Policy Characteristics'!E:E,MATCH($C1270,'Policy Characteristics'!$C:$C,0))),"",INDEX('Policy Characteristics'!E:E,MATCH($C1270,'Policy Characteristics'!$C:$C,0)))</f>
        <v>indst shift to hydrogen</v>
      </c>
      <c r="L1270" s="238">
        <f>IF(ISBLANK(INDEX('Policy Characteristics'!F:F,MATCH($C1270,'Policy Characteristics'!$C:$C,0))),"",INDEX('Policy Characteristics'!F:F,MATCH($C1270,'Policy Characteristics'!$C:$C,0)))</f>
        <v>0</v>
      </c>
      <c r="M1270" s="238">
        <f>IF(ISBLANK(INDEX('Policy Characteristics'!G:G,MATCH($C1270,'Policy Characteristics'!$C:$C,0))),"",INDEX('Policy Characteristics'!G:G,MATCH($C1270,'Policy Characteristics'!$C:$C,0)))</f>
        <v>1</v>
      </c>
      <c r="N1270" s="238">
        <f>IF(ISBLANK(INDEX('Policy Characteristics'!H:H,MATCH($C1270,'Policy Characteristics'!$C:$C,0))),"",INDEX('Policy Characteristics'!H:H,MATCH($C1270,'Policy Characteristics'!$C:$C,0)))</f>
        <v>0.01</v>
      </c>
      <c r="O1270" s="237" t="str">
        <f>IF(ISBLANK(INDEX('Policy Characteristics'!I:I,MATCH($C1270,'Policy Characteristics'!$C:$C,0))),"",INDEX('Policy Characteristics'!I:I,MATCH($C1270,'Policy Characteristics'!$C:$C,0)))</f>
        <v>% of fuel shifted</v>
      </c>
      <c r="P1270" s="237"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7" t="str">
        <f>IF(ISBLANK(INDEX('Policy Characteristics'!K:K,MATCH($C1270,'Policy Characteristics'!$C:$C,0))),"",INDEX('Policy Characteristics'!K:K,MATCH($C1270,'Policy Characteristics'!$C:$C,0)))</f>
        <v>industry-ag-main.html#fuel-switching</v>
      </c>
      <c r="R1270" s="237" t="str">
        <f>IF(ISBLANK(INDEX('Policy Characteristics'!L:L,MATCH($C1270,'Policy Characteristics'!$C:$C,0))),"",INDEX('Policy Characteristics'!L:L,MATCH($C1270,'Policy Characteristics'!$C:$C,0)))</f>
        <v>industry-elec-and-hydrogen.html</v>
      </c>
      <c r="S1270" s="291" t="s">
        <v>187</v>
      </c>
    </row>
    <row r="1271" spans="1:19" s="291" customFormat="1">
      <c r="A1271" s="237" t="str">
        <f>IF(ISBLANK(INDEX('Policy Characteristics'!A:A,MATCH($C1271,'Policy Characteristics'!$C:$C,0))),"",INDEX('Policy Characteristics'!A:A,MATCH($C1271,'Policy Characteristics'!$C:$C,0)))</f>
        <v>Industry</v>
      </c>
      <c r="B1271" s="386" t="str">
        <f>IF(ISBLANK(INDEX('Policy Characteristics'!B:B,MATCH($C1271,'Policy Characteristics'!$C:$C,0))),"",INDEX('Policy Characteristics'!B:B,MATCH($C1271,'Policy Characteristics'!$C:$C,0)))</f>
        <v>Hydrogen Combustion</v>
      </c>
      <c r="C1271" s="237" t="str">
        <f t="shared" si="48"/>
        <v>Fraction of Eligible Industrial Energy Use Shifted to Hydrogen</v>
      </c>
      <c r="D1271" s="290" t="s">
        <v>3061</v>
      </c>
      <c r="E1271" t="s">
        <v>3491</v>
      </c>
      <c r="F1271" t="s">
        <v>3023</v>
      </c>
      <c r="G1271" s="335" t="s">
        <v>3498</v>
      </c>
      <c r="H1271" s="17">
        <v>2166</v>
      </c>
      <c r="I1271" s="387" t="s">
        <v>44</v>
      </c>
      <c r="J1271" s="388" t="str">
        <f>IF(ISBLANK(INDEX('Policy Characteristics'!D:D,MATCH($C1271,'Policy Characteristics'!$C:$C,0))),"",INDEX('Policy Characteristics'!D:D,MATCH($C1271,'Policy Characteristics'!$C:$C,0)))</f>
        <v>Hydrogen Combustion</v>
      </c>
      <c r="K1271" s="237" t="str">
        <f>IF(ISBLANK(INDEX('Policy Characteristics'!E:E,MATCH($C1271,'Policy Characteristics'!$C:$C,0))),"",INDEX('Policy Characteristics'!E:E,MATCH($C1271,'Policy Characteristics'!$C:$C,0)))</f>
        <v>indst shift to hydrogen</v>
      </c>
      <c r="L1271" s="238">
        <f>IF(ISBLANK(INDEX('Policy Characteristics'!F:F,MATCH($C1271,'Policy Characteristics'!$C:$C,0))),"",INDEX('Policy Characteristics'!F:F,MATCH($C1271,'Policy Characteristics'!$C:$C,0)))</f>
        <v>0</v>
      </c>
      <c r="M1271" s="238">
        <f>IF(ISBLANK(INDEX('Policy Characteristics'!G:G,MATCH($C1271,'Policy Characteristics'!$C:$C,0))),"",INDEX('Policy Characteristics'!G:G,MATCH($C1271,'Policy Characteristics'!$C:$C,0)))</f>
        <v>1</v>
      </c>
      <c r="N1271" s="238">
        <f>IF(ISBLANK(INDEX('Policy Characteristics'!H:H,MATCH($C1271,'Policy Characteristics'!$C:$C,0))),"",INDEX('Policy Characteristics'!H:H,MATCH($C1271,'Policy Characteristics'!$C:$C,0)))</f>
        <v>0.01</v>
      </c>
      <c r="O1271" s="237" t="str">
        <f>IF(ISBLANK(INDEX('Policy Characteristics'!I:I,MATCH($C1271,'Policy Characteristics'!$C:$C,0))),"",INDEX('Policy Characteristics'!I:I,MATCH($C1271,'Policy Characteristics'!$C:$C,0)))</f>
        <v>% of fuel shifted</v>
      </c>
      <c r="P1271" s="237"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7" t="str">
        <f>IF(ISBLANK(INDEX('Policy Characteristics'!K:K,MATCH($C1271,'Policy Characteristics'!$C:$C,0))),"",INDEX('Policy Characteristics'!K:K,MATCH($C1271,'Policy Characteristics'!$C:$C,0)))</f>
        <v>industry-ag-main.html#fuel-switching</v>
      </c>
      <c r="R1271" s="237" t="str">
        <f>IF(ISBLANK(INDEX('Policy Characteristics'!L:L,MATCH($C1271,'Policy Characteristics'!$C:$C,0))),"",INDEX('Policy Characteristics'!L:L,MATCH($C1271,'Policy Characteristics'!$C:$C,0)))</f>
        <v>industry-elec-and-hydrogen.html</v>
      </c>
      <c r="S1271" s="291" t="s">
        <v>187</v>
      </c>
    </row>
    <row r="1272" spans="1:19" s="291" customFormat="1">
      <c r="A1272" s="237" t="str">
        <f>IF(ISBLANK(INDEX('Policy Characteristics'!A:A,MATCH($C1272,'Policy Characteristics'!$C:$C,0))),"",INDEX('Policy Characteristics'!A:A,MATCH($C1272,'Policy Characteristics'!$C:$C,0)))</f>
        <v>Industry</v>
      </c>
      <c r="B1272" s="386" t="str">
        <f>IF(ISBLANK(INDEX('Policy Characteristics'!B:B,MATCH($C1272,'Policy Characteristics'!$C:$C,0))),"",INDEX('Policy Characteristics'!B:B,MATCH($C1272,'Policy Characteristics'!$C:$C,0)))</f>
        <v>Hydrogen Combustion</v>
      </c>
      <c r="C1272" s="237" t="str">
        <f t="shared" si="48"/>
        <v>Fraction of Eligible Industrial Energy Use Shifted to Hydrogen</v>
      </c>
      <c r="D1272" s="290" t="s">
        <v>3061</v>
      </c>
      <c r="E1272" t="s">
        <v>3492</v>
      </c>
      <c r="F1272" t="s">
        <v>3023</v>
      </c>
      <c r="G1272" s="335" t="s">
        <v>3499</v>
      </c>
      <c r="H1272" s="17">
        <v>2167</v>
      </c>
      <c r="I1272" s="387" t="s">
        <v>44</v>
      </c>
      <c r="J1272" s="388" t="str">
        <f>IF(ISBLANK(INDEX('Policy Characteristics'!D:D,MATCH($C1272,'Policy Characteristics'!$C:$C,0))),"",INDEX('Policy Characteristics'!D:D,MATCH($C1272,'Policy Characteristics'!$C:$C,0)))</f>
        <v>Hydrogen Combustion</v>
      </c>
      <c r="K1272" s="237" t="str">
        <f>IF(ISBLANK(INDEX('Policy Characteristics'!E:E,MATCH($C1272,'Policy Characteristics'!$C:$C,0))),"",INDEX('Policy Characteristics'!E:E,MATCH($C1272,'Policy Characteristics'!$C:$C,0)))</f>
        <v>indst shift to hydrogen</v>
      </c>
      <c r="L1272" s="238">
        <f>IF(ISBLANK(INDEX('Policy Characteristics'!F:F,MATCH($C1272,'Policy Characteristics'!$C:$C,0))),"",INDEX('Policy Characteristics'!F:F,MATCH($C1272,'Policy Characteristics'!$C:$C,0)))</f>
        <v>0</v>
      </c>
      <c r="M1272" s="238">
        <f>IF(ISBLANK(INDEX('Policy Characteristics'!G:G,MATCH($C1272,'Policy Characteristics'!$C:$C,0))),"",INDEX('Policy Characteristics'!G:G,MATCH($C1272,'Policy Characteristics'!$C:$C,0)))</f>
        <v>1</v>
      </c>
      <c r="N1272" s="238">
        <f>IF(ISBLANK(INDEX('Policy Characteristics'!H:H,MATCH($C1272,'Policy Characteristics'!$C:$C,0))),"",INDEX('Policy Characteristics'!H:H,MATCH($C1272,'Policy Characteristics'!$C:$C,0)))</f>
        <v>0.01</v>
      </c>
      <c r="O1272" s="237" t="str">
        <f>IF(ISBLANK(INDEX('Policy Characteristics'!I:I,MATCH($C1272,'Policy Characteristics'!$C:$C,0))),"",INDEX('Policy Characteristics'!I:I,MATCH($C1272,'Policy Characteristics'!$C:$C,0)))</f>
        <v>% of fuel shifted</v>
      </c>
      <c r="P1272" s="237"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7" t="str">
        <f>IF(ISBLANK(INDEX('Policy Characteristics'!K:K,MATCH($C1272,'Policy Characteristics'!$C:$C,0))),"",INDEX('Policy Characteristics'!K:K,MATCH($C1272,'Policy Characteristics'!$C:$C,0)))</f>
        <v>industry-ag-main.html#fuel-switching</v>
      </c>
      <c r="R1272" s="237" t="str">
        <f>IF(ISBLANK(INDEX('Policy Characteristics'!L:L,MATCH($C1272,'Policy Characteristics'!$C:$C,0))),"",INDEX('Policy Characteristics'!L:L,MATCH($C1272,'Policy Characteristics'!$C:$C,0)))</f>
        <v>industry-elec-and-hydrogen.html</v>
      </c>
      <c r="S1272" s="291" t="s">
        <v>187</v>
      </c>
    </row>
    <row r="1273" spans="1:19" s="291" customFormat="1">
      <c r="A1273" s="237" t="str">
        <f>IF(ISBLANK(INDEX('Policy Characteristics'!A:A,MATCH($C1273,'Policy Characteristics'!$C:$C,0))),"",INDEX('Policy Characteristics'!A:A,MATCH($C1273,'Policy Characteristics'!$C:$C,0)))</f>
        <v>Industry</v>
      </c>
      <c r="B1273" s="386" t="str">
        <f>IF(ISBLANK(INDEX('Policy Characteristics'!B:B,MATCH($C1273,'Policy Characteristics'!$C:$C,0))),"",INDEX('Policy Characteristics'!B:B,MATCH($C1273,'Policy Characteristics'!$C:$C,0)))</f>
        <v>Hydrogen Combustion</v>
      </c>
      <c r="C1273" s="237" t="str">
        <f t="shared" si="48"/>
        <v>Fraction of Eligible Industrial Energy Use Shifted to Hydrogen</v>
      </c>
      <c r="D1273" s="290" t="s">
        <v>3061</v>
      </c>
      <c r="E1273" t="s">
        <v>3493</v>
      </c>
      <c r="F1273" t="s">
        <v>3023</v>
      </c>
      <c r="G1273" s="335" t="s">
        <v>3500</v>
      </c>
      <c r="H1273" s="17">
        <v>2168</v>
      </c>
      <c r="I1273" s="387" t="s">
        <v>44</v>
      </c>
      <c r="J1273" s="388" t="str">
        <f>IF(ISBLANK(INDEX('Policy Characteristics'!D:D,MATCH($C1273,'Policy Characteristics'!$C:$C,0))),"",INDEX('Policy Characteristics'!D:D,MATCH($C1273,'Policy Characteristics'!$C:$C,0)))</f>
        <v>Hydrogen Combustion</v>
      </c>
      <c r="K1273" s="237" t="str">
        <f>IF(ISBLANK(INDEX('Policy Characteristics'!E:E,MATCH($C1273,'Policy Characteristics'!$C:$C,0))),"",INDEX('Policy Characteristics'!E:E,MATCH($C1273,'Policy Characteristics'!$C:$C,0)))</f>
        <v>indst shift to hydrogen</v>
      </c>
      <c r="L1273" s="238">
        <f>IF(ISBLANK(INDEX('Policy Characteristics'!F:F,MATCH($C1273,'Policy Characteristics'!$C:$C,0))),"",INDEX('Policy Characteristics'!F:F,MATCH($C1273,'Policy Characteristics'!$C:$C,0)))</f>
        <v>0</v>
      </c>
      <c r="M1273" s="238">
        <f>IF(ISBLANK(INDEX('Policy Characteristics'!G:G,MATCH($C1273,'Policy Characteristics'!$C:$C,0))),"",INDEX('Policy Characteristics'!G:G,MATCH($C1273,'Policy Characteristics'!$C:$C,0)))</f>
        <v>1</v>
      </c>
      <c r="N1273" s="238">
        <f>IF(ISBLANK(INDEX('Policy Characteristics'!H:H,MATCH($C1273,'Policy Characteristics'!$C:$C,0))),"",INDEX('Policy Characteristics'!H:H,MATCH($C1273,'Policy Characteristics'!$C:$C,0)))</f>
        <v>0.01</v>
      </c>
      <c r="O1273" s="237" t="str">
        <f>IF(ISBLANK(INDEX('Policy Characteristics'!I:I,MATCH($C1273,'Policy Characteristics'!$C:$C,0))),"",INDEX('Policy Characteristics'!I:I,MATCH($C1273,'Policy Characteristics'!$C:$C,0)))</f>
        <v>% of fuel shifted</v>
      </c>
      <c r="P1273" s="237"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7" t="str">
        <f>IF(ISBLANK(INDEX('Policy Characteristics'!K:K,MATCH($C1273,'Policy Characteristics'!$C:$C,0))),"",INDEX('Policy Characteristics'!K:K,MATCH($C1273,'Policy Characteristics'!$C:$C,0)))</f>
        <v>industry-ag-main.html#fuel-switching</v>
      </c>
      <c r="R1273" s="237" t="str">
        <f>IF(ISBLANK(INDEX('Policy Characteristics'!L:L,MATCH($C1273,'Policy Characteristics'!$C:$C,0))),"",INDEX('Policy Characteristics'!L:L,MATCH($C1273,'Policy Characteristics'!$C:$C,0)))</f>
        <v>industry-elec-and-hydrogen.html</v>
      </c>
      <c r="S1273" s="291" t="s">
        <v>187</v>
      </c>
    </row>
    <row r="1274" spans="1:19" s="291" customFormat="1">
      <c r="A1274" s="237" t="str">
        <f>IF(ISBLANK(INDEX('Policy Characteristics'!A:A,MATCH($C1274,'Policy Characteristics'!$C:$C,0))),"",INDEX('Policy Characteristics'!A:A,MATCH($C1274,'Policy Characteristics'!$C:$C,0)))</f>
        <v>Industry</v>
      </c>
      <c r="B1274" s="386" t="str">
        <f>IF(ISBLANK(INDEX('Policy Characteristics'!B:B,MATCH($C1274,'Policy Characteristics'!$C:$C,0))),"",INDEX('Policy Characteristics'!B:B,MATCH($C1274,'Policy Characteristics'!$C:$C,0)))</f>
        <v>Hydrogen Combustion</v>
      </c>
      <c r="C1274" s="237" t="str">
        <f t="shared" si="48"/>
        <v>Fraction of Eligible Industrial Energy Use Shifted to Hydrogen</v>
      </c>
      <c r="D1274" s="290" t="s">
        <v>3061</v>
      </c>
      <c r="E1274" t="s">
        <v>3610</v>
      </c>
      <c r="F1274" t="s">
        <v>3023</v>
      </c>
      <c r="G1274" s="335" t="s">
        <v>3610</v>
      </c>
      <c r="H1274" s="17">
        <v>2169</v>
      </c>
      <c r="I1274" s="387" t="s">
        <v>43</v>
      </c>
      <c r="J1274" s="388" t="str">
        <f>IF(ISBLANK(INDEX('Policy Characteristics'!D:D,MATCH($C1274,'Policy Characteristics'!$C:$C,0))),"",INDEX('Policy Characteristics'!D:D,MATCH($C1274,'Policy Characteristics'!$C:$C,0)))</f>
        <v>Hydrogen Combustion</v>
      </c>
      <c r="K1274" s="237" t="str">
        <f>IF(ISBLANK(INDEX('Policy Characteristics'!E:E,MATCH($C1274,'Policy Characteristics'!$C:$C,0))),"",INDEX('Policy Characteristics'!E:E,MATCH($C1274,'Policy Characteristics'!$C:$C,0)))</f>
        <v>indst shift to hydrogen</v>
      </c>
      <c r="L1274" s="238">
        <f>IF(ISBLANK(INDEX('Policy Characteristics'!F:F,MATCH($C1274,'Policy Characteristics'!$C:$C,0))),"",INDEX('Policy Characteristics'!F:F,MATCH($C1274,'Policy Characteristics'!$C:$C,0)))</f>
        <v>0</v>
      </c>
      <c r="M1274" s="238">
        <f>IF(ISBLANK(INDEX('Policy Characteristics'!G:G,MATCH($C1274,'Policy Characteristics'!$C:$C,0))),"",INDEX('Policy Characteristics'!G:G,MATCH($C1274,'Policy Characteristics'!$C:$C,0)))</f>
        <v>1</v>
      </c>
      <c r="N1274" s="238">
        <f>IF(ISBLANK(INDEX('Policy Characteristics'!H:H,MATCH($C1274,'Policy Characteristics'!$C:$C,0))),"",INDEX('Policy Characteristics'!H:H,MATCH($C1274,'Policy Characteristics'!$C:$C,0)))</f>
        <v>0.01</v>
      </c>
      <c r="O1274" s="237" t="str">
        <f>IF(ISBLANK(INDEX('Policy Characteristics'!I:I,MATCH($C1274,'Policy Characteristics'!$C:$C,0))),"",INDEX('Policy Characteristics'!I:I,MATCH($C1274,'Policy Characteristics'!$C:$C,0)))</f>
        <v>% of fuel shifted</v>
      </c>
      <c r="P1274" s="237"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7" t="str">
        <f>IF(ISBLANK(INDEX('Policy Characteristics'!K:K,MATCH($C1274,'Policy Characteristics'!$C:$C,0))),"",INDEX('Policy Characteristics'!K:K,MATCH($C1274,'Policy Characteristics'!$C:$C,0)))</f>
        <v>industry-ag-main.html#fuel-switching</v>
      </c>
      <c r="R1274" s="237" t="str">
        <f>IF(ISBLANK(INDEX('Policy Characteristics'!L:L,MATCH($C1274,'Policy Characteristics'!$C:$C,0))),"",INDEX('Policy Characteristics'!L:L,MATCH($C1274,'Policy Characteristics'!$C:$C,0)))</f>
        <v>industry-elec-and-hydrogen.html</v>
      </c>
      <c r="S1274" s="291" t="s">
        <v>187</v>
      </c>
    </row>
    <row r="1275" spans="1:19" s="291" customFormat="1">
      <c r="A1275" s="237" t="str">
        <f>IF(ISBLANK(INDEX('Policy Characteristics'!A:A,MATCH($C1275,'Policy Characteristics'!$C:$C,0))),"",INDEX('Policy Characteristics'!A:A,MATCH($C1275,'Policy Characteristics'!$C:$C,0)))</f>
        <v>Industry</v>
      </c>
      <c r="B1275" s="386" t="str">
        <f>IF(ISBLANK(INDEX('Policy Characteristics'!B:B,MATCH($C1275,'Policy Characteristics'!$C:$C,0))),"",INDEX('Policy Characteristics'!B:B,MATCH($C1275,'Policy Characteristics'!$C:$C,0)))</f>
        <v>Hydrogen Combustion</v>
      </c>
      <c r="C1275" s="237" t="str">
        <f t="shared" si="48"/>
        <v>Fraction of Eligible Industrial Energy Use Shifted to Hydrogen</v>
      </c>
      <c r="D1275" s="290" t="s">
        <v>3062</v>
      </c>
      <c r="E1275" t="s">
        <v>3487</v>
      </c>
      <c r="F1275" t="s">
        <v>3024</v>
      </c>
      <c r="G1275" s="335" t="s">
        <v>3494</v>
      </c>
      <c r="H1275" s="17">
        <v>2170</v>
      </c>
      <c r="I1275" s="387" t="s">
        <v>43</v>
      </c>
      <c r="J1275" s="388" t="str">
        <f>IF(ISBLANK(INDEX('Policy Characteristics'!D:D,MATCH($C1275,'Policy Characteristics'!$C:$C,0))),"",INDEX('Policy Characteristics'!D:D,MATCH($C1275,'Policy Characteristics'!$C:$C,0)))</f>
        <v>Hydrogen Combustion</v>
      </c>
      <c r="K1275" s="237" t="str">
        <f>IF(ISBLANK(INDEX('Policy Characteristics'!E:E,MATCH($C1275,'Policy Characteristics'!$C:$C,0))),"",INDEX('Policy Characteristics'!E:E,MATCH($C1275,'Policy Characteristics'!$C:$C,0)))</f>
        <v>indst shift to hydrogen</v>
      </c>
      <c r="L1275" s="238">
        <f>IF(ISBLANK(INDEX('Policy Characteristics'!F:F,MATCH($C1275,'Policy Characteristics'!$C:$C,0))),"",INDEX('Policy Characteristics'!F:F,MATCH($C1275,'Policy Characteristics'!$C:$C,0)))</f>
        <v>0</v>
      </c>
      <c r="M1275" s="238">
        <f>IF(ISBLANK(INDEX('Policy Characteristics'!G:G,MATCH($C1275,'Policy Characteristics'!$C:$C,0))),"",INDEX('Policy Characteristics'!G:G,MATCH($C1275,'Policy Characteristics'!$C:$C,0)))</f>
        <v>1</v>
      </c>
      <c r="N1275" s="238">
        <f>IF(ISBLANK(INDEX('Policy Characteristics'!H:H,MATCH($C1275,'Policy Characteristics'!$C:$C,0))),"",INDEX('Policy Characteristics'!H:H,MATCH($C1275,'Policy Characteristics'!$C:$C,0)))</f>
        <v>0.01</v>
      </c>
      <c r="O1275" s="237" t="str">
        <f>IF(ISBLANK(INDEX('Policy Characteristics'!I:I,MATCH($C1275,'Policy Characteristics'!$C:$C,0))),"",INDEX('Policy Characteristics'!I:I,MATCH($C1275,'Policy Characteristics'!$C:$C,0)))</f>
        <v>% of fuel shifted</v>
      </c>
      <c r="P1275" s="237"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7" t="str">
        <f>IF(ISBLANK(INDEX('Policy Characteristics'!K:K,MATCH($C1275,'Policy Characteristics'!$C:$C,0))),"",INDEX('Policy Characteristics'!K:K,MATCH($C1275,'Policy Characteristics'!$C:$C,0)))</f>
        <v>industry-ag-main.html#fuel-switching</v>
      </c>
      <c r="R1275" s="237" t="str">
        <f>IF(ISBLANK(INDEX('Policy Characteristics'!L:L,MATCH($C1275,'Policy Characteristics'!$C:$C,0))),"",INDEX('Policy Characteristics'!L:L,MATCH($C1275,'Policy Characteristics'!$C:$C,0)))</f>
        <v>industry-elec-and-hydrogen.html</v>
      </c>
      <c r="S1275" s="291" t="s">
        <v>187</v>
      </c>
    </row>
    <row r="1276" spans="1:19" s="291" customFormat="1">
      <c r="A1276" s="237" t="str">
        <f>IF(ISBLANK(INDEX('Policy Characteristics'!A:A,MATCH($C1276,'Policy Characteristics'!$C:$C,0))),"",INDEX('Policy Characteristics'!A:A,MATCH($C1276,'Policy Characteristics'!$C:$C,0)))</f>
        <v>Industry</v>
      </c>
      <c r="B1276" s="386" t="str">
        <f>IF(ISBLANK(INDEX('Policy Characteristics'!B:B,MATCH($C1276,'Policy Characteristics'!$C:$C,0))),"",INDEX('Policy Characteristics'!B:B,MATCH($C1276,'Policy Characteristics'!$C:$C,0)))</f>
        <v>Hydrogen Combustion</v>
      </c>
      <c r="C1276" s="237" t="str">
        <f t="shared" si="48"/>
        <v>Fraction of Eligible Industrial Energy Use Shifted to Hydrogen</v>
      </c>
      <c r="D1276" s="290" t="s">
        <v>3062</v>
      </c>
      <c r="E1276" t="s">
        <v>3488</v>
      </c>
      <c r="F1276" t="s">
        <v>3024</v>
      </c>
      <c r="G1276" s="335" t="s">
        <v>3495</v>
      </c>
      <c r="H1276" s="17">
        <v>2171</v>
      </c>
      <c r="I1276" s="387" t="s">
        <v>43</v>
      </c>
      <c r="J1276" s="388" t="str">
        <f>IF(ISBLANK(INDEX('Policy Characteristics'!D:D,MATCH($C1276,'Policy Characteristics'!$C:$C,0))),"",INDEX('Policy Characteristics'!D:D,MATCH($C1276,'Policy Characteristics'!$C:$C,0)))</f>
        <v>Hydrogen Combustion</v>
      </c>
      <c r="K1276" s="237" t="str">
        <f>IF(ISBLANK(INDEX('Policy Characteristics'!E:E,MATCH($C1276,'Policy Characteristics'!$C:$C,0))),"",INDEX('Policy Characteristics'!E:E,MATCH($C1276,'Policy Characteristics'!$C:$C,0)))</f>
        <v>indst shift to hydrogen</v>
      </c>
      <c r="L1276" s="238">
        <f>IF(ISBLANK(INDEX('Policy Characteristics'!F:F,MATCH($C1276,'Policy Characteristics'!$C:$C,0))),"",INDEX('Policy Characteristics'!F:F,MATCH($C1276,'Policy Characteristics'!$C:$C,0)))</f>
        <v>0</v>
      </c>
      <c r="M1276" s="238">
        <f>IF(ISBLANK(INDEX('Policy Characteristics'!G:G,MATCH($C1276,'Policy Characteristics'!$C:$C,0))),"",INDEX('Policy Characteristics'!G:G,MATCH($C1276,'Policy Characteristics'!$C:$C,0)))</f>
        <v>1</v>
      </c>
      <c r="N1276" s="238">
        <f>IF(ISBLANK(INDEX('Policy Characteristics'!H:H,MATCH($C1276,'Policy Characteristics'!$C:$C,0))),"",INDEX('Policy Characteristics'!H:H,MATCH($C1276,'Policy Characteristics'!$C:$C,0)))</f>
        <v>0.01</v>
      </c>
      <c r="O1276" s="237" t="str">
        <f>IF(ISBLANK(INDEX('Policy Characteristics'!I:I,MATCH($C1276,'Policy Characteristics'!$C:$C,0))),"",INDEX('Policy Characteristics'!I:I,MATCH($C1276,'Policy Characteristics'!$C:$C,0)))</f>
        <v>% of fuel shifted</v>
      </c>
      <c r="P1276" s="237"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7" t="str">
        <f>IF(ISBLANK(INDEX('Policy Characteristics'!K:K,MATCH($C1276,'Policy Characteristics'!$C:$C,0))),"",INDEX('Policy Characteristics'!K:K,MATCH($C1276,'Policy Characteristics'!$C:$C,0)))</f>
        <v>industry-ag-main.html#fuel-switching</v>
      </c>
      <c r="R1276" s="237" t="str">
        <f>IF(ISBLANK(INDEX('Policy Characteristics'!L:L,MATCH($C1276,'Policy Characteristics'!$C:$C,0))),"",INDEX('Policy Characteristics'!L:L,MATCH($C1276,'Policy Characteristics'!$C:$C,0)))</f>
        <v>industry-elec-and-hydrogen.html</v>
      </c>
      <c r="S1276" s="291" t="s">
        <v>187</v>
      </c>
    </row>
    <row r="1277" spans="1:19" s="291" customFormat="1">
      <c r="A1277" s="237" t="str">
        <f>IF(ISBLANK(INDEX('Policy Characteristics'!A:A,MATCH($C1277,'Policy Characteristics'!$C:$C,0))),"",INDEX('Policy Characteristics'!A:A,MATCH($C1277,'Policy Characteristics'!$C:$C,0)))</f>
        <v>Industry</v>
      </c>
      <c r="B1277" s="386" t="str">
        <f>IF(ISBLANK(INDEX('Policy Characteristics'!B:B,MATCH($C1277,'Policy Characteristics'!$C:$C,0))),"",INDEX('Policy Characteristics'!B:B,MATCH($C1277,'Policy Characteristics'!$C:$C,0)))</f>
        <v>Hydrogen Combustion</v>
      </c>
      <c r="C1277" s="237" t="str">
        <f t="shared" si="48"/>
        <v>Fraction of Eligible Industrial Energy Use Shifted to Hydrogen</v>
      </c>
      <c r="D1277" s="290" t="s">
        <v>3062</v>
      </c>
      <c r="E1277" t="s">
        <v>3489</v>
      </c>
      <c r="F1277" t="s">
        <v>3024</v>
      </c>
      <c r="G1277" s="335" t="s">
        <v>3496</v>
      </c>
      <c r="H1277" s="17">
        <v>2172</v>
      </c>
      <c r="I1277" s="387" t="s">
        <v>43</v>
      </c>
      <c r="J1277" s="388" t="str">
        <f>IF(ISBLANK(INDEX('Policy Characteristics'!D:D,MATCH($C1277,'Policy Characteristics'!$C:$C,0))),"",INDEX('Policy Characteristics'!D:D,MATCH($C1277,'Policy Characteristics'!$C:$C,0)))</f>
        <v>Hydrogen Combustion</v>
      </c>
      <c r="K1277" s="237" t="str">
        <f>IF(ISBLANK(INDEX('Policy Characteristics'!E:E,MATCH($C1277,'Policy Characteristics'!$C:$C,0))),"",INDEX('Policy Characteristics'!E:E,MATCH($C1277,'Policy Characteristics'!$C:$C,0)))</f>
        <v>indst shift to hydrogen</v>
      </c>
      <c r="L1277" s="238">
        <f>IF(ISBLANK(INDEX('Policy Characteristics'!F:F,MATCH($C1277,'Policy Characteristics'!$C:$C,0))),"",INDEX('Policy Characteristics'!F:F,MATCH($C1277,'Policy Characteristics'!$C:$C,0)))</f>
        <v>0</v>
      </c>
      <c r="M1277" s="238">
        <f>IF(ISBLANK(INDEX('Policy Characteristics'!G:G,MATCH($C1277,'Policy Characteristics'!$C:$C,0))),"",INDEX('Policy Characteristics'!G:G,MATCH($C1277,'Policy Characteristics'!$C:$C,0)))</f>
        <v>1</v>
      </c>
      <c r="N1277" s="238">
        <f>IF(ISBLANK(INDEX('Policy Characteristics'!H:H,MATCH($C1277,'Policy Characteristics'!$C:$C,0))),"",INDEX('Policy Characteristics'!H:H,MATCH($C1277,'Policy Characteristics'!$C:$C,0)))</f>
        <v>0.01</v>
      </c>
      <c r="O1277" s="237" t="str">
        <f>IF(ISBLANK(INDEX('Policy Characteristics'!I:I,MATCH($C1277,'Policy Characteristics'!$C:$C,0))),"",INDEX('Policy Characteristics'!I:I,MATCH($C1277,'Policy Characteristics'!$C:$C,0)))</f>
        <v>% of fuel shifted</v>
      </c>
      <c r="P1277" s="237"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7" t="str">
        <f>IF(ISBLANK(INDEX('Policy Characteristics'!K:K,MATCH($C1277,'Policy Characteristics'!$C:$C,0))),"",INDEX('Policy Characteristics'!K:K,MATCH($C1277,'Policy Characteristics'!$C:$C,0)))</f>
        <v>industry-ag-main.html#fuel-switching</v>
      </c>
      <c r="R1277" s="237" t="str">
        <f>IF(ISBLANK(INDEX('Policy Characteristics'!L:L,MATCH($C1277,'Policy Characteristics'!$C:$C,0))),"",INDEX('Policy Characteristics'!L:L,MATCH($C1277,'Policy Characteristics'!$C:$C,0)))</f>
        <v>industry-elec-and-hydrogen.html</v>
      </c>
      <c r="S1277" s="291" t="s">
        <v>187</v>
      </c>
    </row>
    <row r="1278" spans="1:19" s="291" customFormat="1">
      <c r="A1278" s="237" t="str">
        <f>IF(ISBLANK(INDEX('Policy Characteristics'!A:A,MATCH($C1278,'Policy Characteristics'!$C:$C,0))),"",INDEX('Policy Characteristics'!A:A,MATCH($C1278,'Policy Characteristics'!$C:$C,0)))</f>
        <v>Industry</v>
      </c>
      <c r="B1278" s="386" t="str">
        <f>IF(ISBLANK(INDEX('Policy Characteristics'!B:B,MATCH($C1278,'Policy Characteristics'!$C:$C,0))),"",INDEX('Policy Characteristics'!B:B,MATCH($C1278,'Policy Characteristics'!$C:$C,0)))</f>
        <v>Hydrogen Combustion</v>
      </c>
      <c r="C1278" s="237" t="str">
        <f t="shared" si="48"/>
        <v>Fraction of Eligible Industrial Energy Use Shifted to Hydrogen</v>
      </c>
      <c r="D1278" s="290" t="s">
        <v>3062</v>
      </c>
      <c r="E1278" t="s">
        <v>3490</v>
      </c>
      <c r="F1278" t="s">
        <v>3024</v>
      </c>
      <c r="G1278" s="335" t="s">
        <v>3497</v>
      </c>
      <c r="H1278" s="17">
        <v>2173</v>
      </c>
      <c r="I1278" s="387" t="s">
        <v>43</v>
      </c>
      <c r="J1278" s="388" t="str">
        <f>IF(ISBLANK(INDEX('Policy Characteristics'!D:D,MATCH($C1278,'Policy Characteristics'!$C:$C,0))),"",INDEX('Policy Characteristics'!D:D,MATCH($C1278,'Policy Characteristics'!$C:$C,0)))</f>
        <v>Hydrogen Combustion</v>
      </c>
      <c r="K1278" s="237" t="str">
        <f>IF(ISBLANK(INDEX('Policy Characteristics'!E:E,MATCH($C1278,'Policy Characteristics'!$C:$C,0))),"",INDEX('Policy Characteristics'!E:E,MATCH($C1278,'Policy Characteristics'!$C:$C,0)))</f>
        <v>indst shift to hydrogen</v>
      </c>
      <c r="L1278" s="238">
        <f>IF(ISBLANK(INDEX('Policy Characteristics'!F:F,MATCH($C1278,'Policy Characteristics'!$C:$C,0))),"",INDEX('Policy Characteristics'!F:F,MATCH($C1278,'Policy Characteristics'!$C:$C,0)))</f>
        <v>0</v>
      </c>
      <c r="M1278" s="238">
        <f>IF(ISBLANK(INDEX('Policy Characteristics'!G:G,MATCH($C1278,'Policy Characteristics'!$C:$C,0))),"",INDEX('Policy Characteristics'!G:G,MATCH($C1278,'Policy Characteristics'!$C:$C,0)))</f>
        <v>1</v>
      </c>
      <c r="N1278" s="238">
        <f>IF(ISBLANK(INDEX('Policy Characteristics'!H:H,MATCH($C1278,'Policy Characteristics'!$C:$C,0))),"",INDEX('Policy Characteristics'!H:H,MATCH($C1278,'Policy Characteristics'!$C:$C,0)))</f>
        <v>0.01</v>
      </c>
      <c r="O1278" s="237" t="str">
        <f>IF(ISBLANK(INDEX('Policy Characteristics'!I:I,MATCH($C1278,'Policy Characteristics'!$C:$C,0))),"",INDEX('Policy Characteristics'!I:I,MATCH($C1278,'Policy Characteristics'!$C:$C,0)))</f>
        <v>% of fuel shifted</v>
      </c>
      <c r="P1278" s="237"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7" t="str">
        <f>IF(ISBLANK(INDEX('Policy Characteristics'!K:K,MATCH($C1278,'Policy Characteristics'!$C:$C,0))),"",INDEX('Policy Characteristics'!K:K,MATCH($C1278,'Policy Characteristics'!$C:$C,0)))</f>
        <v>industry-ag-main.html#fuel-switching</v>
      </c>
      <c r="R1278" s="237" t="str">
        <f>IF(ISBLANK(INDEX('Policy Characteristics'!L:L,MATCH($C1278,'Policy Characteristics'!$C:$C,0))),"",INDEX('Policy Characteristics'!L:L,MATCH($C1278,'Policy Characteristics'!$C:$C,0)))</f>
        <v>industry-elec-and-hydrogen.html</v>
      </c>
      <c r="S1278" s="291" t="s">
        <v>187</v>
      </c>
    </row>
    <row r="1279" spans="1:19" s="291" customFormat="1">
      <c r="A1279" s="237" t="str">
        <f>IF(ISBLANK(INDEX('Policy Characteristics'!A:A,MATCH($C1279,'Policy Characteristics'!$C:$C,0))),"",INDEX('Policy Characteristics'!A:A,MATCH($C1279,'Policy Characteristics'!$C:$C,0)))</f>
        <v>Industry</v>
      </c>
      <c r="B1279" s="386" t="str">
        <f>IF(ISBLANK(INDEX('Policy Characteristics'!B:B,MATCH($C1279,'Policy Characteristics'!$C:$C,0))),"",INDEX('Policy Characteristics'!B:B,MATCH($C1279,'Policy Characteristics'!$C:$C,0)))</f>
        <v>Hydrogen Combustion</v>
      </c>
      <c r="C1279" s="237" t="str">
        <f t="shared" si="48"/>
        <v>Fraction of Eligible Industrial Energy Use Shifted to Hydrogen</v>
      </c>
      <c r="D1279" s="290" t="s">
        <v>3062</v>
      </c>
      <c r="E1279" t="s">
        <v>3491</v>
      </c>
      <c r="F1279" t="s">
        <v>3024</v>
      </c>
      <c r="G1279" s="335" t="s">
        <v>3498</v>
      </c>
      <c r="H1279" s="17">
        <v>2174</v>
      </c>
      <c r="I1279" s="387" t="s">
        <v>44</v>
      </c>
      <c r="J1279" s="388" t="str">
        <f>IF(ISBLANK(INDEX('Policy Characteristics'!D:D,MATCH($C1279,'Policy Characteristics'!$C:$C,0))),"",INDEX('Policy Characteristics'!D:D,MATCH($C1279,'Policy Characteristics'!$C:$C,0)))</f>
        <v>Hydrogen Combustion</v>
      </c>
      <c r="K1279" s="237" t="str">
        <f>IF(ISBLANK(INDEX('Policy Characteristics'!E:E,MATCH($C1279,'Policy Characteristics'!$C:$C,0))),"",INDEX('Policy Characteristics'!E:E,MATCH($C1279,'Policy Characteristics'!$C:$C,0)))</f>
        <v>indst shift to hydrogen</v>
      </c>
      <c r="L1279" s="238">
        <f>IF(ISBLANK(INDEX('Policy Characteristics'!F:F,MATCH($C1279,'Policy Characteristics'!$C:$C,0))),"",INDEX('Policy Characteristics'!F:F,MATCH($C1279,'Policy Characteristics'!$C:$C,0)))</f>
        <v>0</v>
      </c>
      <c r="M1279" s="238">
        <f>IF(ISBLANK(INDEX('Policy Characteristics'!G:G,MATCH($C1279,'Policy Characteristics'!$C:$C,0))),"",INDEX('Policy Characteristics'!G:G,MATCH($C1279,'Policy Characteristics'!$C:$C,0)))</f>
        <v>1</v>
      </c>
      <c r="N1279" s="238">
        <f>IF(ISBLANK(INDEX('Policy Characteristics'!H:H,MATCH($C1279,'Policy Characteristics'!$C:$C,0))),"",INDEX('Policy Characteristics'!H:H,MATCH($C1279,'Policy Characteristics'!$C:$C,0)))</f>
        <v>0.01</v>
      </c>
      <c r="O1279" s="237" t="str">
        <f>IF(ISBLANK(INDEX('Policy Characteristics'!I:I,MATCH($C1279,'Policy Characteristics'!$C:$C,0))),"",INDEX('Policy Characteristics'!I:I,MATCH($C1279,'Policy Characteristics'!$C:$C,0)))</f>
        <v>% of fuel shifted</v>
      </c>
      <c r="P1279" s="237"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7" t="str">
        <f>IF(ISBLANK(INDEX('Policy Characteristics'!K:K,MATCH($C1279,'Policy Characteristics'!$C:$C,0))),"",INDEX('Policy Characteristics'!K:K,MATCH($C1279,'Policy Characteristics'!$C:$C,0)))</f>
        <v>industry-ag-main.html#fuel-switching</v>
      </c>
      <c r="R1279" s="237" t="str">
        <f>IF(ISBLANK(INDEX('Policy Characteristics'!L:L,MATCH($C1279,'Policy Characteristics'!$C:$C,0))),"",INDEX('Policy Characteristics'!L:L,MATCH($C1279,'Policy Characteristics'!$C:$C,0)))</f>
        <v>industry-elec-and-hydrogen.html</v>
      </c>
      <c r="S1279" s="291" t="s">
        <v>187</v>
      </c>
    </row>
    <row r="1280" spans="1:19" s="291" customFormat="1">
      <c r="A1280" s="237" t="str">
        <f>IF(ISBLANK(INDEX('Policy Characteristics'!A:A,MATCH($C1280,'Policy Characteristics'!$C:$C,0))),"",INDEX('Policy Characteristics'!A:A,MATCH($C1280,'Policy Characteristics'!$C:$C,0)))</f>
        <v>Industry</v>
      </c>
      <c r="B1280" s="386" t="str">
        <f>IF(ISBLANK(INDEX('Policy Characteristics'!B:B,MATCH($C1280,'Policy Characteristics'!$C:$C,0))),"",INDEX('Policy Characteristics'!B:B,MATCH($C1280,'Policy Characteristics'!$C:$C,0)))</f>
        <v>Hydrogen Combustion</v>
      </c>
      <c r="C1280" s="237" t="str">
        <f t="shared" si="48"/>
        <v>Fraction of Eligible Industrial Energy Use Shifted to Hydrogen</v>
      </c>
      <c r="D1280" s="290" t="s">
        <v>3062</v>
      </c>
      <c r="E1280" t="s">
        <v>3492</v>
      </c>
      <c r="F1280" t="s">
        <v>3024</v>
      </c>
      <c r="G1280" s="335" t="s">
        <v>3499</v>
      </c>
      <c r="H1280" s="17">
        <v>2175</v>
      </c>
      <c r="I1280" s="387" t="s">
        <v>44</v>
      </c>
      <c r="J1280" s="388" t="str">
        <f>IF(ISBLANK(INDEX('Policy Characteristics'!D:D,MATCH($C1280,'Policy Characteristics'!$C:$C,0))),"",INDEX('Policy Characteristics'!D:D,MATCH($C1280,'Policy Characteristics'!$C:$C,0)))</f>
        <v>Hydrogen Combustion</v>
      </c>
      <c r="K1280" s="237" t="str">
        <f>IF(ISBLANK(INDEX('Policy Characteristics'!E:E,MATCH($C1280,'Policy Characteristics'!$C:$C,0))),"",INDEX('Policy Characteristics'!E:E,MATCH($C1280,'Policy Characteristics'!$C:$C,0)))</f>
        <v>indst shift to hydrogen</v>
      </c>
      <c r="L1280" s="238">
        <f>IF(ISBLANK(INDEX('Policy Characteristics'!F:F,MATCH($C1280,'Policy Characteristics'!$C:$C,0))),"",INDEX('Policy Characteristics'!F:F,MATCH($C1280,'Policy Characteristics'!$C:$C,0)))</f>
        <v>0</v>
      </c>
      <c r="M1280" s="238">
        <f>IF(ISBLANK(INDEX('Policy Characteristics'!G:G,MATCH($C1280,'Policy Characteristics'!$C:$C,0))),"",INDEX('Policy Characteristics'!G:G,MATCH($C1280,'Policy Characteristics'!$C:$C,0)))</f>
        <v>1</v>
      </c>
      <c r="N1280" s="238">
        <f>IF(ISBLANK(INDEX('Policy Characteristics'!H:H,MATCH($C1280,'Policy Characteristics'!$C:$C,0))),"",INDEX('Policy Characteristics'!H:H,MATCH($C1280,'Policy Characteristics'!$C:$C,0)))</f>
        <v>0.01</v>
      </c>
      <c r="O1280" s="237" t="str">
        <f>IF(ISBLANK(INDEX('Policy Characteristics'!I:I,MATCH($C1280,'Policy Characteristics'!$C:$C,0))),"",INDEX('Policy Characteristics'!I:I,MATCH($C1280,'Policy Characteristics'!$C:$C,0)))</f>
        <v>% of fuel shifted</v>
      </c>
      <c r="P1280" s="237"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7" t="str">
        <f>IF(ISBLANK(INDEX('Policy Characteristics'!K:K,MATCH($C1280,'Policy Characteristics'!$C:$C,0))),"",INDEX('Policy Characteristics'!K:K,MATCH($C1280,'Policy Characteristics'!$C:$C,0)))</f>
        <v>industry-ag-main.html#fuel-switching</v>
      </c>
      <c r="R1280" s="237" t="str">
        <f>IF(ISBLANK(INDEX('Policy Characteristics'!L:L,MATCH($C1280,'Policy Characteristics'!$C:$C,0))),"",INDEX('Policy Characteristics'!L:L,MATCH($C1280,'Policy Characteristics'!$C:$C,0)))</f>
        <v>industry-elec-and-hydrogen.html</v>
      </c>
      <c r="S1280" s="291" t="s">
        <v>187</v>
      </c>
    </row>
    <row r="1281" spans="1:19" s="291" customFormat="1">
      <c r="A1281" s="237" t="str">
        <f>IF(ISBLANK(INDEX('Policy Characteristics'!A:A,MATCH($C1281,'Policy Characteristics'!$C:$C,0))),"",INDEX('Policy Characteristics'!A:A,MATCH($C1281,'Policy Characteristics'!$C:$C,0)))</f>
        <v>Industry</v>
      </c>
      <c r="B1281" s="386" t="str">
        <f>IF(ISBLANK(INDEX('Policy Characteristics'!B:B,MATCH($C1281,'Policy Characteristics'!$C:$C,0))),"",INDEX('Policy Characteristics'!B:B,MATCH($C1281,'Policy Characteristics'!$C:$C,0)))</f>
        <v>Hydrogen Combustion</v>
      </c>
      <c r="C1281" s="237" t="str">
        <f t="shared" si="48"/>
        <v>Fraction of Eligible Industrial Energy Use Shifted to Hydrogen</v>
      </c>
      <c r="D1281" s="290" t="s">
        <v>3062</v>
      </c>
      <c r="E1281" t="s">
        <v>3493</v>
      </c>
      <c r="F1281" t="s">
        <v>3024</v>
      </c>
      <c r="G1281" s="335" t="s">
        <v>3500</v>
      </c>
      <c r="H1281" s="17">
        <v>2176</v>
      </c>
      <c r="I1281" s="387" t="s">
        <v>44</v>
      </c>
      <c r="J1281" s="388" t="str">
        <f>IF(ISBLANK(INDEX('Policy Characteristics'!D:D,MATCH($C1281,'Policy Characteristics'!$C:$C,0))),"",INDEX('Policy Characteristics'!D:D,MATCH($C1281,'Policy Characteristics'!$C:$C,0)))</f>
        <v>Hydrogen Combustion</v>
      </c>
      <c r="K1281" s="237" t="str">
        <f>IF(ISBLANK(INDEX('Policy Characteristics'!E:E,MATCH($C1281,'Policy Characteristics'!$C:$C,0))),"",INDEX('Policy Characteristics'!E:E,MATCH($C1281,'Policy Characteristics'!$C:$C,0)))</f>
        <v>indst shift to hydrogen</v>
      </c>
      <c r="L1281" s="238">
        <f>IF(ISBLANK(INDEX('Policy Characteristics'!F:F,MATCH($C1281,'Policy Characteristics'!$C:$C,0))),"",INDEX('Policy Characteristics'!F:F,MATCH($C1281,'Policy Characteristics'!$C:$C,0)))</f>
        <v>0</v>
      </c>
      <c r="M1281" s="238">
        <f>IF(ISBLANK(INDEX('Policy Characteristics'!G:G,MATCH($C1281,'Policy Characteristics'!$C:$C,0))),"",INDEX('Policy Characteristics'!G:G,MATCH($C1281,'Policy Characteristics'!$C:$C,0)))</f>
        <v>1</v>
      </c>
      <c r="N1281" s="238">
        <f>IF(ISBLANK(INDEX('Policy Characteristics'!H:H,MATCH($C1281,'Policy Characteristics'!$C:$C,0))),"",INDEX('Policy Characteristics'!H:H,MATCH($C1281,'Policy Characteristics'!$C:$C,0)))</f>
        <v>0.01</v>
      </c>
      <c r="O1281" s="237" t="str">
        <f>IF(ISBLANK(INDEX('Policy Characteristics'!I:I,MATCH($C1281,'Policy Characteristics'!$C:$C,0))),"",INDEX('Policy Characteristics'!I:I,MATCH($C1281,'Policy Characteristics'!$C:$C,0)))</f>
        <v>% of fuel shifted</v>
      </c>
      <c r="P1281" s="237"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7" t="str">
        <f>IF(ISBLANK(INDEX('Policy Characteristics'!K:K,MATCH($C1281,'Policy Characteristics'!$C:$C,0))),"",INDEX('Policy Characteristics'!K:K,MATCH($C1281,'Policy Characteristics'!$C:$C,0)))</f>
        <v>industry-ag-main.html#fuel-switching</v>
      </c>
      <c r="R1281" s="237" t="str">
        <f>IF(ISBLANK(INDEX('Policy Characteristics'!L:L,MATCH($C1281,'Policy Characteristics'!$C:$C,0))),"",INDEX('Policy Characteristics'!L:L,MATCH($C1281,'Policy Characteristics'!$C:$C,0)))</f>
        <v>industry-elec-and-hydrogen.html</v>
      </c>
      <c r="S1281" s="291" t="s">
        <v>187</v>
      </c>
    </row>
    <row r="1282" spans="1:19" s="291" customFormat="1">
      <c r="A1282" s="237" t="str">
        <f>IF(ISBLANK(INDEX('Policy Characteristics'!A:A,MATCH($C1282,'Policy Characteristics'!$C:$C,0))),"",INDEX('Policy Characteristics'!A:A,MATCH($C1282,'Policy Characteristics'!$C:$C,0)))</f>
        <v>Industry</v>
      </c>
      <c r="B1282" s="386" t="str">
        <f>IF(ISBLANK(INDEX('Policy Characteristics'!B:B,MATCH($C1282,'Policy Characteristics'!$C:$C,0))),"",INDEX('Policy Characteristics'!B:B,MATCH($C1282,'Policy Characteristics'!$C:$C,0)))</f>
        <v>Hydrogen Combustion</v>
      </c>
      <c r="C1282" s="237" t="str">
        <f t="shared" si="48"/>
        <v>Fraction of Eligible Industrial Energy Use Shifted to Hydrogen</v>
      </c>
      <c r="D1282" s="290" t="s">
        <v>3062</v>
      </c>
      <c r="E1282" t="s">
        <v>3610</v>
      </c>
      <c r="F1282" t="s">
        <v>3024</v>
      </c>
      <c r="G1282" s="335" t="s">
        <v>3610</v>
      </c>
      <c r="H1282" s="17">
        <v>2177</v>
      </c>
      <c r="I1282" s="387" t="s">
        <v>44</v>
      </c>
      <c r="J1282" s="388" t="str">
        <f>IF(ISBLANK(INDEX('Policy Characteristics'!D:D,MATCH($C1282,'Policy Characteristics'!$C:$C,0))),"",INDEX('Policy Characteristics'!D:D,MATCH($C1282,'Policy Characteristics'!$C:$C,0)))</f>
        <v>Hydrogen Combustion</v>
      </c>
      <c r="K1282" s="237" t="str">
        <f>IF(ISBLANK(INDEX('Policy Characteristics'!E:E,MATCH($C1282,'Policy Characteristics'!$C:$C,0))),"",INDEX('Policy Characteristics'!E:E,MATCH($C1282,'Policy Characteristics'!$C:$C,0)))</f>
        <v>indst shift to hydrogen</v>
      </c>
      <c r="L1282" s="238">
        <f>IF(ISBLANK(INDEX('Policy Characteristics'!F:F,MATCH($C1282,'Policy Characteristics'!$C:$C,0))),"",INDEX('Policy Characteristics'!F:F,MATCH($C1282,'Policy Characteristics'!$C:$C,0)))</f>
        <v>0</v>
      </c>
      <c r="M1282" s="238">
        <f>IF(ISBLANK(INDEX('Policy Characteristics'!G:G,MATCH($C1282,'Policy Characteristics'!$C:$C,0))),"",INDEX('Policy Characteristics'!G:G,MATCH($C1282,'Policy Characteristics'!$C:$C,0)))</f>
        <v>1</v>
      </c>
      <c r="N1282" s="238">
        <f>IF(ISBLANK(INDEX('Policy Characteristics'!H:H,MATCH($C1282,'Policy Characteristics'!$C:$C,0))),"",INDEX('Policy Characteristics'!H:H,MATCH($C1282,'Policy Characteristics'!$C:$C,0)))</f>
        <v>0.01</v>
      </c>
      <c r="O1282" s="237" t="str">
        <f>IF(ISBLANK(INDEX('Policy Characteristics'!I:I,MATCH($C1282,'Policy Characteristics'!$C:$C,0))),"",INDEX('Policy Characteristics'!I:I,MATCH($C1282,'Policy Characteristics'!$C:$C,0)))</f>
        <v>% of fuel shifted</v>
      </c>
      <c r="P1282" s="237"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7" t="str">
        <f>IF(ISBLANK(INDEX('Policy Characteristics'!K:K,MATCH($C1282,'Policy Characteristics'!$C:$C,0))),"",INDEX('Policy Characteristics'!K:K,MATCH($C1282,'Policy Characteristics'!$C:$C,0)))</f>
        <v>industry-ag-main.html#fuel-switching</v>
      </c>
      <c r="R1282" s="237" t="str">
        <f>IF(ISBLANK(INDEX('Policy Characteristics'!L:L,MATCH($C1282,'Policy Characteristics'!$C:$C,0))),"",INDEX('Policy Characteristics'!L:L,MATCH($C1282,'Policy Characteristics'!$C:$C,0)))</f>
        <v>industry-elec-and-hydrogen.html</v>
      </c>
      <c r="S1282" s="291" t="s">
        <v>187</v>
      </c>
    </row>
    <row r="1283" spans="1:19" s="291" customFormat="1">
      <c r="A1283" s="237" t="str">
        <f>IF(ISBLANK(INDEX('Policy Characteristics'!A:A,MATCH($C1283,'Policy Characteristics'!$C:$C,0))),"",INDEX('Policy Characteristics'!A:A,MATCH($C1283,'Policy Characteristics'!$C:$C,0)))</f>
        <v>Industry</v>
      </c>
      <c r="B1283" s="386" t="str">
        <f>IF(ISBLANK(INDEX('Policy Characteristics'!B:B,MATCH($C1283,'Policy Characteristics'!$C:$C,0))),"",INDEX('Policy Characteristics'!B:B,MATCH($C1283,'Policy Characteristics'!$C:$C,0)))</f>
        <v>Hydrogen Combustion</v>
      </c>
      <c r="C1283" s="237" t="str">
        <f t="shared" si="48"/>
        <v>Fraction of Eligible Industrial Energy Use Shifted to Hydrogen</v>
      </c>
      <c r="D1283" s="290" t="s">
        <v>3063</v>
      </c>
      <c r="E1283" t="s">
        <v>3487</v>
      </c>
      <c r="F1283" t="s">
        <v>3025</v>
      </c>
      <c r="G1283" s="335" t="s">
        <v>3494</v>
      </c>
      <c r="H1283" s="17">
        <v>2178</v>
      </c>
      <c r="I1283" s="387" t="s">
        <v>43</v>
      </c>
      <c r="J1283" s="388" t="str">
        <f>IF(ISBLANK(INDEX('Policy Characteristics'!D:D,MATCH($C1283,'Policy Characteristics'!$C:$C,0))),"",INDEX('Policy Characteristics'!D:D,MATCH($C1283,'Policy Characteristics'!$C:$C,0)))</f>
        <v>Hydrogen Combustion</v>
      </c>
      <c r="K1283" s="237" t="str">
        <f>IF(ISBLANK(INDEX('Policy Characteristics'!E:E,MATCH($C1283,'Policy Characteristics'!$C:$C,0))),"",INDEX('Policy Characteristics'!E:E,MATCH($C1283,'Policy Characteristics'!$C:$C,0)))</f>
        <v>indst shift to hydrogen</v>
      </c>
      <c r="L1283" s="238">
        <f>IF(ISBLANK(INDEX('Policy Characteristics'!F:F,MATCH($C1283,'Policy Characteristics'!$C:$C,0))),"",INDEX('Policy Characteristics'!F:F,MATCH($C1283,'Policy Characteristics'!$C:$C,0)))</f>
        <v>0</v>
      </c>
      <c r="M1283" s="238">
        <f>IF(ISBLANK(INDEX('Policy Characteristics'!G:G,MATCH($C1283,'Policy Characteristics'!$C:$C,0))),"",INDEX('Policy Characteristics'!G:G,MATCH($C1283,'Policy Characteristics'!$C:$C,0)))</f>
        <v>1</v>
      </c>
      <c r="N1283" s="238">
        <f>IF(ISBLANK(INDEX('Policy Characteristics'!H:H,MATCH($C1283,'Policy Characteristics'!$C:$C,0))),"",INDEX('Policy Characteristics'!H:H,MATCH($C1283,'Policy Characteristics'!$C:$C,0)))</f>
        <v>0.01</v>
      </c>
      <c r="O1283" s="237" t="str">
        <f>IF(ISBLANK(INDEX('Policy Characteristics'!I:I,MATCH($C1283,'Policy Characteristics'!$C:$C,0))),"",INDEX('Policy Characteristics'!I:I,MATCH($C1283,'Policy Characteristics'!$C:$C,0)))</f>
        <v>% of fuel shifted</v>
      </c>
      <c r="P1283" s="237"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7" t="str">
        <f>IF(ISBLANK(INDEX('Policy Characteristics'!K:K,MATCH($C1283,'Policy Characteristics'!$C:$C,0))),"",INDEX('Policy Characteristics'!K:K,MATCH($C1283,'Policy Characteristics'!$C:$C,0)))</f>
        <v>industry-ag-main.html#fuel-switching</v>
      </c>
      <c r="R1283" s="237" t="str">
        <f>IF(ISBLANK(INDEX('Policy Characteristics'!L:L,MATCH($C1283,'Policy Characteristics'!$C:$C,0))),"",INDEX('Policy Characteristics'!L:L,MATCH($C1283,'Policy Characteristics'!$C:$C,0)))</f>
        <v>industry-elec-and-hydrogen.html</v>
      </c>
      <c r="S1283" s="291" t="s">
        <v>187</v>
      </c>
    </row>
    <row r="1284" spans="1:19" s="291" customFormat="1">
      <c r="A1284" s="237" t="str">
        <f>IF(ISBLANK(INDEX('Policy Characteristics'!A:A,MATCH($C1284,'Policy Characteristics'!$C:$C,0))),"",INDEX('Policy Characteristics'!A:A,MATCH($C1284,'Policy Characteristics'!$C:$C,0)))</f>
        <v>Industry</v>
      </c>
      <c r="B1284" s="386" t="str">
        <f>IF(ISBLANK(INDEX('Policy Characteristics'!B:B,MATCH($C1284,'Policy Characteristics'!$C:$C,0))),"",INDEX('Policy Characteristics'!B:B,MATCH($C1284,'Policy Characteristics'!$C:$C,0)))</f>
        <v>Hydrogen Combustion</v>
      </c>
      <c r="C1284" s="237" t="str">
        <f t="shared" si="48"/>
        <v>Fraction of Eligible Industrial Energy Use Shifted to Hydrogen</v>
      </c>
      <c r="D1284" s="290" t="s">
        <v>3063</v>
      </c>
      <c r="E1284" t="s">
        <v>3488</v>
      </c>
      <c r="F1284" t="s">
        <v>3025</v>
      </c>
      <c r="G1284" s="335" t="s">
        <v>3495</v>
      </c>
      <c r="H1284" s="17">
        <v>2179</v>
      </c>
      <c r="I1284" s="387" t="s">
        <v>43</v>
      </c>
      <c r="J1284" s="388" t="str">
        <f>IF(ISBLANK(INDEX('Policy Characteristics'!D:D,MATCH($C1284,'Policy Characteristics'!$C:$C,0))),"",INDEX('Policy Characteristics'!D:D,MATCH($C1284,'Policy Characteristics'!$C:$C,0)))</f>
        <v>Hydrogen Combustion</v>
      </c>
      <c r="K1284" s="237" t="str">
        <f>IF(ISBLANK(INDEX('Policy Characteristics'!E:E,MATCH($C1284,'Policy Characteristics'!$C:$C,0))),"",INDEX('Policy Characteristics'!E:E,MATCH($C1284,'Policy Characteristics'!$C:$C,0)))</f>
        <v>indst shift to hydrogen</v>
      </c>
      <c r="L1284" s="238">
        <f>IF(ISBLANK(INDEX('Policy Characteristics'!F:F,MATCH($C1284,'Policy Characteristics'!$C:$C,0))),"",INDEX('Policy Characteristics'!F:F,MATCH($C1284,'Policy Characteristics'!$C:$C,0)))</f>
        <v>0</v>
      </c>
      <c r="M1284" s="238">
        <f>IF(ISBLANK(INDEX('Policy Characteristics'!G:G,MATCH($C1284,'Policy Characteristics'!$C:$C,0))),"",INDEX('Policy Characteristics'!G:G,MATCH($C1284,'Policy Characteristics'!$C:$C,0)))</f>
        <v>1</v>
      </c>
      <c r="N1284" s="238">
        <f>IF(ISBLANK(INDEX('Policy Characteristics'!H:H,MATCH($C1284,'Policy Characteristics'!$C:$C,0))),"",INDEX('Policy Characteristics'!H:H,MATCH($C1284,'Policy Characteristics'!$C:$C,0)))</f>
        <v>0.01</v>
      </c>
      <c r="O1284" s="237" t="str">
        <f>IF(ISBLANK(INDEX('Policy Characteristics'!I:I,MATCH($C1284,'Policy Characteristics'!$C:$C,0))),"",INDEX('Policy Characteristics'!I:I,MATCH($C1284,'Policy Characteristics'!$C:$C,0)))</f>
        <v>% of fuel shifted</v>
      </c>
      <c r="P1284" s="237"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7" t="str">
        <f>IF(ISBLANK(INDEX('Policy Characteristics'!K:K,MATCH($C1284,'Policy Characteristics'!$C:$C,0))),"",INDEX('Policy Characteristics'!K:K,MATCH($C1284,'Policy Characteristics'!$C:$C,0)))</f>
        <v>industry-ag-main.html#fuel-switching</v>
      </c>
      <c r="R1284" s="237" t="str">
        <f>IF(ISBLANK(INDEX('Policy Characteristics'!L:L,MATCH($C1284,'Policy Characteristics'!$C:$C,0))),"",INDEX('Policy Characteristics'!L:L,MATCH($C1284,'Policy Characteristics'!$C:$C,0)))</f>
        <v>industry-elec-and-hydrogen.html</v>
      </c>
      <c r="S1284" s="291" t="s">
        <v>187</v>
      </c>
    </row>
    <row r="1285" spans="1:19" s="291" customFormat="1">
      <c r="A1285" s="237" t="str">
        <f>IF(ISBLANK(INDEX('Policy Characteristics'!A:A,MATCH($C1285,'Policy Characteristics'!$C:$C,0))),"",INDEX('Policy Characteristics'!A:A,MATCH($C1285,'Policy Characteristics'!$C:$C,0)))</f>
        <v>Industry</v>
      </c>
      <c r="B1285" s="386" t="str">
        <f>IF(ISBLANK(INDEX('Policy Characteristics'!B:B,MATCH($C1285,'Policy Characteristics'!$C:$C,0))),"",INDEX('Policy Characteristics'!B:B,MATCH($C1285,'Policy Characteristics'!$C:$C,0)))</f>
        <v>Hydrogen Combustion</v>
      </c>
      <c r="C1285" s="237" t="str">
        <f t="shared" si="48"/>
        <v>Fraction of Eligible Industrial Energy Use Shifted to Hydrogen</v>
      </c>
      <c r="D1285" s="290" t="s">
        <v>3063</v>
      </c>
      <c r="E1285" t="s">
        <v>3489</v>
      </c>
      <c r="F1285" t="s">
        <v>3025</v>
      </c>
      <c r="G1285" s="335" t="s">
        <v>3496</v>
      </c>
      <c r="H1285" s="17">
        <v>2180</v>
      </c>
      <c r="I1285" s="387" t="s">
        <v>43</v>
      </c>
      <c r="J1285" s="388" t="str">
        <f>IF(ISBLANK(INDEX('Policy Characteristics'!D:D,MATCH($C1285,'Policy Characteristics'!$C:$C,0))),"",INDEX('Policy Characteristics'!D:D,MATCH($C1285,'Policy Characteristics'!$C:$C,0)))</f>
        <v>Hydrogen Combustion</v>
      </c>
      <c r="K1285" s="237" t="str">
        <f>IF(ISBLANK(INDEX('Policy Characteristics'!E:E,MATCH($C1285,'Policy Characteristics'!$C:$C,0))),"",INDEX('Policy Characteristics'!E:E,MATCH($C1285,'Policy Characteristics'!$C:$C,0)))</f>
        <v>indst shift to hydrogen</v>
      </c>
      <c r="L1285" s="238">
        <f>IF(ISBLANK(INDEX('Policy Characteristics'!F:F,MATCH($C1285,'Policy Characteristics'!$C:$C,0))),"",INDEX('Policy Characteristics'!F:F,MATCH($C1285,'Policy Characteristics'!$C:$C,0)))</f>
        <v>0</v>
      </c>
      <c r="M1285" s="238">
        <f>IF(ISBLANK(INDEX('Policy Characteristics'!G:G,MATCH($C1285,'Policy Characteristics'!$C:$C,0))),"",INDEX('Policy Characteristics'!G:G,MATCH($C1285,'Policy Characteristics'!$C:$C,0)))</f>
        <v>1</v>
      </c>
      <c r="N1285" s="238">
        <f>IF(ISBLANK(INDEX('Policy Characteristics'!H:H,MATCH($C1285,'Policy Characteristics'!$C:$C,0))),"",INDEX('Policy Characteristics'!H:H,MATCH($C1285,'Policy Characteristics'!$C:$C,0)))</f>
        <v>0.01</v>
      </c>
      <c r="O1285" s="237" t="str">
        <f>IF(ISBLANK(INDEX('Policy Characteristics'!I:I,MATCH($C1285,'Policy Characteristics'!$C:$C,0))),"",INDEX('Policy Characteristics'!I:I,MATCH($C1285,'Policy Characteristics'!$C:$C,0)))</f>
        <v>% of fuel shifted</v>
      </c>
      <c r="P1285" s="237"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7" t="str">
        <f>IF(ISBLANK(INDEX('Policy Characteristics'!K:K,MATCH($C1285,'Policy Characteristics'!$C:$C,0))),"",INDEX('Policy Characteristics'!K:K,MATCH($C1285,'Policy Characteristics'!$C:$C,0)))</f>
        <v>industry-ag-main.html#fuel-switching</v>
      </c>
      <c r="R1285" s="237" t="str">
        <f>IF(ISBLANK(INDEX('Policy Characteristics'!L:L,MATCH($C1285,'Policy Characteristics'!$C:$C,0))),"",INDEX('Policy Characteristics'!L:L,MATCH($C1285,'Policy Characteristics'!$C:$C,0)))</f>
        <v>industry-elec-and-hydrogen.html</v>
      </c>
      <c r="S1285" s="291" t="s">
        <v>187</v>
      </c>
    </row>
    <row r="1286" spans="1:19" s="291" customFormat="1">
      <c r="A1286" s="237" t="str">
        <f>IF(ISBLANK(INDEX('Policy Characteristics'!A:A,MATCH($C1286,'Policy Characteristics'!$C:$C,0))),"",INDEX('Policy Characteristics'!A:A,MATCH($C1286,'Policy Characteristics'!$C:$C,0)))</f>
        <v>Industry</v>
      </c>
      <c r="B1286" s="386" t="str">
        <f>IF(ISBLANK(INDEX('Policy Characteristics'!B:B,MATCH($C1286,'Policy Characteristics'!$C:$C,0))),"",INDEX('Policy Characteristics'!B:B,MATCH($C1286,'Policy Characteristics'!$C:$C,0)))</f>
        <v>Hydrogen Combustion</v>
      </c>
      <c r="C1286" s="237" t="str">
        <f t="shared" si="48"/>
        <v>Fraction of Eligible Industrial Energy Use Shifted to Hydrogen</v>
      </c>
      <c r="D1286" s="290" t="s">
        <v>3063</v>
      </c>
      <c r="E1286" t="s">
        <v>3490</v>
      </c>
      <c r="F1286" t="s">
        <v>3025</v>
      </c>
      <c r="G1286" s="335" t="s">
        <v>3497</v>
      </c>
      <c r="H1286" s="17">
        <v>2181</v>
      </c>
      <c r="I1286" s="387" t="s">
        <v>43</v>
      </c>
      <c r="J1286" s="388" t="str">
        <f>IF(ISBLANK(INDEX('Policy Characteristics'!D:D,MATCH($C1286,'Policy Characteristics'!$C:$C,0))),"",INDEX('Policy Characteristics'!D:D,MATCH($C1286,'Policy Characteristics'!$C:$C,0)))</f>
        <v>Hydrogen Combustion</v>
      </c>
      <c r="K1286" s="237" t="str">
        <f>IF(ISBLANK(INDEX('Policy Characteristics'!E:E,MATCH($C1286,'Policy Characteristics'!$C:$C,0))),"",INDEX('Policy Characteristics'!E:E,MATCH($C1286,'Policy Characteristics'!$C:$C,0)))</f>
        <v>indst shift to hydrogen</v>
      </c>
      <c r="L1286" s="238">
        <f>IF(ISBLANK(INDEX('Policy Characteristics'!F:F,MATCH($C1286,'Policy Characteristics'!$C:$C,0))),"",INDEX('Policy Characteristics'!F:F,MATCH($C1286,'Policy Characteristics'!$C:$C,0)))</f>
        <v>0</v>
      </c>
      <c r="M1286" s="238">
        <f>IF(ISBLANK(INDEX('Policy Characteristics'!G:G,MATCH($C1286,'Policy Characteristics'!$C:$C,0))),"",INDEX('Policy Characteristics'!G:G,MATCH($C1286,'Policy Characteristics'!$C:$C,0)))</f>
        <v>1</v>
      </c>
      <c r="N1286" s="238">
        <f>IF(ISBLANK(INDEX('Policy Characteristics'!H:H,MATCH($C1286,'Policy Characteristics'!$C:$C,0))),"",INDEX('Policy Characteristics'!H:H,MATCH($C1286,'Policy Characteristics'!$C:$C,0)))</f>
        <v>0.01</v>
      </c>
      <c r="O1286" s="237" t="str">
        <f>IF(ISBLANK(INDEX('Policy Characteristics'!I:I,MATCH($C1286,'Policy Characteristics'!$C:$C,0))),"",INDEX('Policy Characteristics'!I:I,MATCH($C1286,'Policy Characteristics'!$C:$C,0)))</f>
        <v>% of fuel shifted</v>
      </c>
      <c r="P1286" s="237"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7" t="str">
        <f>IF(ISBLANK(INDEX('Policy Characteristics'!K:K,MATCH($C1286,'Policy Characteristics'!$C:$C,0))),"",INDEX('Policy Characteristics'!K:K,MATCH($C1286,'Policy Characteristics'!$C:$C,0)))</f>
        <v>industry-ag-main.html#fuel-switching</v>
      </c>
      <c r="R1286" s="237" t="str">
        <f>IF(ISBLANK(INDEX('Policy Characteristics'!L:L,MATCH($C1286,'Policy Characteristics'!$C:$C,0))),"",INDEX('Policy Characteristics'!L:L,MATCH($C1286,'Policy Characteristics'!$C:$C,0)))</f>
        <v>industry-elec-and-hydrogen.html</v>
      </c>
      <c r="S1286" s="291" t="s">
        <v>187</v>
      </c>
    </row>
    <row r="1287" spans="1:19" s="291" customFormat="1">
      <c r="A1287" s="237" t="str">
        <f>IF(ISBLANK(INDEX('Policy Characteristics'!A:A,MATCH($C1287,'Policy Characteristics'!$C:$C,0))),"",INDEX('Policy Characteristics'!A:A,MATCH($C1287,'Policy Characteristics'!$C:$C,0)))</f>
        <v>Industry</v>
      </c>
      <c r="B1287" s="386" t="str">
        <f>IF(ISBLANK(INDEX('Policy Characteristics'!B:B,MATCH($C1287,'Policy Characteristics'!$C:$C,0))),"",INDEX('Policy Characteristics'!B:B,MATCH($C1287,'Policy Characteristics'!$C:$C,0)))</f>
        <v>Hydrogen Combustion</v>
      </c>
      <c r="C1287" s="237" t="str">
        <f t="shared" si="48"/>
        <v>Fraction of Eligible Industrial Energy Use Shifted to Hydrogen</v>
      </c>
      <c r="D1287" s="290" t="s">
        <v>3063</v>
      </c>
      <c r="E1287" t="s">
        <v>3491</v>
      </c>
      <c r="F1287" t="s">
        <v>3025</v>
      </c>
      <c r="G1287" s="335" t="s">
        <v>3498</v>
      </c>
      <c r="H1287" s="17">
        <v>2182</v>
      </c>
      <c r="I1287" s="387" t="s">
        <v>44</v>
      </c>
      <c r="J1287" s="388" t="str">
        <f>IF(ISBLANK(INDEX('Policy Characteristics'!D:D,MATCH($C1287,'Policy Characteristics'!$C:$C,0))),"",INDEX('Policy Characteristics'!D:D,MATCH($C1287,'Policy Characteristics'!$C:$C,0)))</f>
        <v>Hydrogen Combustion</v>
      </c>
      <c r="K1287" s="237" t="str">
        <f>IF(ISBLANK(INDEX('Policy Characteristics'!E:E,MATCH($C1287,'Policy Characteristics'!$C:$C,0))),"",INDEX('Policy Characteristics'!E:E,MATCH($C1287,'Policy Characteristics'!$C:$C,0)))</f>
        <v>indst shift to hydrogen</v>
      </c>
      <c r="L1287" s="238">
        <f>IF(ISBLANK(INDEX('Policy Characteristics'!F:F,MATCH($C1287,'Policy Characteristics'!$C:$C,0))),"",INDEX('Policy Characteristics'!F:F,MATCH($C1287,'Policy Characteristics'!$C:$C,0)))</f>
        <v>0</v>
      </c>
      <c r="M1287" s="238">
        <f>IF(ISBLANK(INDEX('Policy Characteristics'!G:G,MATCH($C1287,'Policy Characteristics'!$C:$C,0))),"",INDEX('Policy Characteristics'!G:G,MATCH($C1287,'Policy Characteristics'!$C:$C,0)))</f>
        <v>1</v>
      </c>
      <c r="N1287" s="238">
        <f>IF(ISBLANK(INDEX('Policy Characteristics'!H:H,MATCH($C1287,'Policy Characteristics'!$C:$C,0))),"",INDEX('Policy Characteristics'!H:H,MATCH($C1287,'Policy Characteristics'!$C:$C,0)))</f>
        <v>0.01</v>
      </c>
      <c r="O1287" s="237" t="str">
        <f>IF(ISBLANK(INDEX('Policy Characteristics'!I:I,MATCH($C1287,'Policy Characteristics'!$C:$C,0))),"",INDEX('Policy Characteristics'!I:I,MATCH($C1287,'Policy Characteristics'!$C:$C,0)))</f>
        <v>% of fuel shifted</v>
      </c>
      <c r="P1287" s="237"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7" t="str">
        <f>IF(ISBLANK(INDEX('Policy Characteristics'!K:K,MATCH($C1287,'Policy Characteristics'!$C:$C,0))),"",INDEX('Policy Characteristics'!K:K,MATCH($C1287,'Policy Characteristics'!$C:$C,0)))</f>
        <v>industry-ag-main.html#fuel-switching</v>
      </c>
      <c r="R1287" s="237" t="str">
        <f>IF(ISBLANK(INDEX('Policy Characteristics'!L:L,MATCH($C1287,'Policy Characteristics'!$C:$C,0))),"",INDEX('Policy Characteristics'!L:L,MATCH($C1287,'Policy Characteristics'!$C:$C,0)))</f>
        <v>industry-elec-and-hydrogen.html</v>
      </c>
      <c r="S1287" s="291" t="s">
        <v>187</v>
      </c>
    </row>
    <row r="1288" spans="1:19" s="291" customFormat="1">
      <c r="A1288" s="237" t="str">
        <f>IF(ISBLANK(INDEX('Policy Characteristics'!A:A,MATCH($C1288,'Policy Characteristics'!$C:$C,0))),"",INDEX('Policy Characteristics'!A:A,MATCH($C1288,'Policy Characteristics'!$C:$C,0)))</f>
        <v>Industry</v>
      </c>
      <c r="B1288" s="386" t="str">
        <f>IF(ISBLANK(INDEX('Policy Characteristics'!B:B,MATCH($C1288,'Policy Characteristics'!$C:$C,0))),"",INDEX('Policy Characteristics'!B:B,MATCH($C1288,'Policy Characteristics'!$C:$C,0)))</f>
        <v>Hydrogen Combustion</v>
      </c>
      <c r="C1288" s="237" t="str">
        <f t="shared" si="48"/>
        <v>Fraction of Eligible Industrial Energy Use Shifted to Hydrogen</v>
      </c>
      <c r="D1288" s="290" t="s">
        <v>3063</v>
      </c>
      <c r="E1288" t="s">
        <v>3492</v>
      </c>
      <c r="F1288" t="s">
        <v>3025</v>
      </c>
      <c r="G1288" s="335" t="s">
        <v>3499</v>
      </c>
      <c r="H1288" s="17">
        <v>2183</v>
      </c>
      <c r="I1288" s="387" t="s">
        <v>43</v>
      </c>
      <c r="J1288" s="388" t="str">
        <f>IF(ISBLANK(INDEX('Policy Characteristics'!D:D,MATCH($C1288,'Policy Characteristics'!$C:$C,0))),"",INDEX('Policy Characteristics'!D:D,MATCH($C1288,'Policy Characteristics'!$C:$C,0)))</f>
        <v>Hydrogen Combustion</v>
      </c>
      <c r="K1288" s="237" t="str">
        <f>IF(ISBLANK(INDEX('Policy Characteristics'!E:E,MATCH($C1288,'Policy Characteristics'!$C:$C,0))),"",INDEX('Policy Characteristics'!E:E,MATCH($C1288,'Policy Characteristics'!$C:$C,0)))</f>
        <v>indst shift to hydrogen</v>
      </c>
      <c r="L1288" s="238">
        <f>IF(ISBLANK(INDEX('Policy Characteristics'!F:F,MATCH($C1288,'Policy Characteristics'!$C:$C,0))),"",INDEX('Policy Characteristics'!F:F,MATCH($C1288,'Policy Characteristics'!$C:$C,0)))</f>
        <v>0</v>
      </c>
      <c r="M1288" s="238">
        <f>IF(ISBLANK(INDEX('Policy Characteristics'!G:G,MATCH($C1288,'Policy Characteristics'!$C:$C,0))),"",INDEX('Policy Characteristics'!G:G,MATCH($C1288,'Policy Characteristics'!$C:$C,0)))</f>
        <v>1</v>
      </c>
      <c r="N1288" s="238">
        <f>IF(ISBLANK(INDEX('Policy Characteristics'!H:H,MATCH($C1288,'Policy Characteristics'!$C:$C,0))),"",INDEX('Policy Characteristics'!H:H,MATCH($C1288,'Policy Characteristics'!$C:$C,0)))</f>
        <v>0.01</v>
      </c>
      <c r="O1288" s="237" t="str">
        <f>IF(ISBLANK(INDEX('Policy Characteristics'!I:I,MATCH($C1288,'Policy Characteristics'!$C:$C,0))),"",INDEX('Policy Characteristics'!I:I,MATCH($C1288,'Policy Characteristics'!$C:$C,0)))</f>
        <v>% of fuel shifted</v>
      </c>
      <c r="P1288" s="237"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7" t="str">
        <f>IF(ISBLANK(INDEX('Policy Characteristics'!K:K,MATCH($C1288,'Policy Characteristics'!$C:$C,0))),"",INDEX('Policy Characteristics'!K:K,MATCH($C1288,'Policy Characteristics'!$C:$C,0)))</f>
        <v>industry-ag-main.html#fuel-switching</v>
      </c>
      <c r="R1288" s="237" t="str">
        <f>IF(ISBLANK(INDEX('Policy Characteristics'!L:L,MATCH($C1288,'Policy Characteristics'!$C:$C,0))),"",INDEX('Policy Characteristics'!L:L,MATCH($C1288,'Policy Characteristics'!$C:$C,0)))</f>
        <v>industry-elec-and-hydrogen.html</v>
      </c>
      <c r="S1288" s="291" t="s">
        <v>187</v>
      </c>
    </row>
    <row r="1289" spans="1:19" s="291" customFormat="1">
      <c r="A1289" s="237" t="str">
        <f>IF(ISBLANK(INDEX('Policy Characteristics'!A:A,MATCH($C1289,'Policy Characteristics'!$C:$C,0))),"",INDEX('Policy Characteristics'!A:A,MATCH($C1289,'Policy Characteristics'!$C:$C,0)))</f>
        <v>Industry</v>
      </c>
      <c r="B1289" s="386" t="str">
        <f>IF(ISBLANK(INDEX('Policy Characteristics'!B:B,MATCH($C1289,'Policy Characteristics'!$C:$C,0))),"",INDEX('Policy Characteristics'!B:B,MATCH($C1289,'Policy Characteristics'!$C:$C,0)))</f>
        <v>Hydrogen Combustion</v>
      </c>
      <c r="C1289" s="237" t="str">
        <f t="shared" si="48"/>
        <v>Fraction of Eligible Industrial Energy Use Shifted to Hydrogen</v>
      </c>
      <c r="D1289" s="290" t="s">
        <v>3063</v>
      </c>
      <c r="E1289" t="s">
        <v>3493</v>
      </c>
      <c r="F1289" t="s">
        <v>3025</v>
      </c>
      <c r="G1289" s="335" t="s">
        <v>3500</v>
      </c>
      <c r="H1289" s="17">
        <v>2184</v>
      </c>
      <c r="I1289" s="387" t="s">
        <v>44</v>
      </c>
      <c r="J1289" s="388" t="str">
        <f>IF(ISBLANK(INDEX('Policy Characteristics'!D:D,MATCH($C1289,'Policy Characteristics'!$C:$C,0))),"",INDEX('Policy Characteristics'!D:D,MATCH($C1289,'Policy Characteristics'!$C:$C,0)))</f>
        <v>Hydrogen Combustion</v>
      </c>
      <c r="K1289" s="237" t="str">
        <f>IF(ISBLANK(INDEX('Policy Characteristics'!E:E,MATCH($C1289,'Policy Characteristics'!$C:$C,0))),"",INDEX('Policy Characteristics'!E:E,MATCH($C1289,'Policy Characteristics'!$C:$C,0)))</f>
        <v>indst shift to hydrogen</v>
      </c>
      <c r="L1289" s="238">
        <f>IF(ISBLANK(INDEX('Policy Characteristics'!F:F,MATCH($C1289,'Policy Characteristics'!$C:$C,0))),"",INDEX('Policy Characteristics'!F:F,MATCH($C1289,'Policy Characteristics'!$C:$C,0)))</f>
        <v>0</v>
      </c>
      <c r="M1289" s="238">
        <f>IF(ISBLANK(INDEX('Policy Characteristics'!G:G,MATCH($C1289,'Policy Characteristics'!$C:$C,0))),"",INDEX('Policy Characteristics'!G:G,MATCH($C1289,'Policy Characteristics'!$C:$C,0)))</f>
        <v>1</v>
      </c>
      <c r="N1289" s="238">
        <f>IF(ISBLANK(INDEX('Policy Characteristics'!H:H,MATCH($C1289,'Policy Characteristics'!$C:$C,0))),"",INDEX('Policy Characteristics'!H:H,MATCH($C1289,'Policy Characteristics'!$C:$C,0)))</f>
        <v>0.01</v>
      </c>
      <c r="O1289" s="237" t="str">
        <f>IF(ISBLANK(INDEX('Policy Characteristics'!I:I,MATCH($C1289,'Policy Characteristics'!$C:$C,0))),"",INDEX('Policy Characteristics'!I:I,MATCH($C1289,'Policy Characteristics'!$C:$C,0)))</f>
        <v>% of fuel shifted</v>
      </c>
      <c r="P1289" s="237"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7" t="str">
        <f>IF(ISBLANK(INDEX('Policy Characteristics'!K:K,MATCH($C1289,'Policy Characteristics'!$C:$C,0))),"",INDEX('Policy Characteristics'!K:K,MATCH($C1289,'Policy Characteristics'!$C:$C,0)))</f>
        <v>industry-ag-main.html#fuel-switching</v>
      </c>
      <c r="R1289" s="237" t="str">
        <f>IF(ISBLANK(INDEX('Policy Characteristics'!L:L,MATCH($C1289,'Policy Characteristics'!$C:$C,0))),"",INDEX('Policy Characteristics'!L:L,MATCH($C1289,'Policy Characteristics'!$C:$C,0)))</f>
        <v>industry-elec-and-hydrogen.html</v>
      </c>
      <c r="S1289" s="291" t="s">
        <v>187</v>
      </c>
    </row>
    <row r="1290" spans="1:19" s="291" customFormat="1">
      <c r="A1290" s="237" t="str">
        <f>IF(ISBLANK(INDEX('Policy Characteristics'!A:A,MATCH($C1290,'Policy Characteristics'!$C:$C,0))),"",INDEX('Policy Characteristics'!A:A,MATCH($C1290,'Policy Characteristics'!$C:$C,0)))</f>
        <v>Industry</v>
      </c>
      <c r="B1290" s="386" t="str">
        <f>IF(ISBLANK(INDEX('Policy Characteristics'!B:B,MATCH($C1290,'Policy Characteristics'!$C:$C,0))),"",INDEX('Policy Characteristics'!B:B,MATCH($C1290,'Policy Characteristics'!$C:$C,0)))</f>
        <v>Hydrogen Combustion</v>
      </c>
      <c r="C1290" s="237" t="str">
        <f t="shared" si="48"/>
        <v>Fraction of Eligible Industrial Energy Use Shifted to Hydrogen</v>
      </c>
      <c r="D1290" s="290" t="s">
        <v>3063</v>
      </c>
      <c r="E1290" t="s">
        <v>3610</v>
      </c>
      <c r="F1290" t="s">
        <v>3025</v>
      </c>
      <c r="G1290" s="335" t="s">
        <v>3610</v>
      </c>
      <c r="H1290" s="17">
        <v>2185</v>
      </c>
      <c r="I1290" s="387" t="s">
        <v>43</v>
      </c>
      <c r="J1290" s="388" t="str">
        <f>IF(ISBLANK(INDEX('Policy Characteristics'!D:D,MATCH($C1290,'Policy Characteristics'!$C:$C,0))),"",INDEX('Policy Characteristics'!D:D,MATCH($C1290,'Policy Characteristics'!$C:$C,0)))</f>
        <v>Hydrogen Combustion</v>
      </c>
      <c r="K1290" s="237" t="str">
        <f>IF(ISBLANK(INDEX('Policy Characteristics'!E:E,MATCH($C1290,'Policy Characteristics'!$C:$C,0))),"",INDEX('Policy Characteristics'!E:E,MATCH($C1290,'Policy Characteristics'!$C:$C,0)))</f>
        <v>indst shift to hydrogen</v>
      </c>
      <c r="L1290" s="238">
        <f>IF(ISBLANK(INDEX('Policy Characteristics'!F:F,MATCH($C1290,'Policy Characteristics'!$C:$C,0))),"",INDEX('Policy Characteristics'!F:F,MATCH($C1290,'Policy Characteristics'!$C:$C,0)))</f>
        <v>0</v>
      </c>
      <c r="M1290" s="238">
        <f>IF(ISBLANK(INDEX('Policy Characteristics'!G:G,MATCH($C1290,'Policy Characteristics'!$C:$C,0))),"",INDEX('Policy Characteristics'!G:G,MATCH($C1290,'Policy Characteristics'!$C:$C,0)))</f>
        <v>1</v>
      </c>
      <c r="N1290" s="238">
        <f>IF(ISBLANK(INDEX('Policy Characteristics'!H:H,MATCH($C1290,'Policy Characteristics'!$C:$C,0))),"",INDEX('Policy Characteristics'!H:H,MATCH($C1290,'Policy Characteristics'!$C:$C,0)))</f>
        <v>0.01</v>
      </c>
      <c r="O1290" s="237" t="str">
        <f>IF(ISBLANK(INDEX('Policy Characteristics'!I:I,MATCH($C1290,'Policy Characteristics'!$C:$C,0))),"",INDEX('Policy Characteristics'!I:I,MATCH($C1290,'Policy Characteristics'!$C:$C,0)))</f>
        <v>% of fuel shifted</v>
      </c>
      <c r="P1290" s="237"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7" t="str">
        <f>IF(ISBLANK(INDEX('Policy Characteristics'!K:K,MATCH($C1290,'Policy Characteristics'!$C:$C,0))),"",INDEX('Policy Characteristics'!K:K,MATCH($C1290,'Policy Characteristics'!$C:$C,0)))</f>
        <v>industry-ag-main.html#fuel-switching</v>
      </c>
      <c r="R1290" s="237" t="str">
        <f>IF(ISBLANK(INDEX('Policy Characteristics'!L:L,MATCH($C1290,'Policy Characteristics'!$C:$C,0))),"",INDEX('Policy Characteristics'!L:L,MATCH($C1290,'Policy Characteristics'!$C:$C,0)))</f>
        <v>industry-elec-and-hydrogen.html</v>
      </c>
      <c r="S1290" s="291" t="s">
        <v>187</v>
      </c>
    </row>
    <row r="1291" spans="1:19" s="291" customFormat="1">
      <c r="A1291" s="237" t="str">
        <f>IF(ISBLANK(INDEX('Policy Characteristics'!A:A,MATCH($C1291,'Policy Characteristics'!$C:$C,0))),"",INDEX('Policy Characteristics'!A:A,MATCH($C1291,'Policy Characteristics'!$C:$C,0)))</f>
        <v>Industry</v>
      </c>
      <c r="B1291" s="386" t="str">
        <f>IF(ISBLANK(INDEX('Policy Characteristics'!B:B,MATCH($C1291,'Policy Characteristics'!$C:$C,0))),"",INDEX('Policy Characteristics'!B:B,MATCH($C1291,'Policy Characteristics'!$C:$C,0)))</f>
        <v>Hydrogen Combustion</v>
      </c>
      <c r="C1291" s="237" t="str">
        <f t="shared" si="48"/>
        <v>Fraction of Eligible Industrial Energy Use Shifted to Hydrogen</v>
      </c>
      <c r="D1291" s="290" t="s">
        <v>3064</v>
      </c>
      <c r="E1291" t="s">
        <v>3487</v>
      </c>
      <c r="F1291" t="s">
        <v>3026</v>
      </c>
      <c r="G1291" s="335" t="s">
        <v>3494</v>
      </c>
      <c r="H1291" s="17">
        <v>2186</v>
      </c>
      <c r="I1291" s="387" t="s">
        <v>43</v>
      </c>
      <c r="J1291" s="388" t="str">
        <f>IF(ISBLANK(INDEX('Policy Characteristics'!D:D,MATCH($C1291,'Policy Characteristics'!$C:$C,0))),"",INDEX('Policy Characteristics'!D:D,MATCH($C1291,'Policy Characteristics'!$C:$C,0)))</f>
        <v>Hydrogen Combustion</v>
      </c>
      <c r="K1291" s="237" t="str">
        <f>IF(ISBLANK(INDEX('Policy Characteristics'!E:E,MATCH($C1291,'Policy Characteristics'!$C:$C,0))),"",INDEX('Policy Characteristics'!E:E,MATCH($C1291,'Policy Characteristics'!$C:$C,0)))</f>
        <v>indst shift to hydrogen</v>
      </c>
      <c r="L1291" s="238">
        <f>IF(ISBLANK(INDEX('Policy Characteristics'!F:F,MATCH($C1291,'Policy Characteristics'!$C:$C,0))),"",INDEX('Policy Characteristics'!F:F,MATCH($C1291,'Policy Characteristics'!$C:$C,0)))</f>
        <v>0</v>
      </c>
      <c r="M1291" s="238">
        <f>IF(ISBLANK(INDEX('Policy Characteristics'!G:G,MATCH($C1291,'Policy Characteristics'!$C:$C,0))),"",INDEX('Policy Characteristics'!G:G,MATCH($C1291,'Policy Characteristics'!$C:$C,0)))</f>
        <v>1</v>
      </c>
      <c r="N1291" s="238">
        <f>IF(ISBLANK(INDEX('Policy Characteristics'!H:H,MATCH($C1291,'Policy Characteristics'!$C:$C,0))),"",INDEX('Policy Characteristics'!H:H,MATCH($C1291,'Policy Characteristics'!$C:$C,0)))</f>
        <v>0.01</v>
      </c>
      <c r="O1291" s="237" t="str">
        <f>IF(ISBLANK(INDEX('Policy Characteristics'!I:I,MATCH($C1291,'Policy Characteristics'!$C:$C,0))),"",INDEX('Policy Characteristics'!I:I,MATCH($C1291,'Policy Characteristics'!$C:$C,0)))</f>
        <v>% of fuel shifted</v>
      </c>
      <c r="P1291" s="237"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7" t="str">
        <f>IF(ISBLANK(INDEX('Policy Characteristics'!K:K,MATCH($C1291,'Policy Characteristics'!$C:$C,0))),"",INDEX('Policy Characteristics'!K:K,MATCH($C1291,'Policy Characteristics'!$C:$C,0)))</f>
        <v>industry-ag-main.html#fuel-switching</v>
      </c>
      <c r="R1291" s="237" t="str">
        <f>IF(ISBLANK(INDEX('Policy Characteristics'!L:L,MATCH($C1291,'Policy Characteristics'!$C:$C,0))),"",INDEX('Policy Characteristics'!L:L,MATCH($C1291,'Policy Characteristics'!$C:$C,0)))</f>
        <v>industry-elec-and-hydrogen.html</v>
      </c>
      <c r="S1291" s="291" t="s">
        <v>187</v>
      </c>
    </row>
    <row r="1292" spans="1:19" s="291" customFormat="1">
      <c r="A1292" s="237" t="str">
        <f>IF(ISBLANK(INDEX('Policy Characteristics'!A:A,MATCH($C1292,'Policy Characteristics'!$C:$C,0))),"",INDEX('Policy Characteristics'!A:A,MATCH($C1292,'Policy Characteristics'!$C:$C,0)))</f>
        <v>Industry</v>
      </c>
      <c r="B1292" s="386" t="str">
        <f>IF(ISBLANK(INDEX('Policy Characteristics'!B:B,MATCH($C1292,'Policy Characteristics'!$C:$C,0))),"",INDEX('Policy Characteristics'!B:B,MATCH($C1292,'Policy Characteristics'!$C:$C,0)))</f>
        <v>Hydrogen Combustion</v>
      </c>
      <c r="C1292" s="237" t="str">
        <f t="shared" si="48"/>
        <v>Fraction of Eligible Industrial Energy Use Shifted to Hydrogen</v>
      </c>
      <c r="D1292" s="290" t="s">
        <v>3064</v>
      </c>
      <c r="E1292" t="s">
        <v>3488</v>
      </c>
      <c r="F1292" t="s">
        <v>3026</v>
      </c>
      <c r="G1292" s="335" t="s">
        <v>3495</v>
      </c>
      <c r="H1292" s="17">
        <v>2187</v>
      </c>
      <c r="I1292" s="387" t="s">
        <v>43</v>
      </c>
      <c r="J1292" s="388" t="str">
        <f>IF(ISBLANK(INDEX('Policy Characteristics'!D:D,MATCH($C1292,'Policy Characteristics'!$C:$C,0))),"",INDEX('Policy Characteristics'!D:D,MATCH($C1292,'Policy Characteristics'!$C:$C,0)))</f>
        <v>Hydrogen Combustion</v>
      </c>
      <c r="K1292" s="237" t="str">
        <f>IF(ISBLANK(INDEX('Policy Characteristics'!E:E,MATCH($C1292,'Policy Characteristics'!$C:$C,0))),"",INDEX('Policy Characteristics'!E:E,MATCH($C1292,'Policy Characteristics'!$C:$C,0)))</f>
        <v>indst shift to hydrogen</v>
      </c>
      <c r="L1292" s="238">
        <f>IF(ISBLANK(INDEX('Policy Characteristics'!F:F,MATCH($C1292,'Policy Characteristics'!$C:$C,0))),"",INDEX('Policy Characteristics'!F:F,MATCH($C1292,'Policy Characteristics'!$C:$C,0)))</f>
        <v>0</v>
      </c>
      <c r="M1292" s="238">
        <f>IF(ISBLANK(INDEX('Policy Characteristics'!G:G,MATCH($C1292,'Policy Characteristics'!$C:$C,0))),"",INDEX('Policy Characteristics'!G:G,MATCH($C1292,'Policy Characteristics'!$C:$C,0)))</f>
        <v>1</v>
      </c>
      <c r="N1292" s="238">
        <f>IF(ISBLANK(INDEX('Policy Characteristics'!H:H,MATCH($C1292,'Policy Characteristics'!$C:$C,0))),"",INDEX('Policy Characteristics'!H:H,MATCH($C1292,'Policy Characteristics'!$C:$C,0)))</f>
        <v>0.01</v>
      </c>
      <c r="O1292" s="237" t="str">
        <f>IF(ISBLANK(INDEX('Policy Characteristics'!I:I,MATCH($C1292,'Policy Characteristics'!$C:$C,0))),"",INDEX('Policy Characteristics'!I:I,MATCH($C1292,'Policy Characteristics'!$C:$C,0)))</f>
        <v>% of fuel shifted</v>
      </c>
      <c r="P1292" s="237"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7" t="str">
        <f>IF(ISBLANK(INDEX('Policy Characteristics'!K:K,MATCH($C1292,'Policy Characteristics'!$C:$C,0))),"",INDEX('Policy Characteristics'!K:K,MATCH($C1292,'Policy Characteristics'!$C:$C,0)))</f>
        <v>industry-ag-main.html#fuel-switching</v>
      </c>
      <c r="R1292" s="237" t="str">
        <f>IF(ISBLANK(INDEX('Policy Characteristics'!L:L,MATCH($C1292,'Policy Characteristics'!$C:$C,0))),"",INDEX('Policy Characteristics'!L:L,MATCH($C1292,'Policy Characteristics'!$C:$C,0)))</f>
        <v>industry-elec-and-hydrogen.html</v>
      </c>
      <c r="S1292" s="291" t="s">
        <v>187</v>
      </c>
    </row>
    <row r="1293" spans="1:19" s="291" customFormat="1">
      <c r="A1293" s="237" t="str">
        <f>IF(ISBLANK(INDEX('Policy Characteristics'!A:A,MATCH($C1293,'Policy Characteristics'!$C:$C,0))),"",INDEX('Policy Characteristics'!A:A,MATCH($C1293,'Policy Characteristics'!$C:$C,0)))</f>
        <v>Industry</v>
      </c>
      <c r="B1293" s="386" t="str">
        <f>IF(ISBLANK(INDEX('Policy Characteristics'!B:B,MATCH($C1293,'Policy Characteristics'!$C:$C,0))),"",INDEX('Policy Characteristics'!B:B,MATCH($C1293,'Policy Characteristics'!$C:$C,0)))</f>
        <v>Hydrogen Combustion</v>
      </c>
      <c r="C1293" s="237" t="str">
        <f t="shared" si="48"/>
        <v>Fraction of Eligible Industrial Energy Use Shifted to Hydrogen</v>
      </c>
      <c r="D1293" s="290" t="s">
        <v>3064</v>
      </c>
      <c r="E1293" t="s">
        <v>3489</v>
      </c>
      <c r="F1293" t="s">
        <v>3026</v>
      </c>
      <c r="G1293" s="335" t="s">
        <v>3496</v>
      </c>
      <c r="H1293" s="17">
        <v>2188</v>
      </c>
      <c r="I1293" s="387" t="s">
        <v>43</v>
      </c>
      <c r="J1293" s="388" t="str">
        <f>IF(ISBLANK(INDEX('Policy Characteristics'!D:D,MATCH($C1293,'Policy Characteristics'!$C:$C,0))),"",INDEX('Policy Characteristics'!D:D,MATCH($C1293,'Policy Characteristics'!$C:$C,0)))</f>
        <v>Hydrogen Combustion</v>
      </c>
      <c r="K1293" s="237" t="str">
        <f>IF(ISBLANK(INDEX('Policy Characteristics'!E:E,MATCH($C1293,'Policy Characteristics'!$C:$C,0))),"",INDEX('Policy Characteristics'!E:E,MATCH($C1293,'Policy Characteristics'!$C:$C,0)))</f>
        <v>indst shift to hydrogen</v>
      </c>
      <c r="L1293" s="238">
        <f>IF(ISBLANK(INDEX('Policy Characteristics'!F:F,MATCH($C1293,'Policy Characteristics'!$C:$C,0))),"",INDEX('Policy Characteristics'!F:F,MATCH($C1293,'Policy Characteristics'!$C:$C,0)))</f>
        <v>0</v>
      </c>
      <c r="M1293" s="238">
        <f>IF(ISBLANK(INDEX('Policy Characteristics'!G:G,MATCH($C1293,'Policy Characteristics'!$C:$C,0))),"",INDEX('Policy Characteristics'!G:G,MATCH($C1293,'Policy Characteristics'!$C:$C,0)))</f>
        <v>1</v>
      </c>
      <c r="N1293" s="238">
        <f>IF(ISBLANK(INDEX('Policy Characteristics'!H:H,MATCH($C1293,'Policy Characteristics'!$C:$C,0))),"",INDEX('Policy Characteristics'!H:H,MATCH($C1293,'Policy Characteristics'!$C:$C,0)))</f>
        <v>0.01</v>
      </c>
      <c r="O1293" s="237" t="str">
        <f>IF(ISBLANK(INDEX('Policy Characteristics'!I:I,MATCH($C1293,'Policy Characteristics'!$C:$C,0))),"",INDEX('Policy Characteristics'!I:I,MATCH($C1293,'Policy Characteristics'!$C:$C,0)))</f>
        <v>% of fuel shifted</v>
      </c>
      <c r="P1293" s="237"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7" t="str">
        <f>IF(ISBLANK(INDEX('Policy Characteristics'!K:K,MATCH($C1293,'Policy Characteristics'!$C:$C,0))),"",INDEX('Policy Characteristics'!K:K,MATCH($C1293,'Policy Characteristics'!$C:$C,0)))</f>
        <v>industry-ag-main.html#fuel-switching</v>
      </c>
      <c r="R1293" s="237" t="str">
        <f>IF(ISBLANK(INDEX('Policy Characteristics'!L:L,MATCH($C1293,'Policy Characteristics'!$C:$C,0))),"",INDEX('Policy Characteristics'!L:L,MATCH($C1293,'Policy Characteristics'!$C:$C,0)))</f>
        <v>industry-elec-and-hydrogen.html</v>
      </c>
      <c r="S1293" s="291" t="s">
        <v>187</v>
      </c>
    </row>
    <row r="1294" spans="1:19" s="291" customFormat="1">
      <c r="A1294" s="237" t="str">
        <f>IF(ISBLANK(INDEX('Policy Characteristics'!A:A,MATCH($C1294,'Policy Characteristics'!$C:$C,0))),"",INDEX('Policy Characteristics'!A:A,MATCH($C1294,'Policy Characteristics'!$C:$C,0)))</f>
        <v>Industry</v>
      </c>
      <c r="B1294" s="386" t="str">
        <f>IF(ISBLANK(INDEX('Policy Characteristics'!B:B,MATCH($C1294,'Policy Characteristics'!$C:$C,0))),"",INDEX('Policy Characteristics'!B:B,MATCH($C1294,'Policy Characteristics'!$C:$C,0)))</f>
        <v>Hydrogen Combustion</v>
      </c>
      <c r="C1294" s="237" t="str">
        <f t="shared" si="48"/>
        <v>Fraction of Eligible Industrial Energy Use Shifted to Hydrogen</v>
      </c>
      <c r="D1294" s="290" t="s">
        <v>3064</v>
      </c>
      <c r="E1294" t="s">
        <v>3490</v>
      </c>
      <c r="F1294" t="s">
        <v>3026</v>
      </c>
      <c r="G1294" s="335" t="s">
        <v>3497</v>
      </c>
      <c r="H1294" s="17">
        <v>2189</v>
      </c>
      <c r="I1294" s="387" t="s">
        <v>43</v>
      </c>
      <c r="J1294" s="388" t="str">
        <f>IF(ISBLANK(INDEX('Policy Characteristics'!D:D,MATCH($C1294,'Policy Characteristics'!$C:$C,0))),"",INDEX('Policy Characteristics'!D:D,MATCH($C1294,'Policy Characteristics'!$C:$C,0)))</f>
        <v>Hydrogen Combustion</v>
      </c>
      <c r="K1294" s="237" t="str">
        <f>IF(ISBLANK(INDEX('Policy Characteristics'!E:E,MATCH($C1294,'Policy Characteristics'!$C:$C,0))),"",INDEX('Policy Characteristics'!E:E,MATCH($C1294,'Policy Characteristics'!$C:$C,0)))</f>
        <v>indst shift to hydrogen</v>
      </c>
      <c r="L1294" s="238">
        <f>IF(ISBLANK(INDEX('Policy Characteristics'!F:F,MATCH($C1294,'Policy Characteristics'!$C:$C,0))),"",INDEX('Policy Characteristics'!F:F,MATCH($C1294,'Policy Characteristics'!$C:$C,0)))</f>
        <v>0</v>
      </c>
      <c r="M1294" s="238">
        <f>IF(ISBLANK(INDEX('Policy Characteristics'!G:G,MATCH($C1294,'Policy Characteristics'!$C:$C,0))),"",INDEX('Policy Characteristics'!G:G,MATCH($C1294,'Policy Characteristics'!$C:$C,0)))</f>
        <v>1</v>
      </c>
      <c r="N1294" s="238">
        <f>IF(ISBLANK(INDEX('Policy Characteristics'!H:H,MATCH($C1294,'Policy Characteristics'!$C:$C,0))),"",INDEX('Policy Characteristics'!H:H,MATCH($C1294,'Policy Characteristics'!$C:$C,0)))</f>
        <v>0.01</v>
      </c>
      <c r="O1294" s="237" t="str">
        <f>IF(ISBLANK(INDEX('Policy Characteristics'!I:I,MATCH($C1294,'Policy Characteristics'!$C:$C,0))),"",INDEX('Policy Characteristics'!I:I,MATCH($C1294,'Policy Characteristics'!$C:$C,0)))</f>
        <v>% of fuel shifted</v>
      </c>
      <c r="P1294" s="237"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7" t="str">
        <f>IF(ISBLANK(INDEX('Policy Characteristics'!K:K,MATCH($C1294,'Policy Characteristics'!$C:$C,0))),"",INDEX('Policy Characteristics'!K:K,MATCH($C1294,'Policy Characteristics'!$C:$C,0)))</f>
        <v>industry-ag-main.html#fuel-switching</v>
      </c>
      <c r="R1294" s="237" t="str">
        <f>IF(ISBLANK(INDEX('Policy Characteristics'!L:L,MATCH($C1294,'Policy Characteristics'!$C:$C,0))),"",INDEX('Policy Characteristics'!L:L,MATCH($C1294,'Policy Characteristics'!$C:$C,0)))</f>
        <v>industry-elec-and-hydrogen.html</v>
      </c>
      <c r="S1294" s="291" t="s">
        <v>187</v>
      </c>
    </row>
    <row r="1295" spans="1:19" s="291" customFormat="1">
      <c r="A1295" s="237" t="str">
        <f>IF(ISBLANK(INDEX('Policy Characteristics'!A:A,MATCH($C1295,'Policy Characteristics'!$C:$C,0))),"",INDEX('Policy Characteristics'!A:A,MATCH($C1295,'Policy Characteristics'!$C:$C,0)))</f>
        <v>Industry</v>
      </c>
      <c r="B1295" s="386" t="str">
        <f>IF(ISBLANK(INDEX('Policy Characteristics'!B:B,MATCH($C1295,'Policy Characteristics'!$C:$C,0))),"",INDEX('Policy Characteristics'!B:B,MATCH($C1295,'Policy Characteristics'!$C:$C,0)))</f>
        <v>Hydrogen Combustion</v>
      </c>
      <c r="C1295" s="237" t="str">
        <f t="shared" si="48"/>
        <v>Fraction of Eligible Industrial Energy Use Shifted to Hydrogen</v>
      </c>
      <c r="D1295" s="290" t="s">
        <v>3064</v>
      </c>
      <c r="E1295" t="s">
        <v>3491</v>
      </c>
      <c r="F1295" t="s">
        <v>3026</v>
      </c>
      <c r="G1295" s="335" t="s">
        <v>3498</v>
      </c>
      <c r="H1295" s="17">
        <v>2190</v>
      </c>
      <c r="I1295" s="387" t="s">
        <v>44</v>
      </c>
      <c r="J1295" s="388" t="str">
        <f>IF(ISBLANK(INDEX('Policy Characteristics'!D:D,MATCH($C1295,'Policy Characteristics'!$C:$C,0))),"",INDEX('Policy Characteristics'!D:D,MATCH($C1295,'Policy Characteristics'!$C:$C,0)))</f>
        <v>Hydrogen Combustion</v>
      </c>
      <c r="K1295" s="237" t="str">
        <f>IF(ISBLANK(INDEX('Policy Characteristics'!E:E,MATCH($C1295,'Policy Characteristics'!$C:$C,0))),"",INDEX('Policy Characteristics'!E:E,MATCH($C1295,'Policy Characteristics'!$C:$C,0)))</f>
        <v>indst shift to hydrogen</v>
      </c>
      <c r="L1295" s="238">
        <f>IF(ISBLANK(INDEX('Policy Characteristics'!F:F,MATCH($C1295,'Policy Characteristics'!$C:$C,0))),"",INDEX('Policy Characteristics'!F:F,MATCH($C1295,'Policy Characteristics'!$C:$C,0)))</f>
        <v>0</v>
      </c>
      <c r="M1295" s="238">
        <f>IF(ISBLANK(INDEX('Policy Characteristics'!G:G,MATCH($C1295,'Policy Characteristics'!$C:$C,0))),"",INDEX('Policy Characteristics'!G:G,MATCH($C1295,'Policy Characteristics'!$C:$C,0)))</f>
        <v>1</v>
      </c>
      <c r="N1295" s="238">
        <f>IF(ISBLANK(INDEX('Policy Characteristics'!H:H,MATCH($C1295,'Policy Characteristics'!$C:$C,0))),"",INDEX('Policy Characteristics'!H:H,MATCH($C1295,'Policy Characteristics'!$C:$C,0)))</f>
        <v>0.01</v>
      </c>
      <c r="O1295" s="237" t="str">
        <f>IF(ISBLANK(INDEX('Policy Characteristics'!I:I,MATCH($C1295,'Policy Characteristics'!$C:$C,0))),"",INDEX('Policy Characteristics'!I:I,MATCH($C1295,'Policy Characteristics'!$C:$C,0)))</f>
        <v>% of fuel shifted</v>
      </c>
      <c r="P1295" s="237"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7" t="str">
        <f>IF(ISBLANK(INDEX('Policy Characteristics'!K:K,MATCH($C1295,'Policy Characteristics'!$C:$C,0))),"",INDEX('Policy Characteristics'!K:K,MATCH($C1295,'Policy Characteristics'!$C:$C,0)))</f>
        <v>industry-ag-main.html#fuel-switching</v>
      </c>
      <c r="R1295" s="237" t="str">
        <f>IF(ISBLANK(INDEX('Policy Characteristics'!L:L,MATCH($C1295,'Policy Characteristics'!$C:$C,0))),"",INDEX('Policy Characteristics'!L:L,MATCH($C1295,'Policy Characteristics'!$C:$C,0)))</f>
        <v>industry-elec-and-hydrogen.html</v>
      </c>
      <c r="S1295" s="291" t="s">
        <v>187</v>
      </c>
    </row>
    <row r="1296" spans="1:19" s="291" customFormat="1">
      <c r="A1296" s="237" t="str">
        <f>IF(ISBLANK(INDEX('Policy Characteristics'!A:A,MATCH($C1296,'Policy Characteristics'!$C:$C,0))),"",INDEX('Policy Characteristics'!A:A,MATCH($C1296,'Policy Characteristics'!$C:$C,0)))</f>
        <v>Industry</v>
      </c>
      <c r="B1296" s="386" t="str">
        <f>IF(ISBLANK(INDEX('Policy Characteristics'!B:B,MATCH($C1296,'Policy Characteristics'!$C:$C,0))),"",INDEX('Policy Characteristics'!B:B,MATCH($C1296,'Policy Characteristics'!$C:$C,0)))</f>
        <v>Hydrogen Combustion</v>
      </c>
      <c r="C1296" s="237" t="str">
        <f t="shared" si="48"/>
        <v>Fraction of Eligible Industrial Energy Use Shifted to Hydrogen</v>
      </c>
      <c r="D1296" s="290" t="s">
        <v>3064</v>
      </c>
      <c r="E1296" t="s">
        <v>3492</v>
      </c>
      <c r="F1296" t="s">
        <v>3026</v>
      </c>
      <c r="G1296" s="335" t="s">
        <v>3499</v>
      </c>
      <c r="H1296" s="17">
        <v>2191</v>
      </c>
      <c r="I1296" s="387" t="s">
        <v>44</v>
      </c>
      <c r="J1296" s="388" t="str">
        <f>IF(ISBLANK(INDEX('Policy Characteristics'!D:D,MATCH($C1296,'Policy Characteristics'!$C:$C,0))),"",INDEX('Policy Characteristics'!D:D,MATCH($C1296,'Policy Characteristics'!$C:$C,0)))</f>
        <v>Hydrogen Combustion</v>
      </c>
      <c r="K1296" s="237" t="str">
        <f>IF(ISBLANK(INDEX('Policy Characteristics'!E:E,MATCH($C1296,'Policy Characteristics'!$C:$C,0))),"",INDEX('Policy Characteristics'!E:E,MATCH($C1296,'Policy Characteristics'!$C:$C,0)))</f>
        <v>indst shift to hydrogen</v>
      </c>
      <c r="L1296" s="238">
        <f>IF(ISBLANK(INDEX('Policy Characteristics'!F:F,MATCH($C1296,'Policy Characteristics'!$C:$C,0))),"",INDEX('Policy Characteristics'!F:F,MATCH($C1296,'Policy Characteristics'!$C:$C,0)))</f>
        <v>0</v>
      </c>
      <c r="M1296" s="238">
        <f>IF(ISBLANK(INDEX('Policy Characteristics'!G:G,MATCH($C1296,'Policy Characteristics'!$C:$C,0))),"",INDEX('Policy Characteristics'!G:G,MATCH($C1296,'Policy Characteristics'!$C:$C,0)))</f>
        <v>1</v>
      </c>
      <c r="N1296" s="238">
        <f>IF(ISBLANK(INDEX('Policy Characteristics'!H:H,MATCH($C1296,'Policy Characteristics'!$C:$C,0))),"",INDEX('Policy Characteristics'!H:H,MATCH($C1296,'Policy Characteristics'!$C:$C,0)))</f>
        <v>0.01</v>
      </c>
      <c r="O1296" s="237" t="str">
        <f>IF(ISBLANK(INDEX('Policy Characteristics'!I:I,MATCH($C1296,'Policy Characteristics'!$C:$C,0))),"",INDEX('Policy Characteristics'!I:I,MATCH($C1296,'Policy Characteristics'!$C:$C,0)))</f>
        <v>% of fuel shifted</v>
      </c>
      <c r="P1296" s="237"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7" t="str">
        <f>IF(ISBLANK(INDEX('Policy Characteristics'!K:K,MATCH($C1296,'Policy Characteristics'!$C:$C,0))),"",INDEX('Policy Characteristics'!K:K,MATCH($C1296,'Policy Characteristics'!$C:$C,0)))</f>
        <v>industry-ag-main.html#fuel-switching</v>
      </c>
      <c r="R1296" s="237" t="str">
        <f>IF(ISBLANK(INDEX('Policy Characteristics'!L:L,MATCH($C1296,'Policy Characteristics'!$C:$C,0))),"",INDEX('Policy Characteristics'!L:L,MATCH($C1296,'Policy Characteristics'!$C:$C,0)))</f>
        <v>industry-elec-and-hydrogen.html</v>
      </c>
      <c r="S1296" s="291" t="s">
        <v>187</v>
      </c>
    </row>
    <row r="1297" spans="1:19" s="291" customFormat="1">
      <c r="A1297" s="237" t="str">
        <f>IF(ISBLANK(INDEX('Policy Characteristics'!A:A,MATCH($C1297,'Policy Characteristics'!$C:$C,0))),"",INDEX('Policy Characteristics'!A:A,MATCH($C1297,'Policy Characteristics'!$C:$C,0)))</f>
        <v>Industry</v>
      </c>
      <c r="B1297" s="386" t="str">
        <f>IF(ISBLANK(INDEX('Policy Characteristics'!B:B,MATCH($C1297,'Policy Characteristics'!$C:$C,0))),"",INDEX('Policy Characteristics'!B:B,MATCH($C1297,'Policy Characteristics'!$C:$C,0)))</f>
        <v>Hydrogen Combustion</v>
      </c>
      <c r="C1297" s="237" t="str">
        <f t="shared" si="48"/>
        <v>Fraction of Eligible Industrial Energy Use Shifted to Hydrogen</v>
      </c>
      <c r="D1297" s="290" t="s">
        <v>3064</v>
      </c>
      <c r="E1297" t="s">
        <v>3493</v>
      </c>
      <c r="F1297" t="s">
        <v>3026</v>
      </c>
      <c r="G1297" s="335" t="s">
        <v>3500</v>
      </c>
      <c r="H1297" s="17">
        <v>2192</v>
      </c>
      <c r="I1297" s="387" t="s">
        <v>44</v>
      </c>
      <c r="J1297" s="388" t="str">
        <f>IF(ISBLANK(INDEX('Policy Characteristics'!D:D,MATCH($C1297,'Policy Characteristics'!$C:$C,0))),"",INDEX('Policy Characteristics'!D:D,MATCH($C1297,'Policy Characteristics'!$C:$C,0)))</f>
        <v>Hydrogen Combustion</v>
      </c>
      <c r="K1297" s="237" t="str">
        <f>IF(ISBLANK(INDEX('Policy Characteristics'!E:E,MATCH($C1297,'Policy Characteristics'!$C:$C,0))),"",INDEX('Policy Characteristics'!E:E,MATCH($C1297,'Policy Characteristics'!$C:$C,0)))</f>
        <v>indst shift to hydrogen</v>
      </c>
      <c r="L1297" s="238">
        <f>IF(ISBLANK(INDEX('Policy Characteristics'!F:F,MATCH($C1297,'Policy Characteristics'!$C:$C,0))),"",INDEX('Policy Characteristics'!F:F,MATCH($C1297,'Policy Characteristics'!$C:$C,0)))</f>
        <v>0</v>
      </c>
      <c r="M1297" s="238">
        <f>IF(ISBLANK(INDEX('Policy Characteristics'!G:G,MATCH($C1297,'Policy Characteristics'!$C:$C,0))),"",INDEX('Policy Characteristics'!G:G,MATCH($C1297,'Policy Characteristics'!$C:$C,0)))</f>
        <v>1</v>
      </c>
      <c r="N1297" s="238">
        <f>IF(ISBLANK(INDEX('Policy Characteristics'!H:H,MATCH($C1297,'Policy Characteristics'!$C:$C,0))),"",INDEX('Policy Characteristics'!H:H,MATCH($C1297,'Policy Characteristics'!$C:$C,0)))</f>
        <v>0.01</v>
      </c>
      <c r="O1297" s="237" t="str">
        <f>IF(ISBLANK(INDEX('Policy Characteristics'!I:I,MATCH($C1297,'Policy Characteristics'!$C:$C,0))),"",INDEX('Policy Characteristics'!I:I,MATCH($C1297,'Policy Characteristics'!$C:$C,0)))</f>
        <v>% of fuel shifted</v>
      </c>
      <c r="P1297" s="237"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7" t="str">
        <f>IF(ISBLANK(INDEX('Policy Characteristics'!K:K,MATCH($C1297,'Policy Characteristics'!$C:$C,0))),"",INDEX('Policy Characteristics'!K:K,MATCH($C1297,'Policy Characteristics'!$C:$C,0)))</f>
        <v>industry-ag-main.html#fuel-switching</v>
      </c>
      <c r="R1297" s="237" t="str">
        <f>IF(ISBLANK(INDEX('Policy Characteristics'!L:L,MATCH($C1297,'Policy Characteristics'!$C:$C,0))),"",INDEX('Policy Characteristics'!L:L,MATCH($C1297,'Policy Characteristics'!$C:$C,0)))</f>
        <v>industry-elec-and-hydrogen.html</v>
      </c>
      <c r="S1297" s="291" t="s">
        <v>187</v>
      </c>
    </row>
    <row r="1298" spans="1:19" s="291" customFormat="1">
      <c r="A1298" s="237" t="str">
        <f>IF(ISBLANK(INDEX('Policy Characteristics'!A:A,MATCH($C1298,'Policy Characteristics'!$C:$C,0))),"",INDEX('Policy Characteristics'!A:A,MATCH($C1298,'Policy Characteristics'!$C:$C,0)))</f>
        <v>Industry</v>
      </c>
      <c r="B1298" s="386" t="str">
        <f>IF(ISBLANK(INDEX('Policy Characteristics'!B:B,MATCH($C1298,'Policy Characteristics'!$C:$C,0))),"",INDEX('Policy Characteristics'!B:B,MATCH($C1298,'Policy Characteristics'!$C:$C,0)))</f>
        <v>Hydrogen Combustion</v>
      </c>
      <c r="C1298" s="237" t="str">
        <f t="shared" si="48"/>
        <v>Fraction of Eligible Industrial Energy Use Shifted to Hydrogen</v>
      </c>
      <c r="D1298" s="290" t="s">
        <v>3064</v>
      </c>
      <c r="E1298" t="s">
        <v>3610</v>
      </c>
      <c r="F1298" t="s">
        <v>3026</v>
      </c>
      <c r="G1298" s="335" t="s">
        <v>3610</v>
      </c>
      <c r="H1298" s="17">
        <v>2193</v>
      </c>
      <c r="I1298" s="387" t="s">
        <v>43</v>
      </c>
      <c r="J1298" s="388" t="str">
        <f>IF(ISBLANK(INDEX('Policy Characteristics'!D:D,MATCH($C1298,'Policy Characteristics'!$C:$C,0))),"",INDEX('Policy Characteristics'!D:D,MATCH($C1298,'Policy Characteristics'!$C:$C,0)))</f>
        <v>Hydrogen Combustion</v>
      </c>
      <c r="K1298" s="237" t="str">
        <f>IF(ISBLANK(INDEX('Policy Characteristics'!E:E,MATCH($C1298,'Policy Characteristics'!$C:$C,0))),"",INDEX('Policy Characteristics'!E:E,MATCH($C1298,'Policy Characteristics'!$C:$C,0)))</f>
        <v>indst shift to hydrogen</v>
      </c>
      <c r="L1298" s="238">
        <f>IF(ISBLANK(INDEX('Policy Characteristics'!F:F,MATCH($C1298,'Policy Characteristics'!$C:$C,0))),"",INDEX('Policy Characteristics'!F:F,MATCH($C1298,'Policy Characteristics'!$C:$C,0)))</f>
        <v>0</v>
      </c>
      <c r="M1298" s="238">
        <f>IF(ISBLANK(INDEX('Policy Characteristics'!G:G,MATCH($C1298,'Policy Characteristics'!$C:$C,0))),"",INDEX('Policy Characteristics'!G:G,MATCH($C1298,'Policy Characteristics'!$C:$C,0)))</f>
        <v>1</v>
      </c>
      <c r="N1298" s="238">
        <f>IF(ISBLANK(INDEX('Policy Characteristics'!H:H,MATCH($C1298,'Policy Characteristics'!$C:$C,0))),"",INDEX('Policy Characteristics'!H:H,MATCH($C1298,'Policy Characteristics'!$C:$C,0)))</f>
        <v>0.01</v>
      </c>
      <c r="O1298" s="237" t="str">
        <f>IF(ISBLANK(INDEX('Policy Characteristics'!I:I,MATCH($C1298,'Policy Characteristics'!$C:$C,0))),"",INDEX('Policy Characteristics'!I:I,MATCH($C1298,'Policy Characteristics'!$C:$C,0)))</f>
        <v>% of fuel shifted</v>
      </c>
      <c r="P1298" s="237"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7" t="str">
        <f>IF(ISBLANK(INDEX('Policy Characteristics'!K:K,MATCH($C1298,'Policy Characteristics'!$C:$C,0))),"",INDEX('Policy Characteristics'!K:K,MATCH($C1298,'Policy Characteristics'!$C:$C,0)))</f>
        <v>industry-ag-main.html#fuel-switching</v>
      </c>
      <c r="R1298" s="237" t="str">
        <f>IF(ISBLANK(INDEX('Policy Characteristics'!L:L,MATCH($C1298,'Policy Characteristics'!$C:$C,0))),"",INDEX('Policy Characteristics'!L:L,MATCH($C1298,'Policy Characteristics'!$C:$C,0)))</f>
        <v>industry-elec-and-hydrogen.html</v>
      </c>
      <c r="S1298" s="291" t="s">
        <v>187</v>
      </c>
    </row>
    <row r="1299" spans="1:19" s="291" customFormat="1">
      <c r="A1299" s="237" t="str">
        <f>IF(ISBLANK(INDEX('Policy Characteristics'!A:A,MATCH($C1299,'Policy Characteristics'!$C:$C,0))),"",INDEX('Policy Characteristics'!A:A,MATCH($C1299,'Policy Characteristics'!$C:$C,0)))</f>
        <v>Industry</v>
      </c>
      <c r="B1299" s="386" t="str">
        <f>IF(ISBLANK(INDEX('Policy Characteristics'!B:B,MATCH($C1299,'Policy Characteristics'!$C:$C,0))),"",INDEX('Policy Characteristics'!B:B,MATCH($C1299,'Policy Characteristics'!$C:$C,0)))</f>
        <v>Hydrogen Combustion</v>
      </c>
      <c r="C1299" s="237" t="str">
        <f t="shared" si="48"/>
        <v>Fraction of Eligible Industrial Energy Use Shifted to Hydrogen</v>
      </c>
      <c r="D1299" s="290" t="s">
        <v>3065</v>
      </c>
      <c r="E1299" t="s">
        <v>3487</v>
      </c>
      <c r="F1299" t="s">
        <v>3027</v>
      </c>
      <c r="G1299" s="335" t="s">
        <v>3494</v>
      </c>
      <c r="H1299" s="17">
        <v>2194</v>
      </c>
      <c r="I1299" s="387" t="s">
        <v>43</v>
      </c>
      <c r="J1299" s="388" t="str">
        <f>IF(ISBLANK(INDEX('Policy Characteristics'!D:D,MATCH($C1299,'Policy Characteristics'!$C:$C,0))),"",INDEX('Policy Characteristics'!D:D,MATCH($C1299,'Policy Characteristics'!$C:$C,0)))</f>
        <v>Hydrogen Combustion</v>
      </c>
      <c r="K1299" s="237" t="str">
        <f>IF(ISBLANK(INDEX('Policy Characteristics'!E:E,MATCH($C1299,'Policy Characteristics'!$C:$C,0))),"",INDEX('Policy Characteristics'!E:E,MATCH($C1299,'Policy Characteristics'!$C:$C,0)))</f>
        <v>indst shift to hydrogen</v>
      </c>
      <c r="L1299" s="238">
        <f>IF(ISBLANK(INDEX('Policy Characteristics'!F:F,MATCH($C1299,'Policy Characteristics'!$C:$C,0))),"",INDEX('Policy Characteristics'!F:F,MATCH($C1299,'Policy Characteristics'!$C:$C,0)))</f>
        <v>0</v>
      </c>
      <c r="M1299" s="238">
        <f>IF(ISBLANK(INDEX('Policy Characteristics'!G:G,MATCH($C1299,'Policy Characteristics'!$C:$C,0))),"",INDEX('Policy Characteristics'!G:G,MATCH($C1299,'Policy Characteristics'!$C:$C,0)))</f>
        <v>1</v>
      </c>
      <c r="N1299" s="238">
        <f>IF(ISBLANK(INDEX('Policy Characteristics'!H:H,MATCH($C1299,'Policy Characteristics'!$C:$C,0))),"",INDEX('Policy Characteristics'!H:H,MATCH($C1299,'Policy Characteristics'!$C:$C,0)))</f>
        <v>0.01</v>
      </c>
      <c r="O1299" s="237" t="str">
        <f>IF(ISBLANK(INDEX('Policy Characteristics'!I:I,MATCH($C1299,'Policy Characteristics'!$C:$C,0))),"",INDEX('Policy Characteristics'!I:I,MATCH($C1299,'Policy Characteristics'!$C:$C,0)))</f>
        <v>% of fuel shifted</v>
      </c>
      <c r="P1299" s="237"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7" t="str">
        <f>IF(ISBLANK(INDEX('Policy Characteristics'!K:K,MATCH($C1299,'Policy Characteristics'!$C:$C,0))),"",INDEX('Policy Characteristics'!K:K,MATCH($C1299,'Policy Characteristics'!$C:$C,0)))</f>
        <v>industry-ag-main.html#fuel-switching</v>
      </c>
      <c r="R1299" s="237" t="str">
        <f>IF(ISBLANK(INDEX('Policy Characteristics'!L:L,MATCH($C1299,'Policy Characteristics'!$C:$C,0))),"",INDEX('Policy Characteristics'!L:L,MATCH($C1299,'Policy Characteristics'!$C:$C,0)))</f>
        <v>industry-elec-and-hydrogen.html</v>
      </c>
      <c r="S1299" s="291" t="s">
        <v>187</v>
      </c>
    </row>
    <row r="1300" spans="1:19" s="291" customFormat="1">
      <c r="A1300" s="237" t="str">
        <f>IF(ISBLANK(INDEX('Policy Characteristics'!A:A,MATCH($C1300,'Policy Characteristics'!$C:$C,0))),"",INDEX('Policy Characteristics'!A:A,MATCH($C1300,'Policy Characteristics'!$C:$C,0)))</f>
        <v>Industry</v>
      </c>
      <c r="B1300" s="386" t="str">
        <f>IF(ISBLANK(INDEX('Policy Characteristics'!B:B,MATCH($C1300,'Policy Characteristics'!$C:$C,0))),"",INDEX('Policy Characteristics'!B:B,MATCH($C1300,'Policy Characteristics'!$C:$C,0)))</f>
        <v>Hydrogen Combustion</v>
      </c>
      <c r="C1300" s="237" t="str">
        <f t="shared" si="48"/>
        <v>Fraction of Eligible Industrial Energy Use Shifted to Hydrogen</v>
      </c>
      <c r="D1300" s="290" t="s">
        <v>3065</v>
      </c>
      <c r="E1300" t="s">
        <v>3488</v>
      </c>
      <c r="F1300" t="s">
        <v>3027</v>
      </c>
      <c r="G1300" s="335" t="s">
        <v>3495</v>
      </c>
      <c r="H1300" s="17">
        <v>2195</v>
      </c>
      <c r="I1300" s="387" t="s">
        <v>43</v>
      </c>
      <c r="J1300" s="388" t="str">
        <f>IF(ISBLANK(INDEX('Policy Characteristics'!D:D,MATCH($C1300,'Policy Characteristics'!$C:$C,0))),"",INDEX('Policy Characteristics'!D:D,MATCH($C1300,'Policy Characteristics'!$C:$C,0)))</f>
        <v>Hydrogen Combustion</v>
      </c>
      <c r="K1300" s="237" t="str">
        <f>IF(ISBLANK(INDEX('Policy Characteristics'!E:E,MATCH($C1300,'Policy Characteristics'!$C:$C,0))),"",INDEX('Policy Characteristics'!E:E,MATCH($C1300,'Policy Characteristics'!$C:$C,0)))</f>
        <v>indst shift to hydrogen</v>
      </c>
      <c r="L1300" s="238">
        <f>IF(ISBLANK(INDEX('Policy Characteristics'!F:F,MATCH($C1300,'Policy Characteristics'!$C:$C,0))),"",INDEX('Policy Characteristics'!F:F,MATCH($C1300,'Policy Characteristics'!$C:$C,0)))</f>
        <v>0</v>
      </c>
      <c r="M1300" s="238">
        <f>IF(ISBLANK(INDEX('Policy Characteristics'!G:G,MATCH($C1300,'Policy Characteristics'!$C:$C,0))),"",INDEX('Policy Characteristics'!G:G,MATCH($C1300,'Policy Characteristics'!$C:$C,0)))</f>
        <v>1</v>
      </c>
      <c r="N1300" s="238">
        <f>IF(ISBLANK(INDEX('Policy Characteristics'!H:H,MATCH($C1300,'Policy Characteristics'!$C:$C,0))),"",INDEX('Policy Characteristics'!H:H,MATCH($C1300,'Policy Characteristics'!$C:$C,0)))</f>
        <v>0.01</v>
      </c>
      <c r="O1300" s="237" t="str">
        <f>IF(ISBLANK(INDEX('Policy Characteristics'!I:I,MATCH($C1300,'Policy Characteristics'!$C:$C,0))),"",INDEX('Policy Characteristics'!I:I,MATCH($C1300,'Policy Characteristics'!$C:$C,0)))</f>
        <v>% of fuel shifted</v>
      </c>
      <c r="P1300" s="237"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7" t="str">
        <f>IF(ISBLANK(INDEX('Policy Characteristics'!K:K,MATCH($C1300,'Policy Characteristics'!$C:$C,0))),"",INDEX('Policy Characteristics'!K:K,MATCH($C1300,'Policy Characteristics'!$C:$C,0)))</f>
        <v>industry-ag-main.html#fuel-switching</v>
      </c>
      <c r="R1300" s="237" t="str">
        <f>IF(ISBLANK(INDEX('Policy Characteristics'!L:L,MATCH($C1300,'Policy Characteristics'!$C:$C,0))),"",INDEX('Policy Characteristics'!L:L,MATCH($C1300,'Policy Characteristics'!$C:$C,0)))</f>
        <v>industry-elec-and-hydrogen.html</v>
      </c>
      <c r="S1300" s="291" t="s">
        <v>187</v>
      </c>
    </row>
    <row r="1301" spans="1:19" s="291" customFormat="1">
      <c r="A1301" s="237" t="str">
        <f>IF(ISBLANK(INDEX('Policy Characteristics'!A:A,MATCH($C1301,'Policy Characteristics'!$C:$C,0))),"",INDEX('Policy Characteristics'!A:A,MATCH($C1301,'Policy Characteristics'!$C:$C,0)))</f>
        <v>Industry</v>
      </c>
      <c r="B1301" s="386" t="str">
        <f>IF(ISBLANK(INDEX('Policy Characteristics'!B:B,MATCH($C1301,'Policy Characteristics'!$C:$C,0))),"",INDEX('Policy Characteristics'!B:B,MATCH($C1301,'Policy Characteristics'!$C:$C,0)))</f>
        <v>Hydrogen Combustion</v>
      </c>
      <c r="C1301" s="237" t="str">
        <f t="shared" si="48"/>
        <v>Fraction of Eligible Industrial Energy Use Shifted to Hydrogen</v>
      </c>
      <c r="D1301" s="290" t="s">
        <v>3065</v>
      </c>
      <c r="E1301" t="s">
        <v>3489</v>
      </c>
      <c r="F1301" t="s">
        <v>3027</v>
      </c>
      <c r="G1301" s="335" t="s">
        <v>3496</v>
      </c>
      <c r="H1301" s="17">
        <v>2196</v>
      </c>
      <c r="I1301" s="387" t="s">
        <v>43</v>
      </c>
      <c r="J1301" s="388" t="str">
        <f>IF(ISBLANK(INDEX('Policy Characteristics'!D:D,MATCH($C1301,'Policy Characteristics'!$C:$C,0))),"",INDEX('Policy Characteristics'!D:D,MATCH($C1301,'Policy Characteristics'!$C:$C,0)))</f>
        <v>Hydrogen Combustion</v>
      </c>
      <c r="K1301" s="237" t="str">
        <f>IF(ISBLANK(INDEX('Policy Characteristics'!E:E,MATCH($C1301,'Policy Characteristics'!$C:$C,0))),"",INDEX('Policy Characteristics'!E:E,MATCH($C1301,'Policy Characteristics'!$C:$C,0)))</f>
        <v>indst shift to hydrogen</v>
      </c>
      <c r="L1301" s="238">
        <f>IF(ISBLANK(INDEX('Policy Characteristics'!F:F,MATCH($C1301,'Policy Characteristics'!$C:$C,0))),"",INDEX('Policy Characteristics'!F:F,MATCH($C1301,'Policy Characteristics'!$C:$C,0)))</f>
        <v>0</v>
      </c>
      <c r="M1301" s="238">
        <f>IF(ISBLANK(INDEX('Policy Characteristics'!G:G,MATCH($C1301,'Policy Characteristics'!$C:$C,0))),"",INDEX('Policy Characteristics'!G:G,MATCH($C1301,'Policy Characteristics'!$C:$C,0)))</f>
        <v>1</v>
      </c>
      <c r="N1301" s="238">
        <f>IF(ISBLANK(INDEX('Policy Characteristics'!H:H,MATCH($C1301,'Policy Characteristics'!$C:$C,0))),"",INDEX('Policy Characteristics'!H:H,MATCH($C1301,'Policy Characteristics'!$C:$C,0)))</f>
        <v>0.01</v>
      </c>
      <c r="O1301" s="237" t="str">
        <f>IF(ISBLANK(INDEX('Policy Characteristics'!I:I,MATCH($C1301,'Policy Characteristics'!$C:$C,0))),"",INDEX('Policy Characteristics'!I:I,MATCH($C1301,'Policy Characteristics'!$C:$C,0)))</f>
        <v>% of fuel shifted</v>
      </c>
      <c r="P1301" s="237"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7" t="str">
        <f>IF(ISBLANK(INDEX('Policy Characteristics'!K:K,MATCH($C1301,'Policy Characteristics'!$C:$C,0))),"",INDEX('Policy Characteristics'!K:K,MATCH($C1301,'Policy Characteristics'!$C:$C,0)))</f>
        <v>industry-ag-main.html#fuel-switching</v>
      </c>
      <c r="R1301" s="237" t="str">
        <f>IF(ISBLANK(INDEX('Policy Characteristics'!L:L,MATCH($C1301,'Policy Characteristics'!$C:$C,0))),"",INDEX('Policy Characteristics'!L:L,MATCH($C1301,'Policy Characteristics'!$C:$C,0)))</f>
        <v>industry-elec-and-hydrogen.html</v>
      </c>
      <c r="S1301" s="291" t="s">
        <v>187</v>
      </c>
    </row>
    <row r="1302" spans="1:19" s="291" customFormat="1">
      <c r="A1302" s="237" t="str">
        <f>IF(ISBLANK(INDEX('Policy Characteristics'!A:A,MATCH($C1302,'Policy Characteristics'!$C:$C,0))),"",INDEX('Policy Characteristics'!A:A,MATCH($C1302,'Policy Characteristics'!$C:$C,0)))</f>
        <v>Industry</v>
      </c>
      <c r="B1302" s="386" t="str">
        <f>IF(ISBLANK(INDEX('Policy Characteristics'!B:B,MATCH($C1302,'Policy Characteristics'!$C:$C,0))),"",INDEX('Policy Characteristics'!B:B,MATCH($C1302,'Policy Characteristics'!$C:$C,0)))</f>
        <v>Hydrogen Combustion</v>
      </c>
      <c r="C1302" s="237" t="str">
        <f t="shared" si="48"/>
        <v>Fraction of Eligible Industrial Energy Use Shifted to Hydrogen</v>
      </c>
      <c r="D1302" s="290" t="s">
        <v>3065</v>
      </c>
      <c r="E1302" t="s">
        <v>3490</v>
      </c>
      <c r="F1302" t="s">
        <v>3027</v>
      </c>
      <c r="G1302" s="335" t="s">
        <v>3497</v>
      </c>
      <c r="H1302" s="17">
        <v>2197</v>
      </c>
      <c r="I1302" s="387" t="s">
        <v>43</v>
      </c>
      <c r="J1302" s="388" t="str">
        <f>IF(ISBLANK(INDEX('Policy Characteristics'!D:D,MATCH($C1302,'Policy Characteristics'!$C:$C,0))),"",INDEX('Policy Characteristics'!D:D,MATCH($C1302,'Policy Characteristics'!$C:$C,0)))</f>
        <v>Hydrogen Combustion</v>
      </c>
      <c r="K1302" s="237" t="str">
        <f>IF(ISBLANK(INDEX('Policy Characteristics'!E:E,MATCH($C1302,'Policy Characteristics'!$C:$C,0))),"",INDEX('Policy Characteristics'!E:E,MATCH($C1302,'Policy Characteristics'!$C:$C,0)))</f>
        <v>indst shift to hydrogen</v>
      </c>
      <c r="L1302" s="238">
        <f>IF(ISBLANK(INDEX('Policy Characteristics'!F:F,MATCH($C1302,'Policy Characteristics'!$C:$C,0))),"",INDEX('Policy Characteristics'!F:F,MATCH($C1302,'Policy Characteristics'!$C:$C,0)))</f>
        <v>0</v>
      </c>
      <c r="M1302" s="238">
        <f>IF(ISBLANK(INDEX('Policy Characteristics'!G:G,MATCH($C1302,'Policy Characteristics'!$C:$C,0))),"",INDEX('Policy Characteristics'!G:G,MATCH($C1302,'Policy Characteristics'!$C:$C,0)))</f>
        <v>1</v>
      </c>
      <c r="N1302" s="238">
        <f>IF(ISBLANK(INDEX('Policy Characteristics'!H:H,MATCH($C1302,'Policy Characteristics'!$C:$C,0))),"",INDEX('Policy Characteristics'!H:H,MATCH($C1302,'Policy Characteristics'!$C:$C,0)))</f>
        <v>0.01</v>
      </c>
      <c r="O1302" s="237" t="str">
        <f>IF(ISBLANK(INDEX('Policy Characteristics'!I:I,MATCH($C1302,'Policy Characteristics'!$C:$C,0))),"",INDEX('Policy Characteristics'!I:I,MATCH($C1302,'Policy Characteristics'!$C:$C,0)))</f>
        <v>% of fuel shifted</v>
      </c>
      <c r="P1302" s="237"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7" t="str">
        <f>IF(ISBLANK(INDEX('Policy Characteristics'!K:K,MATCH($C1302,'Policy Characteristics'!$C:$C,0))),"",INDEX('Policy Characteristics'!K:K,MATCH($C1302,'Policy Characteristics'!$C:$C,0)))</f>
        <v>industry-ag-main.html#fuel-switching</v>
      </c>
      <c r="R1302" s="237" t="str">
        <f>IF(ISBLANK(INDEX('Policy Characteristics'!L:L,MATCH($C1302,'Policy Characteristics'!$C:$C,0))),"",INDEX('Policy Characteristics'!L:L,MATCH($C1302,'Policy Characteristics'!$C:$C,0)))</f>
        <v>industry-elec-and-hydrogen.html</v>
      </c>
      <c r="S1302" s="291" t="s">
        <v>187</v>
      </c>
    </row>
    <row r="1303" spans="1:19" s="291" customFormat="1">
      <c r="A1303" s="237" t="str">
        <f>IF(ISBLANK(INDEX('Policy Characteristics'!A:A,MATCH($C1303,'Policy Characteristics'!$C:$C,0))),"",INDEX('Policy Characteristics'!A:A,MATCH($C1303,'Policy Characteristics'!$C:$C,0)))</f>
        <v>Industry</v>
      </c>
      <c r="B1303" s="386" t="str">
        <f>IF(ISBLANK(INDEX('Policy Characteristics'!B:B,MATCH($C1303,'Policy Characteristics'!$C:$C,0))),"",INDEX('Policy Characteristics'!B:B,MATCH($C1303,'Policy Characteristics'!$C:$C,0)))</f>
        <v>Hydrogen Combustion</v>
      </c>
      <c r="C1303" s="237" t="str">
        <f t="shared" si="48"/>
        <v>Fraction of Eligible Industrial Energy Use Shifted to Hydrogen</v>
      </c>
      <c r="D1303" s="290" t="s">
        <v>3065</v>
      </c>
      <c r="E1303" t="s">
        <v>3491</v>
      </c>
      <c r="F1303" t="s">
        <v>3027</v>
      </c>
      <c r="G1303" s="335" t="s">
        <v>3498</v>
      </c>
      <c r="H1303" s="17">
        <v>2198</v>
      </c>
      <c r="I1303" s="387" t="s">
        <v>44</v>
      </c>
      <c r="J1303" s="388" t="str">
        <f>IF(ISBLANK(INDEX('Policy Characteristics'!D:D,MATCH($C1303,'Policy Characteristics'!$C:$C,0))),"",INDEX('Policy Characteristics'!D:D,MATCH($C1303,'Policy Characteristics'!$C:$C,0)))</f>
        <v>Hydrogen Combustion</v>
      </c>
      <c r="K1303" s="237" t="str">
        <f>IF(ISBLANK(INDEX('Policy Characteristics'!E:E,MATCH($C1303,'Policy Characteristics'!$C:$C,0))),"",INDEX('Policy Characteristics'!E:E,MATCH($C1303,'Policy Characteristics'!$C:$C,0)))</f>
        <v>indst shift to hydrogen</v>
      </c>
      <c r="L1303" s="238">
        <f>IF(ISBLANK(INDEX('Policy Characteristics'!F:F,MATCH($C1303,'Policy Characteristics'!$C:$C,0))),"",INDEX('Policy Characteristics'!F:F,MATCH($C1303,'Policy Characteristics'!$C:$C,0)))</f>
        <v>0</v>
      </c>
      <c r="M1303" s="238">
        <f>IF(ISBLANK(INDEX('Policy Characteristics'!G:G,MATCH($C1303,'Policy Characteristics'!$C:$C,0))),"",INDEX('Policy Characteristics'!G:G,MATCH($C1303,'Policy Characteristics'!$C:$C,0)))</f>
        <v>1</v>
      </c>
      <c r="N1303" s="238">
        <f>IF(ISBLANK(INDEX('Policy Characteristics'!H:H,MATCH($C1303,'Policy Characteristics'!$C:$C,0))),"",INDEX('Policy Characteristics'!H:H,MATCH($C1303,'Policy Characteristics'!$C:$C,0)))</f>
        <v>0.01</v>
      </c>
      <c r="O1303" s="237" t="str">
        <f>IF(ISBLANK(INDEX('Policy Characteristics'!I:I,MATCH($C1303,'Policy Characteristics'!$C:$C,0))),"",INDEX('Policy Characteristics'!I:I,MATCH($C1303,'Policy Characteristics'!$C:$C,0)))</f>
        <v>% of fuel shifted</v>
      </c>
      <c r="P1303" s="237"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7" t="str">
        <f>IF(ISBLANK(INDEX('Policy Characteristics'!K:K,MATCH($C1303,'Policy Characteristics'!$C:$C,0))),"",INDEX('Policy Characteristics'!K:K,MATCH($C1303,'Policy Characteristics'!$C:$C,0)))</f>
        <v>industry-ag-main.html#fuel-switching</v>
      </c>
      <c r="R1303" s="237" t="str">
        <f>IF(ISBLANK(INDEX('Policy Characteristics'!L:L,MATCH($C1303,'Policy Characteristics'!$C:$C,0))),"",INDEX('Policy Characteristics'!L:L,MATCH($C1303,'Policy Characteristics'!$C:$C,0)))</f>
        <v>industry-elec-and-hydrogen.html</v>
      </c>
      <c r="S1303" s="291" t="s">
        <v>187</v>
      </c>
    </row>
    <row r="1304" spans="1:19" s="291" customFormat="1">
      <c r="A1304" s="237" t="str">
        <f>IF(ISBLANK(INDEX('Policy Characteristics'!A:A,MATCH($C1304,'Policy Characteristics'!$C:$C,0))),"",INDEX('Policy Characteristics'!A:A,MATCH($C1304,'Policy Characteristics'!$C:$C,0)))</f>
        <v>Industry</v>
      </c>
      <c r="B1304" s="386" t="str">
        <f>IF(ISBLANK(INDEX('Policy Characteristics'!B:B,MATCH($C1304,'Policy Characteristics'!$C:$C,0))),"",INDEX('Policy Characteristics'!B:B,MATCH($C1304,'Policy Characteristics'!$C:$C,0)))</f>
        <v>Hydrogen Combustion</v>
      </c>
      <c r="C1304" s="237" t="str">
        <f t="shared" si="48"/>
        <v>Fraction of Eligible Industrial Energy Use Shifted to Hydrogen</v>
      </c>
      <c r="D1304" s="290" t="s">
        <v>3065</v>
      </c>
      <c r="E1304" t="s">
        <v>3492</v>
      </c>
      <c r="F1304" t="s">
        <v>3027</v>
      </c>
      <c r="G1304" s="335" t="s">
        <v>3499</v>
      </c>
      <c r="H1304" s="17">
        <v>2199</v>
      </c>
      <c r="I1304" s="387" t="s">
        <v>43</v>
      </c>
      <c r="J1304" s="388" t="str">
        <f>IF(ISBLANK(INDEX('Policy Characteristics'!D:D,MATCH($C1304,'Policy Characteristics'!$C:$C,0))),"",INDEX('Policy Characteristics'!D:D,MATCH($C1304,'Policy Characteristics'!$C:$C,0)))</f>
        <v>Hydrogen Combustion</v>
      </c>
      <c r="K1304" s="237" t="str">
        <f>IF(ISBLANK(INDEX('Policy Characteristics'!E:E,MATCH($C1304,'Policy Characteristics'!$C:$C,0))),"",INDEX('Policy Characteristics'!E:E,MATCH($C1304,'Policy Characteristics'!$C:$C,0)))</f>
        <v>indst shift to hydrogen</v>
      </c>
      <c r="L1304" s="238">
        <f>IF(ISBLANK(INDEX('Policy Characteristics'!F:F,MATCH($C1304,'Policy Characteristics'!$C:$C,0))),"",INDEX('Policy Characteristics'!F:F,MATCH($C1304,'Policy Characteristics'!$C:$C,0)))</f>
        <v>0</v>
      </c>
      <c r="M1304" s="238">
        <f>IF(ISBLANK(INDEX('Policy Characteristics'!G:G,MATCH($C1304,'Policy Characteristics'!$C:$C,0))),"",INDEX('Policy Characteristics'!G:G,MATCH($C1304,'Policy Characteristics'!$C:$C,0)))</f>
        <v>1</v>
      </c>
      <c r="N1304" s="238">
        <f>IF(ISBLANK(INDEX('Policy Characteristics'!H:H,MATCH($C1304,'Policy Characteristics'!$C:$C,0))),"",INDEX('Policy Characteristics'!H:H,MATCH($C1304,'Policy Characteristics'!$C:$C,0)))</f>
        <v>0.01</v>
      </c>
      <c r="O1304" s="237" t="str">
        <f>IF(ISBLANK(INDEX('Policy Characteristics'!I:I,MATCH($C1304,'Policy Characteristics'!$C:$C,0))),"",INDEX('Policy Characteristics'!I:I,MATCH($C1304,'Policy Characteristics'!$C:$C,0)))</f>
        <v>% of fuel shifted</v>
      </c>
      <c r="P1304" s="237"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7" t="str">
        <f>IF(ISBLANK(INDEX('Policy Characteristics'!K:K,MATCH($C1304,'Policy Characteristics'!$C:$C,0))),"",INDEX('Policy Characteristics'!K:K,MATCH($C1304,'Policy Characteristics'!$C:$C,0)))</f>
        <v>industry-ag-main.html#fuel-switching</v>
      </c>
      <c r="R1304" s="237" t="str">
        <f>IF(ISBLANK(INDEX('Policy Characteristics'!L:L,MATCH($C1304,'Policy Characteristics'!$C:$C,0))),"",INDEX('Policy Characteristics'!L:L,MATCH($C1304,'Policy Characteristics'!$C:$C,0)))</f>
        <v>industry-elec-and-hydrogen.html</v>
      </c>
      <c r="S1304" s="291" t="s">
        <v>187</v>
      </c>
    </row>
    <row r="1305" spans="1:19" s="291" customFormat="1">
      <c r="A1305" s="237" t="str">
        <f>IF(ISBLANK(INDEX('Policy Characteristics'!A:A,MATCH($C1305,'Policy Characteristics'!$C:$C,0))),"",INDEX('Policy Characteristics'!A:A,MATCH($C1305,'Policy Characteristics'!$C:$C,0)))</f>
        <v>Industry</v>
      </c>
      <c r="B1305" s="386" t="str">
        <f>IF(ISBLANK(INDEX('Policy Characteristics'!B:B,MATCH($C1305,'Policy Characteristics'!$C:$C,0))),"",INDEX('Policy Characteristics'!B:B,MATCH($C1305,'Policy Characteristics'!$C:$C,0)))</f>
        <v>Hydrogen Combustion</v>
      </c>
      <c r="C1305" s="237" t="str">
        <f t="shared" si="48"/>
        <v>Fraction of Eligible Industrial Energy Use Shifted to Hydrogen</v>
      </c>
      <c r="D1305" s="290" t="s">
        <v>3065</v>
      </c>
      <c r="E1305" t="s">
        <v>3493</v>
      </c>
      <c r="F1305" t="s">
        <v>3027</v>
      </c>
      <c r="G1305" s="335" t="s">
        <v>3500</v>
      </c>
      <c r="H1305" s="17">
        <v>2200</v>
      </c>
      <c r="I1305" s="387" t="s">
        <v>44</v>
      </c>
      <c r="J1305" s="388" t="str">
        <f>IF(ISBLANK(INDEX('Policy Characteristics'!D:D,MATCH($C1305,'Policy Characteristics'!$C:$C,0))),"",INDEX('Policy Characteristics'!D:D,MATCH($C1305,'Policy Characteristics'!$C:$C,0)))</f>
        <v>Hydrogen Combustion</v>
      </c>
      <c r="K1305" s="237" t="str">
        <f>IF(ISBLANK(INDEX('Policy Characteristics'!E:E,MATCH($C1305,'Policy Characteristics'!$C:$C,0))),"",INDEX('Policy Characteristics'!E:E,MATCH($C1305,'Policy Characteristics'!$C:$C,0)))</f>
        <v>indst shift to hydrogen</v>
      </c>
      <c r="L1305" s="238">
        <f>IF(ISBLANK(INDEX('Policy Characteristics'!F:F,MATCH($C1305,'Policy Characteristics'!$C:$C,0))),"",INDEX('Policy Characteristics'!F:F,MATCH($C1305,'Policy Characteristics'!$C:$C,0)))</f>
        <v>0</v>
      </c>
      <c r="M1305" s="238">
        <f>IF(ISBLANK(INDEX('Policy Characteristics'!G:G,MATCH($C1305,'Policy Characteristics'!$C:$C,0))),"",INDEX('Policy Characteristics'!G:G,MATCH($C1305,'Policy Characteristics'!$C:$C,0)))</f>
        <v>1</v>
      </c>
      <c r="N1305" s="238">
        <f>IF(ISBLANK(INDEX('Policy Characteristics'!H:H,MATCH($C1305,'Policy Characteristics'!$C:$C,0))),"",INDEX('Policy Characteristics'!H:H,MATCH($C1305,'Policy Characteristics'!$C:$C,0)))</f>
        <v>0.01</v>
      </c>
      <c r="O1305" s="237" t="str">
        <f>IF(ISBLANK(INDEX('Policy Characteristics'!I:I,MATCH($C1305,'Policy Characteristics'!$C:$C,0))),"",INDEX('Policy Characteristics'!I:I,MATCH($C1305,'Policy Characteristics'!$C:$C,0)))</f>
        <v>% of fuel shifted</v>
      </c>
      <c r="P1305" s="237"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7" t="str">
        <f>IF(ISBLANK(INDEX('Policy Characteristics'!K:K,MATCH($C1305,'Policy Characteristics'!$C:$C,0))),"",INDEX('Policy Characteristics'!K:K,MATCH($C1305,'Policy Characteristics'!$C:$C,0)))</f>
        <v>industry-ag-main.html#fuel-switching</v>
      </c>
      <c r="R1305" s="237" t="str">
        <f>IF(ISBLANK(INDEX('Policy Characteristics'!L:L,MATCH($C1305,'Policy Characteristics'!$C:$C,0))),"",INDEX('Policy Characteristics'!L:L,MATCH($C1305,'Policy Characteristics'!$C:$C,0)))</f>
        <v>industry-elec-and-hydrogen.html</v>
      </c>
      <c r="S1305" s="291" t="s">
        <v>187</v>
      </c>
    </row>
    <row r="1306" spans="1:19" s="291" customFormat="1">
      <c r="A1306" s="237" t="str">
        <f>IF(ISBLANK(INDEX('Policy Characteristics'!A:A,MATCH($C1306,'Policy Characteristics'!$C:$C,0))),"",INDEX('Policy Characteristics'!A:A,MATCH($C1306,'Policy Characteristics'!$C:$C,0)))</f>
        <v>Industry</v>
      </c>
      <c r="B1306" s="386" t="str">
        <f>IF(ISBLANK(INDEX('Policy Characteristics'!B:B,MATCH($C1306,'Policy Characteristics'!$C:$C,0))),"",INDEX('Policy Characteristics'!B:B,MATCH($C1306,'Policy Characteristics'!$C:$C,0)))</f>
        <v>Hydrogen Combustion</v>
      </c>
      <c r="C1306" s="237" t="str">
        <f t="shared" si="48"/>
        <v>Fraction of Eligible Industrial Energy Use Shifted to Hydrogen</v>
      </c>
      <c r="D1306" s="290" t="s">
        <v>3065</v>
      </c>
      <c r="E1306" t="s">
        <v>3610</v>
      </c>
      <c r="F1306" t="s">
        <v>3027</v>
      </c>
      <c r="G1306" s="335" t="s">
        <v>3610</v>
      </c>
      <c r="H1306" s="17">
        <v>2201</v>
      </c>
      <c r="I1306" s="387" t="s">
        <v>44</v>
      </c>
      <c r="J1306" s="388" t="str">
        <f>IF(ISBLANK(INDEX('Policy Characteristics'!D:D,MATCH($C1306,'Policy Characteristics'!$C:$C,0))),"",INDEX('Policy Characteristics'!D:D,MATCH($C1306,'Policy Characteristics'!$C:$C,0)))</f>
        <v>Hydrogen Combustion</v>
      </c>
      <c r="K1306" s="237" t="str">
        <f>IF(ISBLANK(INDEX('Policy Characteristics'!E:E,MATCH($C1306,'Policy Characteristics'!$C:$C,0))),"",INDEX('Policy Characteristics'!E:E,MATCH($C1306,'Policy Characteristics'!$C:$C,0)))</f>
        <v>indst shift to hydrogen</v>
      </c>
      <c r="L1306" s="238">
        <f>IF(ISBLANK(INDEX('Policy Characteristics'!F:F,MATCH($C1306,'Policy Characteristics'!$C:$C,0))),"",INDEX('Policy Characteristics'!F:F,MATCH($C1306,'Policy Characteristics'!$C:$C,0)))</f>
        <v>0</v>
      </c>
      <c r="M1306" s="238">
        <f>IF(ISBLANK(INDEX('Policy Characteristics'!G:G,MATCH($C1306,'Policy Characteristics'!$C:$C,0))),"",INDEX('Policy Characteristics'!G:G,MATCH($C1306,'Policy Characteristics'!$C:$C,0)))</f>
        <v>1</v>
      </c>
      <c r="N1306" s="238">
        <f>IF(ISBLANK(INDEX('Policy Characteristics'!H:H,MATCH($C1306,'Policy Characteristics'!$C:$C,0))),"",INDEX('Policy Characteristics'!H:H,MATCH($C1306,'Policy Characteristics'!$C:$C,0)))</f>
        <v>0.01</v>
      </c>
      <c r="O1306" s="237" t="str">
        <f>IF(ISBLANK(INDEX('Policy Characteristics'!I:I,MATCH($C1306,'Policy Characteristics'!$C:$C,0))),"",INDEX('Policy Characteristics'!I:I,MATCH($C1306,'Policy Characteristics'!$C:$C,0)))</f>
        <v>% of fuel shifted</v>
      </c>
      <c r="P1306" s="237"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7" t="str">
        <f>IF(ISBLANK(INDEX('Policy Characteristics'!K:K,MATCH($C1306,'Policy Characteristics'!$C:$C,0))),"",INDEX('Policy Characteristics'!K:K,MATCH($C1306,'Policy Characteristics'!$C:$C,0)))</f>
        <v>industry-ag-main.html#fuel-switching</v>
      </c>
      <c r="R1306" s="237" t="str">
        <f>IF(ISBLANK(INDEX('Policy Characteristics'!L:L,MATCH($C1306,'Policy Characteristics'!$C:$C,0))),"",INDEX('Policy Characteristics'!L:L,MATCH($C1306,'Policy Characteristics'!$C:$C,0)))</f>
        <v>industry-elec-and-hydrogen.html</v>
      </c>
      <c r="S1306" s="291" t="s">
        <v>187</v>
      </c>
    </row>
    <row r="1307" spans="1:19" s="291" customFormat="1">
      <c r="A1307" s="237" t="str">
        <f>IF(ISBLANK(INDEX('Policy Characteristics'!A:A,MATCH($C1307,'Policy Characteristics'!$C:$C,0))),"",INDEX('Policy Characteristics'!A:A,MATCH($C1307,'Policy Characteristics'!$C:$C,0)))</f>
        <v>Industry</v>
      </c>
      <c r="B1307" s="386" t="str">
        <f>IF(ISBLANK(INDEX('Policy Characteristics'!B:B,MATCH($C1307,'Policy Characteristics'!$C:$C,0))),"",INDEX('Policy Characteristics'!B:B,MATCH($C1307,'Policy Characteristics'!$C:$C,0)))</f>
        <v>Hydrogen Combustion</v>
      </c>
      <c r="C1307" s="237" t="str">
        <f t="shared" si="48"/>
        <v>Fraction of Eligible Industrial Energy Use Shifted to Hydrogen</v>
      </c>
      <c r="D1307" s="290" t="s">
        <v>3066</v>
      </c>
      <c r="E1307" t="s">
        <v>3487</v>
      </c>
      <c r="F1307" t="s">
        <v>3028</v>
      </c>
      <c r="G1307" s="335" t="s">
        <v>3494</v>
      </c>
      <c r="H1307" s="17">
        <v>2202</v>
      </c>
      <c r="I1307" s="387" t="s">
        <v>43</v>
      </c>
      <c r="J1307" s="388" t="str">
        <f>IF(ISBLANK(INDEX('Policy Characteristics'!D:D,MATCH($C1307,'Policy Characteristics'!$C:$C,0))),"",INDEX('Policy Characteristics'!D:D,MATCH($C1307,'Policy Characteristics'!$C:$C,0)))</f>
        <v>Hydrogen Combustion</v>
      </c>
      <c r="K1307" s="237" t="str">
        <f>IF(ISBLANK(INDEX('Policy Characteristics'!E:E,MATCH($C1307,'Policy Characteristics'!$C:$C,0))),"",INDEX('Policy Characteristics'!E:E,MATCH($C1307,'Policy Characteristics'!$C:$C,0)))</f>
        <v>indst shift to hydrogen</v>
      </c>
      <c r="L1307" s="238">
        <f>IF(ISBLANK(INDEX('Policy Characteristics'!F:F,MATCH($C1307,'Policy Characteristics'!$C:$C,0))),"",INDEX('Policy Characteristics'!F:F,MATCH($C1307,'Policy Characteristics'!$C:$C,0)))</f>
        <v>0</v>
      </c>
      <c r="M1307" s="238">
        <f>IF(ISBLANK(INDEX('Policy Characteristics'!G:G,MATCH($C1307,'Policy Characteristics'!$C:$C,0))),"",INDEX('Policy Characteristics'!G:G,MATCH($C1307,'Policy Characteristics'!$C:$C,0)))</f>
        <v>1</v>
      </c>
      <c r="N1307" s="238">
        <f>IF(ISBLANK(INDEX('Policy Characteristics'!H:H,MATCH($C1307,'Policy Characteristics'!$C:$C,0))),"",INDEX('Policy Characteristics'!H:H,MATCH($C1307,'Policy Characteristics'!$C:$C,0)))</f>
        <v>0.01</v>
      </c>
      <c r="O1307" s="237" t="str">
        <f>IF(ISBLANK(INDEX('Policy Characteristics'!I:I,MATCH($C1307,'Policy Characteristics'!$C:$C,0))),"",INDEX('Policy Characteristics'!I:I,MATCH($C1307,'Policy Characteristics'!$C:$C,0)))</f>
        <v>% of fuel shifted</v>
      </c>
      <c r="P1307" s="237"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7" t="str">
        <f>IF(ISBLANK(INDEX('Policy Characteristics'!K:K,MATCH($C1307,'Policy Characteristics'!$C:$C,0))),"",INDEX('Policy Characteristics'!K:K,MATCH($C1307,'Policy Characteristics'!$C:$C,0)))</f>
        <v>industry-ag-main.html#fuel-switching</v>
      </c>
      <c r="R1307" s="237" t="str">
        <f>IF(ISBLANK(INDEX('Policy Characteristics'!L:L,MATCH($C1307,'Policy Characteristics'!$C:$C,0))),"",INDEX('Policy Characteristics'!L:L,MATCH($C1307,'Policy Characteristics'!$C:$C,0)))</f>
        <v>industry-elec-and-hydrogen.html</v>
      </c>
      <c r="S1307" s="291" t="s">
        <v>187</v>
      </c>
    </row>
    <row r="1308" spans="1:19" s="291" customFormat="1">
      <c r="A1308" s="237" t="str">
        <f>IF(ISBLANK(INDEX('Policy Characteristics'!A:A,MATCH($C1308,'Policy Characteristics'!$C:$C,0))),"",INDEX('Policy Characteristics'!A:A,MATCH($C1308,'Policy Characteristics'!$C:$C,0)))</f>
        <v>Industry</v>
      </c>
      <c r="B1308" s="386" t="str">
        <f>IF(ISBLANK(INDEX('Policy Characteristics'!B:B,MATCH($C1308,'Policy Characteristics'!$C:$C,0))),"",INDEX('Policy Characteristics'!B:B,MATCH($C1308,'Policy Characteristics'!$C:$C,0)))</f>
        <v>Hydrogen Combustion</v>
      </c>
      <c r="C1308" s="237" t="str">
        <f t="shared" si="48"/>
        <v>Fraction of Eligible Industrial Energy Use Shifted to Hydrogen</v>
      </c>
      <c r="D1308" s="290" t="s">
        <v>3066</v>
      </c>
      <c r="E1308" t="s">
        <v>3488</v>
      </c>
      <c r="F1308" t="s">
        <v>3028</v>
      </c>
      <c r="G1308" s="335" t="s">
        <v>3495</v>
      </c>
      <c r="H1308" s="17">
        <v>2203</v>
      </c>
      <c r="I1308" s="387" t="s">
        <v>43</v>
      </c>
      <c r="J1308" s="388" t="str">
        <f>IF(ISBLANK(INDEX('Policy Characteristics'!D:D,MATCH($C1308,'Policy Characteristics'!$C:$C,0))),"",INDEX('Policy Characteristics'!D:D,MATCH($C1308,'Policy Characteristics'!$C:$C,0)))</f>
        <v>Hydrogen Combustion</v>
      </c>
      <c r="K1308" s="237" t="str">
        <f>IF(ISBLANK(INDEX('Policy Characteristics'!E:E,MATCH($C1308,'Policy Characteristics'!$C:$C,0))),"",INDEX('Policy Characteristics'!E:E,MATCH($C1308,'Policy Characteristics'!$C:$C,0)))</f>
        <v>indst shift to hydrogen</v>
      </c>
      <c r="L1308" s="238">
        <f>IF(ISBLANK(INDEX('Policy Characteristics'!F:F,MATCH($C1308,'Policy Characteristics'!$C:$C,0))),"",INDEX('Policy Characteristics'!F:F,MATCH($C1308,'Policy Characteristics'!$C:$C,0)))</f>
        <v>0</v>
      </c>
      <c r="M1308" s="238">
        <f>IF(ISBLANK(INDEX('Policy Characteristics'!G:G,MATCH($C1308,'Policy Characteristics'!$C:$C,0))),"",INDEX('Policy Characteristics'!G:G,MATCH($C1308,'Policy Characteristics'!$C:$C,0)))</f>
        <v>1</v>
      </c>
      <c r="N1308" s="238">
        <f>IF(ISBLANK(INDEX('Policy Characteristics'!H:H,MATCH($C1308,'Policy Characteristics'!$C:$C,0))),"",INDEX('Policy Characteristics'!H:H,MATCH($C1308,'Policy Characteristics'!$C:$C,0)))</f>
        <v>0.01</v>
      </c>
      <c r="O1308" s="237" t="str">
        <f>IF(ISBLANK(INDEX('Policy Characteristics'!I:I,MATCH($C1308,'Policy Characteristics'!$C:$C,0))),"",INDEX('Policy Characteristics'!I:I,MATCH($C1308,'Policy Characteristics'!$C:$C,0)))</f>
        <v>% of fuel shifted</v>
      </c>
      <c r="P1308" s="237"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7" t="str">
        <f>IF(ISBLANK(INDEX('Policy Characteristics'!K:K,MATCH($C1308,'Policy Characteristics'!$C:$C,0))),"",INDEX('Policy Characteristics'!K:K,MATCH($C1308,'Policy Characteristics'!$C:$C,0)))</f>
        <v>industry-ag-main.html#fuel-switching</v>
      </c>
      <c r="R1308" s="237" t="str">
        <f>IF(ISBLANK(INDEX('Policy Characteristics'!L:L,MATCH($C1308,'Policy Characteristics'!$C:$C,0))),"",INDEX('Policy Characteristics'!L:L,MATCH($C1308,'Policy Characteristics'!$C:$C,0)))</f>
        <v>industry-elec-and-hydrogen.html</v>
      </c>
      <c r="S1308" s="291" t="s">
        <v>187</v>
      </c>
    </row>
    <row r="1309" spans="1:19" s="291" customFormat="1">
      <c r="A1309" s="237" t="str">
        <f>IF(ISBLANK(INDEX('Policy Characteristics'!A:A,MATCH($C1309,'Policy Characteristics'!$C:$C,0))),"",INDEX('Policy Characteristics'!A:A,MATCH($C1309,'Policy Characteristics'!$C:$C,0)))</f>
        <v>Industry</v>
      </c>
      <c r="B1309" s="386" t="str">
        <f>IF(ISBLANK(INDEX('Policy Characteristics'!B:B,MATCH($C1309,'Policy Characteristics'!$C:$C,0))),"",INDEX('Policy Characteristics'!B:B,MATCH($C1309,'Policy Characteristics'!$C:$C,0)))</f>
        <v>Hydrogen Combustion</v>
      </c>
      <c r="C1309" s="237" t="str">
        <f t="shared" si="48"/>
        <v>Fraction of Eligible Industrial Energy Use Shifted to Hydrogen</v>
      </c>
      <c r="D1309" s="290" t="s">
        <v>3066</v>
      </c>
      <c r="E1309" t="s">
        <v>3489</v>
      </c>
      <c r="F1309" t="s">
        <v>3028</v>
      </c>
      <c r="G1309" s="335" t="s">
        <v>3496</v>
      </c>
      <c r="H1309" s="17">
        <v>2204</v>
      </c>
      <c r="I1309" s="387" t="s">
        <v>43</v>
      </c>
      <c r="J1309" s="388" t="str">
        <f>IF(ISBLANK(INDEX('Policy Characteristics'!D:D,MATCH($C1309,'Policy Characteristics'!$C:$C,0))),"",INDEX('Policy Characteristics'!D:D,MATCH($C1309,'Policy Characteristics'!$C:$C,0)))</f>
        <v>Hydrogen Combustion</v>
      </c>
      <c r="K1309" s="237" t="str">
        <f>IF(ISBLANK(INDEX('Policy Characteristics'!E:E,MATCH($C1309,'Policy Characteristics'!$C:$C,0))),"",INDEX('Policy Characteristics'!E:E,MATCH($C1309,'Policy Characteristics'!$C:$C,0)))</f>
        <v>indst shift to hydrogen</v>
      </c>
      <c r="L1309" s="238">
        <f>IF(ISBLANK(INDEX('Policy Characteristics'!F:F,MATCH($C1309,'Policy Characteristics'!$C:$C,0))),"",INDEX('Policy Characteristics'!F:F,MATCH($C1309,'Policy Characteristics'!$C:$C,0)))</f>
        <v>0</v>
      </c>
      <c r="M1309" s="238">
        <f>IF(ISBLANK(INDEX('Policy Characteristics'!G:G,MATCH($C1309,'Policy Characteristics'!$C:$C,0))),"",INDEX('Policy Characteristics'!G:G,MATCH($C1309,'Policy Characteristics'!$C:$C,0)))</f>
        <v>1</v>
      </c>
      <c r="N1309" s="238">
        <f>IF(ISBLANK(INDEX('Policy Characteristics'!H:H,MATCH($C1309,'Policy Characteristics'!$C:$C,0))),"",INDEX('Policy Characteristics'!H:H,MATCH($C1309,'Policy Characteristics'!$C:$C,0)))</f>
        <v>0.01</v>
      </c>
      <c r="O1309" s="237" t="str">
        <f>IF(ISBLANK(INDEX('Policy Characteristics'!I:I,MATCH($C1309,'Policy Characteristics'!$C:$C,0))),"",INDEX('Policy Characteristics'!I:I,MATCH($C1309,'Policy Characteristics'!$C:$C,0)))</f>
        <v>% of fuel shifted</v>
      </c>
      <c r="P1309" s="237"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7" t="str">
        <f>IF(ISBLANK(INDEX('Policy Characteristics'!K:K,MATCH($C1309,'Policy Characteristics'!$C:$C,0))),"",INDEX('Policy Characteristics'!K:K,MATCH($C1309,'Policy Characteristics'!$C:$C,0)))</f>
        <v>industry-ag-main.html#fuel-switching</v>
      </c>
      <c r="R1309" s="237" t="str">
        <f>IF(ISBLANK(INDEX('Policy Characteristics'!L:L,MATCH($C1309,'Policy Characteristics'!$C:$C,0))),"",INDEX('Policy Characteristics'!L:L,MATCH($C1309,'Policy Characteristics'!$C:$C,0)))</f>
        <v>industry-elec-and-hydrogen.html</v>
      </c>
      <c r="S1309" s="291" t="s">
        <v>187</v>
      </c>
    </row>
    <row r="1310" spans="1:19" s="291" customFormat="1">
      <c r="A1310" s="237" t="str">
        <f>IF(ISBLANK(INDEX('Policy Characteristics'!A:A,MATCH($C1310,'Policy Characteristics'!$C:$C,0))),"",INDEX('Policy Characteristics'!A:A,MATCH($C1310,'Policy Characteristics'!$C:$C,0)))</f>
        <v>Industry</v>
      </c>
      <c r="B1310" s="386" t="str">
        <f>IF(ISBLANK(INDEX('Policy Characteristics'!B:B,MATCH($C1310,'Policy Characteristics'!$C:$C,0))),"",INDEX('Policy Characteristics'!B:B,MATCH($C1310,'Policy Characteristics'!$C:$C,0)))</f>
        <v>Hydrogen Combustion</v>
      </c>
      <c r="C1310" s="237" t="str">
        <f t="shared" si="48"/>
        <v>Fraction of Eligible Industrial Energy Use Shifted to Hydrogen</v>
      </c>
      <c r="D1310" s="290" t="s">
        <v>3066</v>
      </c>
      <c r="E1310" t="s">
        <v>3490</v>
      </c>
      <c r="F1310" t="s">
        <v>3028</v>
      </c>
      <c r="G1310" s="335" t="s">
        <v>3497</v>
      </c>
      <c r="H1310" s="17">
        <v>2205</v>
      </c>
      <c r="I1310" s="387" t="s">
        <v>43</v>
      </c>
      <c r="J1310" s="388" t="str">
        <f>IF(ISBLANK(INDEX('Policy Characteristics'!D:D,MATCH($C1310,'Policy Characteristics'!$C:$C,0))),"",INDEX('Policy Characteristics'!D:D,MATCH($C1310,'Policy Characteristics'!$C:$C,0)))</f>
        <v>Hydrogen Combustion</v>
      </c>
      <c r="K1310" s="237" t="str">
        <f>IF(ISBLANK(INDEX('Policy Characteristics'!E:E,MATCH($C1310,'Policy Characteristics'!$C:$C,0))),"",INDEX('Policy Characteristics'!E:E,MATCH($C1310,'Policy Characteristics'!$C:$C,0)))</f>
        <v>indst shift to hydrogen</v>
      </c>
      <c r="L1310" s="238">
        <f>IF(ISBLANK(INDEX('Policy Characteristics'!F:F,MATCH($C1310,'Policy Characteristics'!$C:$C,0))),"",INDEX('Policy Characteristics'!F:F,MATCH($C1310,'Policy Characteristics'!$C:$C,0)))</f>
        <v>0</v>
      </c>
      <c r="M1310" s="238">
        <f>IF(ISBLANK(INDEX('Policy Characteristics'!G:G,MATCH($C1310,'Policy Characteristics'!$C:$C,0))),"",INDEX('Policy Characteristics'!G:G,MATCH($C1310,'Policy Characteristics'!$C:$C,0)))</f>
        <v>1</v>
      </c>
      <c r="N1310" s="238">
        <f>IF(ISBLANK(INDEX('Policy Characteristics'!H:H,MATCH($C1310,'Policy Characteristics'!$C:$C,0))),"",INDEX('Policy Characteristics'!H:H,MATCH($C1310,'Policy Characteristics'!$C:$C,0)))</f>
        <v>0.01</v>
      </c>
      <c r="O1310" s="237" t="str">
        <f>IF(ISBLANK(INDEX('Policy Characteristics'!I:I,MATCH($C1310,'Policy Characteristics'!$C:$C,0))),"",INDEX('Policy Characteristics'!I:I,MATCH($C1310,'Policy Characteristics'!$C:$C,0)))</f>
        <v>% of fuel shifted</v>
      </c>
      <c r="P1310" s="237"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7" t="str">
        <f>IF(ISBLANK(INDEX('Policy Characteristics'!K:K,MATCH($C1310,'Policy Characteristics'!$C:$C,0))),"",INDEX('Policy Characteristics'!K:K,MATCH($C1310,'Policy Characteristics'!$C:$C,0)))</f>
        <v>industry-ag-main.html#fuel-switching</v>
      </c>
      <c r="R1310" s="237" t="str">
        <f>IF(ISBLANK(INDEX('Policy Characteristics'!L:L,MATCH($C1310,'Policy Characteristics'!$C:$C,0))),"",INDEX('Policy Characteristics'!L:L,MATCH($C1310,'Policy Characteristics'!$C:$C,0)))</f>
        <v>industry-elec-and-hydrogen.html</v>
      </c>
      <c r="S1310" s="291" t="s">
        <v>187</v>
      </c>
    </row>
    <row r="1311" spans="1:19" s="291" customFormat="1">
      <c r="A1311" s="237" t="str">
        <f>IF(ISBLANK(INDEX('Policy Characteristics'!A:A,MATCH($C1311,'Policy Characteristics'!$C:$C,0))),"",INDEX('Policy Characteristics'!A:A,MATCH($C1311,'Policy Characteristics'!$C:$C,0)))</f>
        <v>Industry</v>
      </c>
      <c r="B1311" s="386" t="str">
        <f>IF(ISBLANK(INDEX('Policy Characteristics'!B:B,MATCH($C1311,'Policy Characteristics'!$C:$C,0))),"",INDEX('Policy Characteristics'!B:B,MATCH($C1311,'Policy Characteristics'!$C:$C,0)))</f>
        <v>Hydrogen Combustion</v>
      </c>
      <c r="C1311" s="237" t="str">
        <f t="shared" si="48"/>
        <v>Fraction of Eligible Industrial Energy Use Shifted to Hydrogen</v>
      </c>
      <c r="D1311" s="290" t="s">
        <v>3066</v>
      </c>
      <c r="E1311" t="s">
        <v>3491</v>
      </c>
      <c r="F1311" t="s">
        <v>3028</v>
      </c>
      <c r="G1311" s="335" t="s">
        <v>3498</v>
      </c>
      <c r="H1311" s="17">
        <v>2206</v>
      </c>
      <c r="I1311" s="387" t="s">
        <v>44</v>
      </c>
      <c r="J1311" s="388" t="str">
        <f>IF(ISBLANK(INDEX('Policy Characteristics'!D:D,MATCH($C1311,'Policy Characteristics'!$C:$C,0))),"",INDEX('Policy Characteristics'!D:D,MATCH($C1311,'Policy Characteristics'!$C:$C,0)))</f>
        <v>Hydrogen Combustion</v>
      </c>
      <c r="K1311" s="237" t="str">
        <f>IF(ISBLANK(INDEX('Policy Characteristics'!E:E,MATCH($C1311,'Policy Characteristics'!$C:$C,0))),"",INDEX('Policy Characteristics'!E:E,MATCH($C1311,'Policy Characteristics'!$C:$C,0)))</f>
        <v>indst shift to hydrogen</v>
      </c>
      <c r="L1311" s="238">
        <f>IF(ISBLANK(INDEX('Policy Characteristics'!F:F,MATCH($C1311,'Policy Characteristics'!$C:$C,0))),"",INDEX('Policy Characteristics'!F:F,MATCH($C1311,'Policy Characteristics'!$C:$C,0)))</f>
        <v>0</v>
      </c>
      <c r="M1311" s="238">
        <f>IF(ISBLANK(INDEX('Policy Characteristics'!G:G,MATCH($C1311,'Policy Characteristics'!$C:$C,0))),"",INDEX('Policy Characteristics'!G:G,MATCH($C1311,'Policy Characteristics'!$C:$C,0)))</f>
        <v>1</v>
      </c>
      <c r="N1311" s="238">
        <f>IF(ISBLANK(INDEX('Policy Characteristics'!H:H,MATCH($C1311,'Policy Characteristics'!$C:$C,0))),"",INDEX('Policy Characteristics'!H:H,MATCH($C1311,'Policy Characteristics'!$C:$C,0)))</f>
        <v>0.01</v>
      </c>
      <c r="O1311" s="237" t="str">
        <f>IF(ISBLANK(INDEX('Policy Characteristics'!I:I,MATCH($C1311,'Policy Characteristics'!$C:$C,0))),"",INDEX('Policy Characteristics'!I:I,MATCH($C1311,'Policy Characteristics'!$C:$C,0)))</f>
        <v>% of fuel shifted</v>
      </c>
      <c r="P1311" s="237"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7" t="str">
        <f>IF(ISBLANK(INDEX('Policy Characteristics'!K:K,MATCH($C1311,'Policy Characteristics'!$C:$C,0))),"",INDEX('Policy Characteristics'!K:K,MATCH($C1311,'Policy Characteristics'!$C:$C,0)))</f>
        <v>industry-ag-main.html#fuel-switching</v>
      </c>
      <c r="R1311" s="237" t="str">
        <f>IF(ISBLANK(INDEX('Policy Characteristics'!L:L,MATCH($C1311,'Policy Characteristics'!$C:$C,0))),"",INDEX('Policy Characteristics'!L:L,MATCH($C1311,'Policy Characteristics'!$C:$C,0)))</f>
        <v>industry-elec-and-hydrogen.html</v>
      </c>
      <c r="S1311" s="291" t="s">
        <v>187</v>
      </c>
    </row>
    <row r="1312" spans="1:19" s="291" customFormat="1">
      <c r="A1312" s="237" t="str">
        <f>IF(ISBLANK(INDEX('Policy Characteristics'!A:A,MATCH($C1312,'Policy Characteristics'!$C:$C,0))),"",INDEX('Policy Characteristics'!A:A,MATCH($C1312,'Policy Characteristics'!$C:$C,0)))</f>
        <v>Industry</v>
      </c>
      <c r="B1312" s="386" t="str">
        <f>IF(ISBLANK(INDEX('Policy Characteristics'!B:B,MATCH($C1312,'Policy Characteristics'!$C:$C,0))),"",INDEX('Policy Characteristics'!B:B,MATCH($C1312,'Policy Characteristics'!$C:$C,0)))</f>
        <v>Hydrogen Combustion</v>
      </c>
      <c r="C1312" s="237" t="str">
        <f t="shared" si="48"/>
        <v>Fraction of Eligible Industrial Energy Use Shifted to Hydrogen</v>
      </c>
      <c r="D1312" s="290" t="s">
        <v>3066</v>
      </c>
      <c r="E1312" t="s">
        <v>3492</v>
      </c>
      <c r="F1312" t="s">
        <v>3028</v>
      </c>
      <c r="G1312" s="335" t="s">
        <v>3499</v>
      </c>
      <c r="H1312" s="17">
        <v>2207</v>
      </c>
      <c r="I1312" s="387" t="s">
        <v>43</v>
      </c>
      <c r="J1312" s="388" t="str">
        <f>IF(ISBLANK(INDEX('Policy Characteristics'!D:D,MATCH($C1312,'Policy Characteristics'!$C:$C,0))),"",INDEX('Policy Characteristics'!D:D,MATCH($C1312,'Policy Characteristics'!$C:$C,0)))</f>
        <v>Hydrogen Combustion</v>
      </c>
      <c r="K1312" s="237" t="str">
        <f>IF(ISBLANK(INDEX('Policy Characteristics'!E:E,MATCH($C1312,'Policy Characteristics'!$C:$C,0))),"",INDEX('Policy Characteristics'!E:E,MATCH($C1312,'Policy Characteristics'!$C:$C,0)))</f>
        <v>indst shift to hydrogen</v>
      </c>
      <c r="L1312" s="238">
        <f>IF(ISBLANK(INDEX('Policy Characteristics'!F:F,MATCH($C1312,'Policy Characteristics'!$C:$C,0))),"",INDEX('Policy Characteristics'!F:F,MATCH($C1312,'Policy Characteristics'!$C:$C,0)))</f>
        <v>0</v>
      </c>
      <c r="M1312" s="238">
        <f>IF(ISBLANK(INDEX('Policy Characteristics'!G:G,MATCH($C1312,'Policy Characteristics'!$C:$C,0))),"",INDEX('Policy Characteristics'!G:G,MATCH($C1312,'Policy Characteristics'!$C:$C,0)))</f>
        <v>1</v>
      </c>
      <c r="N1312" s="238">
        <f>IF(ISBLANK(INDEX('Policy Characteristics'!H:H,MATCH($C1312,'Policy Characteristics'!$C:$C,0))),"",INDEX('Policy Characteristics'!H:H,MATCH($C1312,'Policy Characteristics'!$C:$C,0)))</f>
        <v>0.01</v>
      </c>
      <c r="O1312" s="237" t="str">
        <f>IF(ISBLANK(INDEX('Policy Characteristics'!I:I,MATCH($C1312,'Policy Characteristics'!$C:$C,0))),"",INDEX('Policy Characteristics'!I:I,MATCH($C1312,'Policy Characteristics'!$C:$C,0)))</f>
        <v>% of fuel shifted</v>
      </c>
      <c r="P1312" s="237"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7" t="str">
        <f>IF(ISBLANK(INDEX('Policy Characteristics'!K:K,MATCH($C1312,'Policy Characteristics'!$C:$C,0))),"",INDEX('Policy Characteristics'!K:K,MATCH($C1312,'Policy Characteristics'!$C:$C,0)))</f>
        <v>industry-ag-main.html#fuel-switching</v>
      </c>
      <c r="R1312" s="237" t="str">
        <f>IF(ISBLANK(INDEX('Policy Characteristics'!L:L,MATCH($C1312,'Policy Characteristics'!$C:$C,0))),"",INDEX('Policy Characteristics'!L:L,MATCH($C1312,'Policy Characteristics'!$C:$C,0)))</f>
        <v>industry-elec-and-hydrogen.html</v>
      </c>
      <c r="S1312" s="291" t="s">
        <v>187</v>
      </c>
    </row>
    <row r="1313" spans="1:19" s="291" customFormat="1">
      <c r="A1313" s="237" t="str">
        <f>IF(ISBLANK(INDEX('Policy Characteristics'!A:A,MATCH($C1313,'Policy Characteristics'!$C:$C,0))),"",INDEX('Policy Characteristics'!A:A,MATCH($C1313,'Policy Characteristics'!$C:$C,0)))</f>
        <v>Industry</v>
      </c>
      <c r="B1313" s="386" t="str">
        <f>IF(ISBLANK(INDEX('Policy Characteristics'!B:B,MATCH($C1313,'Policy Characteristics'!$C:$C,0))),"",INDEX('Policy Characteristics'!B:B,MATCH($C1313,'Policy Characteristics'!$C:$C,0)))</f>
        <v>Hydrogen Combustion</v>
      </c>
      <c r="C1313" s="237" t="str">
        <f t="shared" si="48"/>
        <v>Fraction of Eligible Industrial Energy Use Shifted to Hydrogen</v>
      </c>
      <c r="D1313" s="290" t="s">
        <v>3066</v>
      </c>
      <c r="E1313" t="s">
        <v>3493</v>
      </c>
      <c r="F1313" t="s">
        <v>3028</v>
      </c>
      <c r="G1313" s="335" t="s">
        <v>3500</v>
      </c>
      <c r="H1313" s="17">
        <v>2208</v>
      </c>
      <c r="I1313" s="387" t="s">
        <v>44</v>
      </c>
      <c r="J1313" s="388" t="str">
        <f>IF(ISBLANK(INDEX('Policy Characteristics'!D:D,MATCH($C1313,'Policy Characteristics'!$C:$C,0))),"",INDEX('Policy Characteristics'!D:D,MATCH($C1313,'Policy Characteristics'!$C:$C,0)))</f>
        <v>Hydrogen Combustion</v>
      </c>
      <c r="K1313" s="237" t="str">
        <f>IF(ISBLANK(INDEX('Policy Characteristics'!E:E,MATCH($C1313,'Policy Characteristics'!$C:$C,0))),"",INDEX('Policy Characteristics'!E:E,MATCH($C1313,'Policy Characteristics'!$C:$C,0)))</f>
        <v>indst shift to hydrogen</v>
      </c>
      <c r="L1313" s="238">
        <f>IF(ISBLANK(INDEX('Policy Characteristics'!F:F,MATCH($C1313,'Policy Characteristics'!$C:$C,0))),"",INDEX('Policy Characteristics'!F:F,MATCH($C1313,'Policy Characteristics'!$C:$C,0)))</f>
        <v>0</v>
      </c>
      <c r="M1313" s="238">
        <f>IF(ISBLANK(INDEX('Policy Characteristics'!G:G,MATCH($C1313,'Policy Characteristics'!$C:$C,0))),"",INDEX('Policy Characteristics'!G:G,MATCH($C1313,'Policy Characteristics'!$C:$C,0)))</f>
        <v>1</v>
      </c>
      <c r="N1313" s="238">
        <f>IF(ISBLANK(INDEX('Policy Characteristics'!H:H,MATCH($C1313,'Policy Characteristics'!$C:$C,0))),"",INDEX('Policy Characteristics'!H:H,MATCH($C1313,'Policy Characteristics'!$C:$C,0)))</f>
        <v>0.01</v>
      </c>
      <c r="O1313" s="237" t="str">
        <f>IF(ISBLANK(INDEX('Policy Characteristics'!I:I,MATCH($C1313,'Policy Characteristics'!$C:$C,0))),"",INDEX('Policy Characteristics'!I:I,MATCH($C1313,'Policy Characteristics'!$C:$C,0)))</f>
        <v>% of fuel shifted</v>
      </c>
      <c r="P1313" s="237"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7" t="str">
        <f>IF(ISBLANK(INDEX('Policy Characteristics'!K:K,MATCH($C1313,'Policy Characteristics'!$C:$C,0))),"",INDEX('Policy Characteristics'!K:K,MATCH($C1313,'Policy Characteristics'!$C:$C,0)))</f>
        <v>industry-ag-main.html#fuel-switching</v>
      </c>
      <c r="R1313" s="237" t="str">
        <f>IF(ISBLANK(INDEX('Policy Characteristics'!L:L,MATCH($C1313,'Policy Characteristics'!$C:$C,0))),"",INDEX('Policy Characteristics'!L:L,MATCH($C1313,'Policy Characteristics'!$C:$C,0)))</f>
        <v>industry-elec-and-hydrogen.html</v>
      </c>
      <c r="S1313" s="291" t="s">
        <v>187</v>
      </c>
    </row>
    <row r="1314" spans="1:19" s="291" customFormat="1">
      <c r="A1314" s="237" t="str">
        <f>IF(ISBLANK(INDEX('Policy Characteristics'!A:A,MATCH($C1314,'Policy Characteristics'!$C:$C,0))),"",INDEX('Policy Characteristics'!A:A,MATCH($C1314,'Policy Characteristics'!$C:$C,0)))</f>
        <v>Industry</v>
      </c>
      <c r="B1314" s="386" t="str">
        <f>IF(ISBLANK(INDEX('Policy Characteristics'!B:B,MATCH($C1314,'Policy Characteristics'!$C:$C,0))),"",INDEX('Policy Characteristics'!B:B,MATCH($C1314,'Policy Characteristics'!$C:$C,0)))</f>
        <v>Hydrogen Combustion</v>
      </c>
      <c r="C1314" s="237" t="str">
        <f t="shared" si="48"/>
        <v>Fraction of Eligible Industrial Energy Use Shifted to Hydrogen</v>
      </c>
      <c r="D1314" s="290" t="s">
        <v>3066</v>
      </c>
      <c r="E1314" t="s">
        <v>3610</v>
      </c>
      <c r="F1314" t="s">
        <v>3028</v>
      </c>
      <c r="G1314" s="335" t="s">
        <v>3610</v>
      </c>
      <c r="H1314" s="17">
        <v>2209</v>
      </c>
      <c r="I1314" s="387" t="s">
        <v>44</v>
      </c>
      <c r="J1314" s="388" t="str">
        <f>IF(ISBLANK(INDEX('Policy Characteristics'!D:D,MATCH($C1314,'Policy Characteristics'!$C:$C,0))),"",INDEX('Policy Characteristics'!D:D,MATCH($C1314,'Policy Characteristics'!$C:$C,0)))</f>
        <v>Hydrogen Combustion</v>
      </c>
      <c r="K1314" s="237" t="str">
        <f>IF(ISBLANK(INDEX('Policy Characteristics'!E:E,MATCH($C1314,'Policy Characteristics'!$C:$C,0))),"",INDEX('Policy Characteristics'!E:E,MATCH($C1314,'Policy Characteristics'!$C:$C,0)))</f>
        <v>indst shift to hydrogen</v>
      </c>
      <c r="L1314" s="238">
        <f>IF(ISBLANK(INDEX('Policy Characteristics'!F:F,MATCH($C1314,'Policy Characteristics'!$C:$C,0))),"",INDEX('Policy Characteristics'!F:F,MATCH($C1314,'Policy Characteristics'!$C:$C,0)))</f>
        <v>0</v>
      </c>
      <c r="M1314" s="238">
        <f>IF(ISBLANK(INDEX('Policy Characteristics'!G:G,MATCH($C1314,'Policy Characteristics'!$C:$C,0))),"",INDEX('Policy Characteristics'!G:G,MATCH($C1314,'Policy Characteristics'!$C:$C,0)))</f>
        <v>1</v>
      </c>
      <c r="N1314" s="238">
        <f>IF(ISBLANK(INDEX('Policy Characteristics'!H:H,MATCH($C1314,'Policy Characteristics'!$C:$C,0))),"",INDEX('Policy Characteristics'!H:H,MATCH($C1314,'Policy Characteristics'!$C:$C,0)))</f>
        <v>0.01</v>
      </c>
      <c r="O1314" s="237" t="str">
        <f>IF(ISBLANK(INDEX('Policy Characteristics'!I:I,MATCH($C1314,'Policy Characteristics'!$C:$C,0))),"",INDEX('Policy Characteristics'!I:I,MATCH($C1314,'Policy Characteristics'!$C:$C,0)))</f>
        <v>% of fuel shifted</v>
      </c>
      <c r="P1314" s="237"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7" t="str">
        <f>IF(ISBLANK(INDEX('Policy Characteristics'!K:K,MATCH($C1314,'Policy Characteristics'!$C:$C,0))),"",INDEX('Policy Characteristics'!K:K,MATCH($C1314,'Policy Characteristics'!$C:$C,0)))</f>
        <v>industry-ag-main.html#fuel-switching</v>
      </c>
      <c r="R1314" s="237" t="str">
        <f>IF(ISBLANK(INDEX('Policy Characteristics'!L:L,MATCH($C1314,'Policy Characteristics'!$C:$C,0))),"",INDEX('Policy Characteristics'!L:L,MATCH($C1314,'Policy Characteristics'!$C:$C,0)))</f>
        <v>industry-elec-and-hydrogen.html</v>
      </c>
      <c r="S1314" s="291" t="s">
        <v>187</v>
      </c>
    </row>
    <row r="1315" spans="1:19" s="291" customFormat="1">
      <c r="A1315" s="237" t="str">
        <f>IF(ISBLANK(INDEX('Policy Characteristics'!A:A,MATCH($C1315,'Policy Characteristics'!$C:$C,0))),"",INDEX('Policy Characteristics'!A:A,MATCH($C1315,'Policy Characteristics'!$C:$C,0)))</f>
        <v>Industry</v>
      </c>
      <c r="B1315" s="386" t="str">
        <f>IF(ISBLANK(INDEX('Policy Characteristics'!B:B,MATCH($C1315,'Policy Characteristics'!$C:$C,0))),"",INDEX('Policy Characteristics'!B:B,MATCH($C1315,'Policy Characteristics'!$C:$C,0)))</f>
        <v>Hydrogen Combustion</v>
      </c>
      <c r="C1315" s="237" t="str">
        <f t="shared" si="48"/>
        <v>Fraction of Eligible Industrial Energy Use Shifted to Hydrogen</v>
      </c>
      <c r="D1315" s="290" t="s">
        <v>3067</v>
      </c>
      <c r="E1315" t="s">
        <v>3487</v>
      </c>
      <c r="F1315" t="s">
        <v>3029</v>
      </c>
      <c r="G1315" s="335" t="s">
        <v>3494</v>
      </c>
      <c r="H1315" s="17">
        <v>2210</v>
      </c>
      <c r="I1315" s="387" t="s">
        <v>44</v>
      </c>
      <c r="J1315" s="388" t="str">
        <f>IF(ISBLANK(INDEX('Policy Characteristics'!D:D,MATCH($C1315,'Policy Characteristics'!$C:$C,0))),"",INDEX('Policy Characteristics'!D:D,MATCH($C1315,'Policy Characteristics'!$C:$C,0)))</f>
        <v>Hydrogen Combustion</v>
      </c>
      <c r="K1315" s="237" t="str">
        <f>IF(ISBLANK(INDEX('Policy Characteristics'!E:E,MATCH($C1315,'Policy Characteristics'!$C:$C,0))),"",INDEX('Policy Characteristics'!E:E,MATCH($C1315,'Policy Characteristics'!$C:$C,0)))</f>
        <v>indst shift to hydrogen</v>
      </c>
      <c r="L1315" s="238">
        <f>IF(ISBLANK(INDEX('Policy Characteristics'!F:F,MATCH($C1315,'Policy Characteristics'!$C:$C,0))),"",INDEX('Policy Characteristics'!F:F,MATCH($C1315,'Policy Characteristics'!$C:$C,0)))</f>
        <v>0</v>
      </c>
      <c r="M1315" s="238">
        <f>IF(ISBLANK(INDEX('Policy Characteristics'!G:G,MATCH($C1315,'Policy Characteristics'!$C:$C,0))),"",INDEX('Policy Characteristics'!G:G,MATCH($C1315,'Policy Characteristics'!$C:$C,0)))</f>
        <v>1</v>
      </c>
      <c r="N1315" s="238">
        <f>IF(ISBLANK(INDEX('Policy Characteristics'!H:H,MATCH($C1315,'Policy Characteristics'!$C:$C,0))),"",INDEX('Policy Characteristics'!H:H,MATCH($C1315,'Policy Characteristics'!$C:$C,0)))</f>
        <v>0.01</v>
      </c>
      <c r="O1315" s="237" t="str">
        <f>IF(ISBLANK(INDEX('Policy Characteristics'!I:I,MATCH($C1315,'Policy Characteristics'!$C:$C,0))),"",INDEX('Policy Characteristics'!I:I,MATCH($C1315,'Policy Characteristics'!$C:$C,0)))</f>
        <v>% of fuel shifted</v>
      </c>
      <c r="P1315" s="237"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7" t="str">
        <f>IF(ISBLANK(INDEX('Policy Characteristics'!K:K,MATCH($C1315,'Policy Characteristics'!$C:$C,0))),"",INDEX('Policy Characteristics'!K:K,MATCH($C1315,'Policy Characteristics'!$C:$C,0)))</f>
        <v>industry-ag-main.html#fuel-switching</v>
      </c>
      <c r="R1315" s="237" t="str">
        <f>IF(ISBLANK(INDEX('Policy Characteristics'!L:L,MATCH($C1315,'Policy Characteristics'!$C:$C,0))),"",INDEX('Policy Characteristics'!L:L,MATCH($C1315,'Policy Characteristics'!$C:$C,0)))</f>
        <v>industry-elec-and-hydrogen.html</v>
      </c>
      <c r="S1315" s="291" t="s">
        <v>187</v>
      </c>
    </row>
    <row r="1316" spans="1:19" s="291" customFormat="1">
      <c r="A1316" s="237" t="str">
        <f>IF(ISBLANK(INDEX('Policy Characteristics'!A:A,MATCH($C1316,'Policy Characteristics'!$C:$C,0))),"",INDEX('Policy Characteristics'!A:A,MATCH($C1316,'Policy Characteristics'!$C:$C,0)))</f>
        <v>Industry</v>
      </c>
      <c r="B1316" s="386" t="str">
        <f>IF(ISBLANK(INDEX('Policy Characteristics'!B:B,MATCH($C1316,'Policy Characteristics'!$C:$C,0))),"",INDEX('Policy Characteristics'!B:B,MATCH($C1316,'Policy Characteristics'!$C:$C,0)))</f>
        <v>Hydrogen Combustion</v>
      </c>
      <c r="C1316" s="237" t="str">
        <f t="shared" si="48"/>
        <v>Fraction of Eligible Industrial Energy Use Shifted to Hydrogen</v>
      </c>
      <c r="D1316" s="290" t="s">
        <v>3067</v>
      </c>
      <c r="E1316" t="s">
        <v>3488</v>
      </c>
      <c r="F1316" t="s">
        <v>3029</v>
      </c>
      <c r="G1316" s="335" t="s">
        <v>3495</v>
      </c>
      <c r="H1316" s="17">
        <v>2211</v>
      </c>
      <c r="I1316" s="387" t="s">
        <v>44</v>
      </c>
      <c r="J1316" s="388" t="str">
        <f>IF(ISBLANK(INDEX('Policy Characteristics'!D:D,MATCH($C1316,'Policy Characteristics'!$C:$C,0))),"",INDEX('Policy Characteristics'!D:D,MATCH($C1316,'Policy Characteristics'!$C:$C,0)))</f>
        <v>Hydrogen Combustion</v>
      </c>
      <c r="K1316" s="237" t="str">
        <f>IF(ISBLANK(INDEX('Policy Characteristics'!E:E,MATCH($C1316,'Policy Characteristics'!$C:$C,0))),"",INDEX('Policy Characteristics'!E:E,MATCH($C1316,'Policy Characteristics'!$C:$C,0)))</f>
        <v>indst shift to hydrogen</v>
      </c>
      <c r="L1316" s="238">
        <f>IF(ISBLANK(INDEX('Policy Characteristics'!F:F,MATCH($C1316,'Policy Characteristics'!$C:$C,0))),"",INDEX('Policy Characteristics'!F:F,MATCH($C1316,'Policy Characteristics'!$C:$C,0)))</f>
        <v>0</v>
      </c>
      <c r="M1316" s="238">
        <f>IF(ISBLANK(INDEX('Policy Characteristics'!G:G,MATCH($C1316,'Policy Characteristics'!$C:$C,0))),"",INDEX('Policy Characteristics'!G:G,MATCH($C1316,'Policy Characteristics'!$C:$C,0)))</f>
        <v>1</v>
      </c>
      <c r="N1316" s="238">
        <f>IF(ISBLANK(INDEX('Policy Characteristics'!H:H,MATCH($C1316,'Policy Characteristics'!$C:$C,0))),"",INDEX('Policy Characteristics'!H:H,MATCH($C1316,'Policy Characteristics'!$C:$C,0)))</f>
        <v>0.01</v>
      </c>
      <c r="O1316" s="237" t="str">
        <f>IF(ISBLANK(INDEX('Policy Characteristics'!I:I,MATCH($C1316,'Policy Characteristics'!$C:$C,0))),"",INDEX('Policy Characteristics'!I:I,MATCH($C1316,'Policy Characteristics'!$C:$C,0)))</f>
        <v>% of fuel shifted</v>
      </c>
      <c r="P1316" s="237"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7" t="str">
        <f>IF(ISBLANK(INDEX('Policy Characteristics'!K:K,MATCH($C1316,'Policy Characteristics'!$C:$C,0))),"",INDEX('Policy Characteristics'!K:K,MATCH($C1316,'Policy Characteristics'!$C:$C,0)))</f>
        <v>industry-ag-main.html#fuel-switching</v>
      </c>
      <c r="R1316" s="237" t="str">
        <f>IF(ISBLANK(INDEX('Policy Characteristics'!L:L,MATCH($C1316,'Policy Characteristics'!$C:$C,0))),"",INDEX('Policy Characteristics'!L:L,MATCH($C1316,'Policy Characteristics'!$C:$C,0)))</f>
        <v>industry-elec-and-hydrogen.html</v>
      </c>
      <c r="S1316" s="291" t="s">
        <v>187</v>
      </c>
    </row>
    <row r="1317" spans="1:19" s="291" customFormat="1">
      <c r="A1317" s="237" t="str">
        <f>IF(ISBLANK(INDEX('Policy Characteristics'!A:A,MATCH($C1317,'Policy Characteristics'!$C:$C,0))),"",INDEX('Policy Characteristics'!A:A,MATCH($C1317,'Policy Characteristics'!$C:$C,0)))</f>
        <v>Industry</v>
      </c>
      <c r="B1317" s="386" t="str">
        <f>IF(ISBLANK(INDEX('Policy Characteristics'!B:B,MATCH($C1317,'Policy Characteristics'!$C:$C,0))),"",INDEX('Policy Characteristics'!B:B,MATCH($C1317,'Policy Characteristics'!$C:$C,0)))</f>
        <v>Hydrogen Combustion</v>
      </c>
      <c r="C1317" s="237" t="str">
        <f t="shared" si="48"/>
        <v>Fraction of Eligible Industrial Energy Use Shifted to Hydrogen</v>
      </c>
      <c r="D1317" s="290" t="s">
        <v>3067</v>
      </c>
      <c r="E1317" t="s">
        <v>3489</v>
      </c>
      <c r="F1317" t="s">
        <v>3029</v>
      </c>
      <c r="G1317" s="335" t="s">
        <v>3496</v>
      </c>
      <c r="H1317" s="17">
        <v>2212</v>
      </c>
      <c r="I1317" s="387" t="s">
        <v>44</v>
      </c>
      <c r="J1317" s="388" t="str">
        <f>IF(ISBLANK(INDEX('Policy Characteristics'!D:D,MATCH($C1317,'Policy Characteristics'!$C:$C,0))),"",INDEX('Policy Characteristics'!D:D,MATCH($C1317,'Policy Characteristics'!$C:$C,0)))</f>
        <v>Hydrogen Combustion</v>
      </c>
      <c r="K1317" s="237" t="str">
        <f>IF(ISBLANK(INDEX('Policy Characteristics'!E:E,MATCH($C1317,'Policy Characteristics'!$C:$C,0))),"",INDEX('Policy Characteristics'!E:E,MATCH($C1317,'Policy Characteristics'!$C:$C,0)))</f>
        <v>indst shift to hydrogen</v>
      </c>
      <c r="L1317" s="238">
        <f>IF(ISBLANK(INDEX('Policy Characteristics'!F:F,MATCH($C1317,'Policy Characteristics'!$C:$C,0))),"",INDEX('Policy Characteristics'!F:F,MATCH($C1317,'Policy Characteristics'!$C:$C,0)))</f>
        <v>0</v>
      </c>
      <c r="M1317" s="238">
        <f>IF(ISBLANK(INDEX('Policy Characteristics'!G:G,MATCH($C1317,'Policy Characteristics'!$C:$C,0))),"",INDEX('Policy Characteristics'!G:G,MATCH($C1317,'Policy Characteristics'!$C:$C,0)))</f>
        <v>1</v>
      </c>
      <c r="N1317" s="238">
        <f>IF(ISBLANK(INDEX('Policy Characteristics'!H:H,MATCH($C1317,'Policy Characteristics'!$C:$C,0))),"",INDEX('Policy Characteristics'!H:H,MATCH($C1317,'Policy Characteristics'!$C:$C,0)))</f>
        <v>0.01</v>
      </c>
      <c r="O1317" s="237" t="str">
        <f>IF(ISBLANK(INDEX('Policy Characteristics'!I:I,MATCH($C1317,'Policy Characteristics'!$C:$C,0))),"",INDEX('Policy Characteristics'!I:I,MATCH($C1317,'Policy Characteristics'!$C:$C,0)))</f>
        <v>% of fuel shifted</v>
      </c>
      <c r="P1317" s="237"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7" t="str">
        <f>IF(ISBLANK(INDEX('Policy Characteristics'!K:K,MATCH($C1317,'Policy Characteristics'!$C:$C,0))),"",INDEX('Policy Characteristics'!K:K,MATCH($C1317,'Policy Characteristics'!$C:$C,0)))</f>
        <v>industry-ag-main.html#fuel-switching</v>
      </c>
      <c r="R1317" s="237" t="str">
        <f>IF(ISBLANK(INDEX('Policy Characteristics'!L:L,MATCH($C1317,'Policy Characteristics'!$C:$C,0))),"",INDEX('Policy Characteristics'!L:L,MATCH($C1317,'Policy Characteristics'!$C:$C,0)))</f>
        <v>industry-elec-and-hydrogen.html</v>
      </c>
      <c r="S1317" s="291" t="s">
        <v>187</v>
      </c>
    </row>
    <row r="1318" spans="1:19" s="291" customFormat="1">
      <c r="A1318" s="237" t="str">
        <f>IF(ISBLANK(INDEX('Policy Characteristics'!A:A,MATCH($C1318,'Policy Characteristics'!$C:$C,0))),"",INDEX('Policy Characteristics'!A:A,MATCH($C1318,'Policy Characteristics'!$C:$C,0)))</f>
        <v>Industry</v>
      </c>
      <c r="B1318" s="386" t="str">
        <f>IF(ISBLANK(INDEX('Policy Characteristics'!B:B,MATCH($C1318,'Policy Characteristics'!$C:$C,0))),"",INDEX('Policy Characteristics'!B:B,MATCH($C1318,'Policy Characteristics'!$C:$C,0)))</f>
        <v>Hydrogen Combustion</v>
      </c>
      <c r="C1318" s="237" t="str">
        <f t="shared" si="48"/>
        <v>Fraction of Eligible Industrial Energy Use Shifted to Hydrogen</v>
      </c>
      <c r="D1318" s="290" t="s">
        <v>3067</v>
      </c>
      <c r="E1318" t="s">
        <v>3490</v>
      </c>
      <c r="F1318" t="s">
        <v>3029</v>
      </c>
      <c r="G1318" s="335" t="s">
        <v>3497</v>
      </c>
      <c r="H1318" s="17">
        <v>2213</v>
      </c>
      <c r="I1318" s="387" t="s">
        <v>44</v>
      </c>
      <c r="J1318" s="388" t="str">
        <f>IF(ISBLANK(INDEX('Policy Characteristics'!D:D,MATCH($C1318,'Policy Characteristics'!$C:$C,0))),"",INDEX('Policy Characteristics'!D:D,MATCH($C1318,'Policy Characteristics'!$C:$C,0)))</f>
        <v>Hydrogen Combustion</v>
      </c>
      <c r="K1318" s="237" t="str">
        <f>IF(ISBLANK(INDEX('Policy Characteristics'!E:E,MATCH($C1318,'Policy Characteristics'!$C:$C,0))),"",INDEX('Policy Characteristics'!E:E,MATCH($C1318,'Policy Characteristics'!$C:$C,0)))</f>
        <v>indst shift to hydrogen</v>
      </c>
      <c r="L1318" s="238">
        <f>IF(ISBLANK(INDEX('Policy Characteristics'!F:F,MATCH($C1318,'Policy Characteristics'!$C:$C,0))),"",INDEX('Policy Characteristics'!F:F,MATCH($C1318,'Policy Characteristics'!$C:$C,0)))</f>
        <v>0</v>
      </c>
      <c r="M1318" s="238">
        <f>IF(ISBLANK(INDEX('Policy Characteristics'!G:G,MATCH($C1318,'Policy Characteristics'!$C:$C,0))),"",INDEX('Policy Characteristics'!G:G,MATCH($C1318,'Policy Characteristics'!$C:$C,0)))</f>
        <v>1</v>
      </c>
      <c r="N1318" s="238">
        <f>IF(ISBLANK(INDEX('Policy Characteristics'!H:H,MATCH($C1318,'Policy Characteristics'!$C:$C,0))),"",INDEX('Policy Characteristics'!H:H,MATCH($C1318,'Policy Characteristics'!$C:$C,0)))</f>
        <v>0.01</v>
      </c>
      <c r="O1318" s="237" t="str">
        <f>IF(ISBLANK(INDEX('Policy Characteristics'!I:I,MATCH($C1318,'Policy Characteristics'!$C:$C,0))),"",INDEX('Policy Characteristics'!I:I,MATCH($C1318,'Policy Characteristics'!$C:$C,0)))</f>
        <v>% of fuel shifted</v>
      </c>
      <c r="P1318" s="237"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7" t="str">
        <f>IF(ISBLANK(INDEX('Policy Characteristics'!K:K,MATCH($C1318,'Policy Characteristics'!$C:$C,0))),"",INDEX('Policy Characteristics'!K:K,MATCH($C1318,'Policy Characteristics'!$C:$C,0)))</f>
        <v>industry-ag-main.html#fuel-switching</v>
      </c>
      <c r="R1318" s="237" t="str">
        <f>IF(ISBLANK(INDEX('Policy Characteristics'!L:L,MATCH($C1318,'Policy Characteristics'!$C:$C,0))),"",INDEX('Policy Characteristics'!L:L,MATCH($C1318,'Policy Characteristics'!$C:$C,0)))</f>
        <v>industry-elec-and-hydrogen.html</v>
      </c>
      <c r="S1318" s="291" t="s">
        <v>187</v>
      </c>
    </row>
    <row r="1319" spans="1:19" s="291" customFormat="1">
      <c r="A1319" s="237" t="str">
        <f>IF(ISBLANK(INDEX('Policy Characteristics'!A:A,MATCH($C1319,'Policy Characteristics'!$C:$C,0))),"",INDEX('Policy Characteristics'!A:A,MATCH($C1319,'Policy Characteristics'!$C:$C,0)))</f>
        <v>Industry</v>
      </c>
      <c r="B1319" s="386" t="str">
        <f>IF(ISBLANK(INDEX('Policy Characteristics'!B:B,MATCH($C1319,'Policy Characteristics'!$C:$C,0))),"",INDEX('Policy Characteristics'!B:B,MATCH($C1319,'Policy Characteristics'!$C:$C,0)))</f>
        <v>Hydrogen Combustion</v>
      </c>
      <c r="C1319" s="237" t="str">
        <f t="shared" si="48"/>
        <v>Fraction of Eligible Industrial Energy Use Shifted to Hydrogen</v>
      </c>
      <c r="D1319" s="290" t="s">
        <v>3067</v>
      </c>
      <c r="E1319" t="s">
        <v>3491</v>
      </c>
      <c r="F1319" t="s">
        <v>3029</v>
      </c>
      <c r="G1319" s="335" t="s">
        <v>3498</v>
      </c>
      <c r="H1319" s="17">
        <v>2214</v>
      </c>
      <c r="I1319" s="387" t="s">
        <v>44</v>
      </c>
      <c r="J1319" s="388" t="str">
        <f>IF(ISBLANK(INDEX('Policy Characteristics'!D:D,MATCH($C1319,'Policy Characteristics'!$C:$C,0))),"",INDEX('Policy Characteristics'!D:D,MATCH($C1319,'Policy Characteristics'!$C:$C,0)))</f>
        <v>Hydrogen Combustion</v>
      </c>
      <c r="K1319" s="237" t="str">
        <f>IF(ISBLANK(INDEX('Policy Characteristics'!E:E,MATCH($C1319,'Policy Characteristics'!$C:$C,0))),"",INDEX('Policy Characteristics'!E:E,MATCH($C1319,'Policy Characteristics'!$C:$C,0)))</f>
        <v>indst shift to hydrogen</v>
      </c>
      <c r="L1319" s="238">
        <f>IF(ISBLANK(INDEX('Policy Characteristics'!F:F,MATCH($C1319,'Policy Characteristics'!$C:$C,0))),"",INDEX('Policy Characteristics'!F:F,MATCH($C1319,'Policy Characteristics'!$C:$C,0)))</f>
        <v>0</v>
      </c>
      <c r="M1319" s="238">
        <f>IF(ISBLANK(INDEX('Policy Characteristics'!G:G,MATCH($C1319,'Policy Characteristics'!$C:$C,0))),"",INDEX('Policy Characteristics'!G:G,MATCH($C1319,'Policy Characteristics'!$C:$C,0)))</f>
        <v>1</v>
      </c>
      <c r="N1319" s="238">
        <f>IF(ISBLANK(INDEX('Policy Characteristics'!H:H,MATCH($C1319,'Policy Characteristics'!$C:$C,0))),"",INDEX('Policy Characteristics'!H:H,MATCH($C1319,'Policy Characteristics'!$C:$C,0)))</f>
        <v>0.01</v>
      </c>
      <c r="O1319" s="237" t="str">
        <f>IF(ISBLANK(INDEX('Policy Characteristics'!I:I,MATCH($C1319,'Policy Characteristics'!$C:$C,0))),"",INDEX('Policy Characteristics'!I:I,MATCH($C1319,'Policy Characteristics'!$C:$C,0)))</f>
        <v>% of fuel shifted</v>
      </c>
      <c r="P1319" s="237"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7" t="str">
        <f>IF(ISBLANK(INDEX('Policy Characteristics'!K:K,MATCH($C1319,'Policy Characteristics'!$C:$C,0))),"",INDEX('Policy Characteristics'!K:K,MATCH($C1319,'Policy Characteristics'!$C:$C,0)))</f>
        <v>industry-ag-main.html#fuel-switching</v>
      </c>
      <c r="R1319" s="237" t="str">
        <f>IF(ISBLANK(INDEX('Policy Characteristics'!L:L,MATCH($C1319,'Policy Characteristics'!$C:$C,0))),"",INDEX('Policy Characteristics'!L:L,MATCH($C1319,'Policy Characteristics'!$C:$C,0)))</f>
        <v>industry-elec-and-hydrogen.html</v>
      </c>
      <c r="S1319" s="291" t="s">
        <v>187</v>
      </c>
    </row>
    <row r="1320" spans="1:19" s="291" customFormat="1">
      <c r="A1320" s="237" t="str">
        <f>IF(ISBLANK(INDEX('Policy Characteristics'!A:A,MATCH($C1320,'Policy Characteristics'!$C:$C,0))),"",INDEX('Policy Characteristics'!A:A,MATCH($C1320,'Policy Characteristics'!$C:$C,0)))</f>
        <v>Industry</v>
      </c>
      <c r="B1320" s="386" t="str">
        <f>IF(ISBLANK(INDEX('Policy Characteristics'!B:B,MATCH($C1320,'Policy Characteristics'!$C:$C,0))),"",INDEX('Policy Characteristics'!B:B,MATCH($C1320,'Policy Characteristics'!$C:$C,0)))</f>
        <v>Hydrogen Combustion</v>
      </c>
      <c r="C1320" s="237" t="str">
        <f t="shared" si="48"/>
        <v>Fraction of Eligible Industrial Energy Use Shifted to Hydrogen</v>
      </c>
      <c r="D1320" s="290" t="s">
        <v>3067</v>
      </c>
      <c r="E1320" t="s">
        <v>3492</v>
      </c>
      <c r="F1320" t="s">
        <v>3029</v>
      </c>
      <c r="G1320" s="335" t="s">
        <v>3499</v>
      </c>
      <c r="H1320" s="17">
        <v>2215</v>
      </c>
      <c r="I1320" s="387" t="s">
        <v>43</v>
      </c>
      <c r="J1320" s="388" t="str">
        <f>IF(ISBLANK(INDEX('Policy Characteristics'!D:D,MATCH($C1320,'Policy Characteristics'!$C:$C,0))),"",INDEX('Policy Characteristics'!D:D,MATCH($C1320,'Policy Characteristics'!$C:$C,0)))</f>
        <v>Hydrogen Combustion</v>
      </c>
      <c r="K1320" s="237" t="str">
        <f>IF(ISBLANK(INDEX('Policy Characteristics'!E:E,MATCH($C1320,'Policy Characteristics'!$C:$C,0))),"",INDEX('Policy Characteristics'!E:E,MATCH($C1320,'Policy Characteristics'!$C:$C,0)))</f>
        <v>indst shift to hydrogen</v>
      </c>
      <c r="L1320" s="238">
        <f>IF(ISBLANK(INDEX('Policy Characteristics'!F:F,MATCH($C1320,'Policy Characteristics'!$C:$C,0))),"",INDEX('Policy Characteristics'!F:F,MATCH($C1320,'Policy Characteristics'!$C:$C,0)))</f>
        <v>0</v>
      </c>
      <c r="M1320" s="238">
        <f>IF(ISBLANK(INDEX('Policy Characteristics'!G:G,MATCH($C1320,'Policy Characteristics'!$C:$C,0))),"",INDEX('Policy Characteristics'!G:G,MATCH($C1320,'Policy Characteristics'!$C:$C,0)))</f>
        <v>1</v>
      </c>
      <c r="N1320" s="238">
        <f>IF(ISBLANK(INDEX('Policy Characteristics'!H:H,MATCH($C1320,'Policy Characteristics'!$C:$C,0))),"",INDEX('Policy Characteristics'!H:H,MATCH($C1320,'Policy Characteristics'!$C:$C,0)))</f>
        <v>0.01</v>
      </c>
      <c r="O1320" s="237" t="str">
        <f>IF(ISBLANK(INDEX('Policy Characteristics'!I:I,MATCH($C1320,'Policy Characteristics'!$C:$C,0))),"",INDEX('Policy Characteristics'!I:I,MATCH($C1320,'Policy Characteristics'!$C:$C,0)))</f>
        <v>% of fuel shifted</v>
      </c>
      <c r="P1320" s="237"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7" t="str">
        <f>IF(ISBLANK(INDEX('Policy Characteristics'!K:K,MATCH($C1320,'Policy Characteristics'!$C:$C,0))),"",INDEX('Policy Characteristics'!K:K,MATCH($C1320,'Policy Characteristics'!$C:$C,0)))</f>
        <v>industry-ag-main.html#fuel-switching</v>
      </c>
      <c r="R1320" s="237" t="str">
        <f>IF(ISBLANK(INDEX('Policy Characteristics'!L:L,MATCH($C1320,'Policy Characteristics'!$C:$C,0))),"",INDEX('Policy Characteristics'!L:L,MATCH($C1320,'Policy Characteristics'!$C:$C,0)))</f>
        <v>industry-elec-and-hydrogen.html</v>
      </c>
      <c r="S1320" s="291" t="s">
        <v>187</v>
      </c>
    </row>
    <row r="1321" spans="1:19" s="291" customFormat="1">
      <c r="A1321" s="237" t="str">
        <f>IF(ISBLANK(INDEX('Policy Characteristics'!A:A,MATCH($C1321,'Policy Characteristics'!$C:$C,0))),"",INDEX('Policy Characteristics'!A:A,MATCH($C1321,'Policy Characteristics'!$C:$C,0)))</f>
        <v>Industry</v>
      </c>
      <c r="B1321" s="386" t="str">
        <f>IF(ISBLANK(INDEX('Policy Characteristics'!B:B,MATCH($C1321,'Policy Characteristics'!$C:$C,0))),"",INDEX('Policy Characteristics'!B:B,MATCH($C1321,'Policy Characteristics'!$C:$C,0)))</f>
        <v>Hydrogen Combustion</v>
      </c>
      <c r="C1321" s="237" t="str">
        <f t="shared" si="48"/>
        <v>Fraction of Eligible Industrial Energy Use Shifted to Hydrogen</v>
      </c>
      <c r="D1321" s="290" t="s">
        <v>3067</v>
      </c>
      <c r="E1321" t="s">
        <v>3493</v>
      </c>
      <c r="F1321" t="s">
        <v>3029</v>
      </c>
      <c r="G1321" s="335" t="s">
        <v>3500</v>
      </c>
      <c r="H1321" s="17">
        <v>2216</v>
      </c>
      <c r="I1321" s="387" t="s">
        <v>44</v>
      </c>
      <c r="J1321" s="388" t="str">
        <f>IF(ISBLANK(INDEX('Policy Characteristics'!D:D,MATCH($C1321,'Policy Characteristics'!$C:$C,0))),"",INDEX('Policy Characteristics'!D:D,MATCH($C1321,'Policy Characteristics'!$C:$C,0)))</f>
        <v>Hydrogen Combustion</v>
      </c>
      <c r="K1321" s="237" t="str">
        <f>IF(ISBLANK(INDEX('Policy Characteristics'!E:E,MATCH($C1321,'Policy Characteristics'!$C:$C,0))),"",INDEX('Policy Characteristics'!E:E,MATCH($C1321,'Policy Characteristics'!$C:$C,0)))</f>
        <v>indst shift to hydrogen</v>
      </c>
      <c r="L1321" s="238">
        <f>IF(ISBLANK(INDEX('Policy Characteristics'!F:F,MATCH($C1321,'Policy Characteristics'!$C:$C,0))),"",INDEX('Policy Characteristics'!F:F,MATCH($C1321,'Policy Characteristics'!$C:$C,0)))</f>
        <v>0</v>
      </c>
      <c r="M1321" s="238">
        <f>IF(ISBLANK(INDEX('Policy Characteristics'!G:G,MATCH($C1321,'Policy Characteristics'!$C:$C,0))),"",INDEX('Policy Characteristics'!G:G,MATCH($C1321,'Policy Characteristics'!$C:$C,0)))</f>
        <v>1</v>
      </c>
      <c r="N1321" s="238">
        <f>IF(ISBLANK(INDEX('Policy Characteristics'!H:H,MATCH($C1321,'Policy Characteristics'!$C:$C,0))),"",INDEX('Policy Characteristics'!H:H,MATCH($C1321,'Policy Characteristics'!$C:$C,0)))</f>
        <v>0.01</v>
      </c>
      <c r="O1321" s="237" t="str">
        <f>IF(ISBLANK(INDEX('Policy Characteristics'!I:I,MATCH($C1321,'Policy Characteristics'!$C:$C,0))),"",INDEX('Policy Characteristics'!I:I,MATCH($C1321,'Policy Characteristics'!$C:$C,0)))</f>
        <v>% of fuel shifted</v>
      </c>
      <c r="P1321" s="237"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7" t="str">
        <f>IF(ISBLANK(INDEX('Policy Characteristics'!K:K,MATCH($C1321,'Policy Characteristics'!$C:$C,0))),"",INDEX('Policy Characteristics'!K:K,MATCH($C1321,'Policy Characteristics'!$C:$C,0)))</f>
        <v>industry-ag-main.html#fuel-switching</v>
      </c>
      <c r="R1321" s="237" t="str">
        <f>IF(ISBLANK(INDEX('Policy Characteristics'!L:L,MATCH($C1321,'Policy Characteristics'!$C:$C,0))),"",INDEX('Policy Characteristics'!L:L,MATCH($C1321,'Policy Characteristics'!$C:$C,0)))</f>
        <v>industry-elec-and-hydrogen.html</v>
      </c>
      <c r="S1321" s="291" t="s">
        <v>187</v>
      </c>
    </row>
    <row r="1322" spans="1:19" s="291" customFormat="1">
      <c r="A1322" s="237" t="str">
        <f>IF(ISBLANK(INDEX('Policy Characteristics'!A:A,MATCH($C1322,'Policy Characteristics'!$C:$C,0))),"",INDEX('Policy Characteristics'!A:A,MATCH($C1322,'Policy Characteristics'!$C:$C,0)))</f>
        <v>Industry</v>
      </c>
      <c r="B1322" s="386" t="str">
        <f>IF(ISBLANK(INDEX('Policy Characteristics'!B:B,MATCH($C1322,'Policy Characteristics'!$C:$C,0))),"",INDEX('Policy Characteristics'!B:B,MATCH($C1322,'Policy Characteristics'!$C:$C,0)))</f>
        <v>Hydrogen Combustion</v>
      </c>
      <c r="C1322" s="237" t="str">
        <f t="shared" si="48"/>
        <v>Fraction of Eligible Industrial Energy Use Shifted to Hydrogen</v>
      </c>
      <c r="D1322" s="290" t="s">
        <v>3067</v>
      </c>
      <c r="E1322" t="s">
        <v>3610</v>
      </c>
      <c r="F1322" t="s">
        <v>3029</v>
      </c>
      <c r="G1322" s="335" t="s">
        <v>3610</v>
      </c>
      <c r="H1322" s="17">
        <v>2217</v>
      </c>
      <c r="I1322" s="387" t="s">
        <v>44</v>
      </c>
      <c r="J1322" s="388" t="str">
        <f>IF(ISBLANK(INDEX('Policy Characteristics'!D:D,MATCH($C1322,'Policy Characteristics'!$C:$C,0))),"",INDEX('Policy Characteristics'!D:D,MATCH($C1322,'Policy Characteristics'!$C:$C,0)))</f>
        <v>Hydrogen Combustion</v>
      </c>
      <c r="K1322" s="237" t="str">
        <f>IF(ISBLANK(INDEX('Policy Characteristics'!E:E,MATCH($C1322,'Policy Characteristics'!$C:$C,0))),"",INDEX('Policy Characteristics'!E:E,MATCH($C1322,'Policy Characteristics'!$C:$C,0)))</f>
        <v>indst shift to hydrogen</v>
      </c>
      <c r="L1322" s="238">
        <f>IF(ISBLANK(INDEX('Policy Characteristics'!F:F,MATCH($C1322,'Policy Characteristics'!$C:$C,0))),"",INDEX('Policy Characteristics'!F:F,MATCH($C1322,'Policy Characteristics'!$C:$C,0)))</f>
        <v>0</v>
      </c>
      <c r="M1322" s="238">
        <f>IF(ISBLANK(INDEX('Policy Characteristics'!G:G,MATCH($C1322,'Policy Characteristics'!$C:$C,0))),"",INDEX('Policy Characteristics'!G:G,MATCH($C1322,'Policy Characteristics'!$C:$C,0)))</f>
        <v>1</v>
      </c>
      <c r="N1322" s="238">
        <f>IF(ISBLANK(INDEX('Policy Characteristics'!H:H,MATCH($C1322,'Policy Characteristics'!$C:$C,0))),"",INDEX('Policy Characteristics'!H:H,MATCH($C1322,'Policy Characteristics'!$C:$C,0)))</f>
        <v>0.01</v>
      </c>
      <c r="O1322" s="237" t="str">
        <f>IF(ISBLANK(INDEX('Policy Characteristics'!I:I,MATCH($C1322,'Policy Characteristics'!$C:$C,0))),"",INDEX('Policy Characteristics'!I:I,MATCH($C1322,'Policy Characteristics'!$C:$C,0)))</f>
        <v>% of fuel shifted</v>
      </c>
      <c r="P1322" s="237"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7" t="str">
        <f>IF(ISBLANK(INDEX('Policy Characteristics'!K:K,MATCH($C1322,'Policy Characteristics'!$C:$C,0))),"",INDEX('Policy Characteristics'!K:K,MATCH($C1322,'Policy Characteristics'!$C:$C,0)))</f>
        <v>industry-ag-main.html#fuel-switching</v>
      </c>
      <c r="R1322" s="237" t="str">
        <f>IF(ISBLANK(INDEX('Policy Characteristics'!L:L,MATCH($C1322,'Policy Characteristics'!$C:$C,0))),"",INDEX('Policy Characteristics'!L:L,MATCH($C1322,'Policy Characteristics'!$C:$C,0)))</f>
        <v>industry-elec-and-hydrogen.html</v>
      </c>
      <c r="S1322" s="291" t="s">
        <v>187</v>
      </c>
    </row>
    <row r="1323" spans="1:19" s="291" customFormat="1">
      <c r="A1323" s="237" t="str">
        <f>IF(ISBLANK(INDEX('Policy Characteristics'!A:A,MATCH($C1323,'Policy Characteristics'!$C:$C,0))),"",INDEX('Policy Characteristics'!A:A,MATCH($C1323,'Policy Characteristics'!$C:$C,0)))</f>
        <v>Industry</v>
      </c>
      <c r="B1323" s="386" t="str">
        <f>IF(ISBLANK(INDEX('Policy Characteristics'!B:B,MATCH($C1323,'Policy Characteristics'!$C:$C,0))),"",INDEX('Policy Characteristics'!B:B,MATCH($C1323,'Policy Characteristics'!$C:$C,0)))</f>
        <v>Hydrogen Combustion</v>
      </c>
      <c r="C1323" s="237" t="str">
        <f t="shared" si="48"/>
        <v>Fraction of Eligible Industrial Energy Use Shifted to Hydrogen</v>
      </c>
      <c r="D1323" s="290" t="s">
        <v>3068</v>
      </c>
      <c r="E1323" t="s">
        <v>3487</v>
      </c>
      <c r="F1323" t="s">
        <v>3071</v>
      </c>
      <c r="G1323" s="335" t="s">
        <v>3494</v>
      </c>
      <c r="H1323" s="17">
        <v>2218</v>
      </c>
      <c r="I1323" s="387" t="s">
        <v>43</v>
      </c>
      <c r="J1323" s="388" t="str">
        <f>IF(ISBLANK(INDEX('Policy Characteristics'!D:D,MATCH($C1323,'Policy Characteristics'!$C:$C,0))),"",INDEX('Policy Characteristics'!D:D,MATCH($C1323,'Policy Characteristics'!$C:$C,0)))</f>
        <v>Hydrogen Combustion</v>
      </c>
      <c r="K1323" s="237" t="str">
        <f>IF(ISBLANK(INDEX('Policy Characteristics'!E:E,MATCH($C1323,'Policy Characteristics'!$C:$C,0))),"",INDEX('Policy Characteristics'!E:E,MATCH($C1323,'Policy Characteristics'!$C:$C,0)))</f>
        <v>indst shift to hydrogen</v>
      </c>
      <c r="L1323" s="238">
        <f>IF(ISBLANK(INDEX('Policy Characteristics'!F:F,MATCH($C1323,'Policy Characteristics'!$C:$C,0))),"",INDEX('Policy Characteristics'!F:F,MATCH($C1323,'Policy Characteristics'!$C:$C,0)))</f>
        <v>0</v>
      </c>
      <c r="M1323" s="238">
        <f>IF(ISBLANK(INDEX('Policy Characteristics'!G:G,MATCH($C1323,'Policy Characteristics'!$C:$C,0))),"",INDEX('Policy Characteristics'!G:G,MATCH($C1323,'Policy Characteristics'!$C:$C,0)))</f>
        <v>1</v>
      </c>
      <c r="N1323" s="238">
        <f>IF(ISBLANK(INDEX('Policy Characteristics'!H:H,MATCH($C1323,'Policy Characteristics'!$C:$C,0))),"",INDEX('Policy Characteristics'!H:H,MATCH($C1323,'Policy Characteristics'!$C:$C,0)))</f>
        <v>0.01</v>
      </c>
      <c r="O1323" s="237" t="str">
        <f>IF(ISBLANK(INDEX('Policy Characteristics'!I:I,MATCH($C1323,'Policy Characteristics'!$C:$C,0))),"",INDEX('Policy Characteristics'!I:I,MATCH($C1323,'Policy Characteristics'!$C:$C,0)))</f>
        <v>% of fuel shifted</v>
      </c>
      <c r="P1323" s="237"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7" t="str">
        <f>IF(ISBLANK(INDEX('Policy Characteristics'!K:K,MATCH($C1323,'Policy Characteristics'!$C:$C,0))),"",INDEX('Policy Characteristics'!K:K,MATCH($C1323,'Policy Characteristics'!$C:$C,0)))</f>
        <v>industry-ag-main.html#fuel-switching</v>
      </c>
      <c r="R1323" s="237" t="str">
        <f>IF(ISBLANK(INDEX('Policy Characteristics'!L:L,MATCH($C1323,'Policy Characteristics'!$C:$C,0))),"",INDEX('Policy Characteristics'!L:L,MATCH($C1323,'Policy Characteristics'!$C:$C,0)))</f>
        <v>industry-elec-and-hydrogen.html</v>
      </c>
      <c r="S1323" s="291" t="s">
        <v>187</v>
      </c>
    </row>
    <row r="1324" spans="1:19" s="291" customFormat="1">
      <c r="A1324" s="237" t="str">
        <f>IF(ISBLANK(INDEX('Policy Characteristics'!A:A,MATCH($C1324,'Policy Characteristics'!$C:$C,0))),"",INDEX('Policy Characteristics'!A:A,MATCH($C1324,'Policy Characteristics'!$C:$C,0)))</f>
        <v>Industry</v>
      </c>
      <c r="B1324" s="386" t="str">
        <f>IF(ISBLANK(INDEX('Policy Characteristics'!B:B,MATCH($C1324,'Policy Characteristics'!$C:$C,0))),"",INDEX('Policy Characteristics'!B:B,MATCH($C1324,'Policy Characteristics'!$C:$C,0)))</f>
        <v>Hydrogen Combustion</v>
      </c>
      <c r="C1324" s="237" t="str">
        <f t="shared" si="48"/>
        <v>Fraction of Eligible Industrial Energy Use Shifted to Hydrogen</v>
      </c>
      <c r="D1324" s="290" t="s">
        <v>3068</v>
      </c>
      <c r="E1324" t="s">
        <v>3488</v>
      </c>
      <c r="F1324" t="s">
        <v>3071</v>
      </c>
      <c r="G1324" s="335" t="s">
        <v>3495</v>
      </c>
      <c r="H1324" s="17">
        <v>2219</v>
      </c>
      <c r="I1324" s="387" t="s">
        <v>44</v>
      </c>
      <c r="J1324" s="388" t="str">
        <f>IF(ISBLANK(INDEX('Policy Characteristics'!D:D,MATCH($C1324,'Policy Characteristics'!$C:$C,0))),"",INDEX('Policy Characteristics'!D:D,MATCH($C1324,'Policy Characteristics'!$C:$C,0)))</f>
        <v>Hydrogen Combustion</v>
      </c>
      <c r="K1324" s="237" t="str">
        <f>IF(ISBLANK(INDEX('Policy Characteristics'!E:E,MATCH($C1324,'Policy Characteristics'!$C:$C,0))),"",INDEX('Policy Characteristics'!E:E,MATCH($C1324,'Policy Characteristics'!$C:$C,0)))</f>
        <v>indst shift to hydrogen</v>
      </c>
      <c r="L1324" s="238">
        <f>IF(ISBLANK(INDEX('Policy Characteristics'!F:F,MATCH($C1324,'Policy Characteristics'!$C:$C,0))),"",INDEX('Policy Characteristics'!F:F,MATCH($C1324,'Policy Characteristics'!$C:$C,0)))</f>
        <v>0</v>
      </c>
      <c r="M1324" s="238">
        <f>IF(ISBLANK(INDEX('Policy Characteristics'!G:G,MATCH($C1324,'Policy Characteristics'!$C:$C,0))),"",INDEX('Policy Characteristics'!G:G,MATCH($C1324,'Policy Characteristics'!$C:$C,0)))</f>
        <v>1</v>
      </c>
      <c r="N1324" s="238">
        <f>IF(ISBLANK(INDEX('Policy Characteristics'!H:H,MATCH($C1324,'Policy Characteristics'!$C:$C,0))),"",INDEX('Policy Characteristics'!H:H,MATCH($C1324,'Policy Characteristics'!$C:$C,0)))</f>
        <v>0.01</v>
      </c>
      <c r="O1324" s="237" t="str">
        <f>IF(ISBLANK(INDEX('Policy Characteristics'!I:I,MATCH($C1324,'Policy Characteristics'!$C:$C,0))),"",INDEX('Policy Characteristics'!I:I,MATCH($C1324,'Policy Characteristics'!$C:$C,0)))</f>
        <v>% of fuel shifted</v>
      </c>
      <c r="P1324" s="237"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7" t="str">
        <f>IF(ISBLANK(INDEX('Policy Characteristics'!K:K,MATCH($C1324,'Policy Characteristics'!$C:$C,0))),"",INDEX('Policy Characteristics'!K:K,MATCH($C1324,'Policy Characteristics'!$C:$C,0)))</f>
        <v>industry-ag-main.html#fuel-switching</v>
      </c>
      <c r="R1324" s="237" t="str">
        <f>IF(ISBLANK(INDEX('Policy Characteristics'!L:L,MATCH($C1324,'Policy Characteristics'!$C:$C,0))),"",INDEX('Policy Characteristics'!L:L,MATCH($C1324,'Policy Characteristics'!$C:$C,0)))</f>
        <v>industry-elec-and-hydrogen.html</v>
      </c>
      <c r="S1324" s="291" t="s">
        <v>187</v>
      </c>
    </row>
    <row r="1325" spans="1:19" s="291" customFormat="1">
      <c r="A1325" s="237" t="str">
        <f>IF(ISBLANK(INDEX('Policy Characteristics'!A:A,MATCH($C1325,'Policy Characteristics'!$C:$C,0))),"",INDEX('Policy Characteristics'!A:A,MATCH($C1325,'Policy Characteristics'!$C:$C,0)))</f>
        <v>Industry</v>
      </c>
      <c r="B1325" s="386" t="str">
        <f>IF(ISBLANK(INDEX('Policy Characteristics'!B:B,MATCH($C1325,'Policy Characteristics'!$C:$C,0))),"",INDEX('Policy Characteristics'!B:B,MATCH($C1325,'Policy Characteristics'!$C:$C,0)))</f>
        <v>Hydrogen Combustion</v>
      </c>
      <c r="C1325" s="237" t="str">
        <f t="shared" si="48"/>
        <v>Fraction of Eligible Industrial Energy Use Shifted to Hydrogen</v>
      </c>
      <c r="D1325" s="290" t="s">
        <v>3068</v>
      </c>
      <c r="E1325" t="s">
        <v>3489</v>
      </c>
      <c r="F1325" t="s">
        <v>3071</v>
      </c>
      <c r="G1325" s="335" t="s">
        <v>3496</v>
      </c>
      <c r="H1325" s="17">
        <v>2220</v>
      </c>
      <c r="I1325" s="387" t="s">
        <v>44</v>
      </c>
      <c r="J1325" s="388" t="str">
        <f>IF(ISBLANK(INDEX('Policy Characteristics'!D:D,MATCH($C1325,'Policy Characteristics'!$C:$C,0))),"",INDEX('Policy Characteristics'!D:D,MATCH($C1325,'Policy Characteristics'!$C:$C,0)))</f>
        <v>Hydrogen Combustion</v>
      </c>
      <c r="K1325" s="237" t="str">
        <f>IF(ISBLANK(INDEX('Policy Characteristics'!E:E,MATCH($C1325,'Policy Characteristics'!$C:$C,0))),"",INDEX('Policy Characteristics'!E:E,MATCH($C1325,'Policy Characteristics'!$C:$C,0)))</f>
        <v>indst shift to hydrogen</v>
      </c>
      <c r="L1325" s="238">
        <f>IF(ISBLANK(INDEX('Policy Characteristics'!F:F,MATCH($C1325,'Policy Characteristics'!$C:$C,0))),"",INDEX('Policy Characteristics'!F:F,MATCH($C1325,'Policy Characteristics'!$C:$C,0)))</f>
        <v>0</v>
      </c>
      <c r="M1325" s="238">
        <f>IF(ISBLANK(INDEX('Policy Characteristics'!G:G,MATCH($C1325,'Policy Characteristics'!$C:$C,0))),"",INDEX('Policy Characteristics'!G:G,MATCH($C1325,'Policy Characteristics'!$C:$C,0)))</f>
        <v>1</v>
      </c>
      <c r="N1325" s="238">
        <f>IF(ISBLANK(INDEX('Policy Characteristics'!H:H,MATCH($C1325,'Policy Characteristics'!$C:$C,0))),"",INDEX('Policy Characteristics'!H:H,MATCH($C1325,'Policy Characteristics'!$C:$C,0)))</f>
        <v>0.01</v>
      </c>
      <c r="O1325" s="237" t="str">
        <f>IF(ISBLANK(INDEX('Policy Characteristics'!I:I,MATCH($C1325,'Policy Characteristics'!$C:$C,0))),"",INDEX('Policy Characteristics'!I:I,MATCH($C1325,'Policy Characteristics'!$C:$C,0)))</f>
        <v>% of fuel shifted</v>
      </c>
      <c r="P1325" s="237"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7" t="str">
        <f>IF(ISBLANK(INDEX('Policy Characteristics'!K:K,MATCH($C1325,'Policy Characteristics'!$C:$C,0))),"",INDEX('Policy Characteristics'!K:K,MATCH($C1325,'Policy Characteristics'!$C:$C,0)))</f>
        <v>industry-ag-main.html#fuel-switching</v>
      </c>
      <c r="R1325" s="237" t="str">
        <f>IF(ISBLANK(INDEX('Policy Characteristics'!L:L,MATCH($C1325,'Policy Characteristics'!$C:$C,0))),"",INDEX('Policy Characteristics'!L:L,MATCH($C1325,'Policy Characteristics'!$C:$C,0)))</f>
        <v>industry-elec-and-hydrogen.html</v>
      </c>
      <c r="S1325" s="291" t="s">
        <v>187</v>
      </c>
    </row>
    <row r="1326" spans="1:19" s="291" customFormat="1">
      <c r="A1326" s="237" t="str">
        <f>IF(ISBLANK(INDEX('Policy Characteristics'!A:A,MATCH($C1326,'Policy Characteristics'!$C:$C,0))),"",INDEX('Policy Characteristics'!A:A,MATCH($C1326,'Policy Characteristics'!$C:$C,0)))</f>
        <v>Industry</v>
      </c>
      <c r="B1326" s="386" t="str">
        <f>IF(ISBLANK(INDEX('Policy Characteristics'!B:B,MATCH($C1326,'Policy Characteristics'!$C:$C,0))),"",INDEX('Policy Characteristics'!B:B,MATCH($C1326,'Policy Characteristics'!$C:$C,0)))</f>
        <v>Hydrogen Combustion</v>
      </c>
      <c r="C1326" s="237" t="str">
        <f t="shared" si="48"/>
        <v>Fraction of Eligible Industrial Energy Use Shifted to Hydrogen</v>
      </c>
      <c r="D1326" s="290" t="s">
        <v>3068</v>
      </c>
      <c r="E1326" t="s">
        <v>3490</v>
      </c>
      <c r="F1326" t="s">
        <v>3071</v>
      </c>
      <c r="G1326" s="335" t="s">
        <v>3497</v>
      </c>
      <c r="H1326" s="17">
        <v>2221</v>
      </c>
      <c r="I1326" s="387" t="s">
        <v>44</v>
      </c>
      <c r="J1326" s="388" t="str">
        <f>IF(ISBLANK(INDEX('Policy Characteristics'!D:D,MATCH($C1326,'Policy Characteristics'!$C:$C,0))),"",INDEX('Policy Characteristics'!D:D,MATCH($C1326,'Policy Characteristics'!$C:$C,0)))</f>
        <v>Hydrogen Combustion</v>
      </c>
      <c r="K1326" s="237" t="str">
        <f>IF(ISBLANK(INDEX('Policy Characteristics'!E:E,MATCH($C1326,'Policy Characteristics'!$C:$C,0))),"",INDEX('Policy Characteristics'!E:E,MATCH($C1326,'Policy Characteristics'!$C:$C,0)))</f>
        <v>indst shift to hydrogen</v>
      </c>
      <c r="L1326" s="238">
        <f>IF(ISBLANK(INDEX('Policy Characteristics'!F:F,MATCH($C1326,'Policy Characteristics'!$C:$C,0))),"",INDEX('Policy Characteristics'!F:F,MATCH($C1326,'Policy Characteristics'!$C:$C,0)))</f>
        <v>0</v>
      </c>
      <c r="M1326" s="238">
        <f>IF(ISBLANK(INDEX('Policy Characteristics'!G:G,MATCH($C1326,'Policy Characteristics'!$C:$C,0))),"",INDEX('Policy Characteristics'!G:G,MATCH($C1326,'Policy Characteristics'!$C:$C,0)))</f>
        <v>1</v>
      </c>
      <c r="N1326" s="238">
        <f>IF(ISBLANK(INDEX('Policy Characteristics'!H:H,MATCH($C1326,'Policy Characteristics'!$C:$C,0))),"",INDEX('Policy Characteristics'!H:H,MATCH($C1326,'Policy Characteristics'!$C:$C,0)))</f>
        <v>0.01</v>
      </c>
      <c r="O1326" s="237" t="str">
        <f>IF(ISBLANK(INDEX('Policy Characteristics'!I:I,MATCH($C1326,'Policy Characteristics'!$C:$C,0))),"",INDEX('Policy Characteristics'!I:I,MATCH($C1326,'Policy Characteristics'!$C:$C,0)))</f>
        <v>% of fuel shifted</v>
      </c>
      <c r="P1326" s="237"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7" t="str">
        <f>IF(ISBLANK(INDEX('Policy Characteristics'!K:K,MATCH($C1326,'Policy Characteristics'!$C:$C,0))),"",INDEX('Policy Characteristics'!K:K,MATCH($C1326,'Policy Characteristics'!$C:$C,0)))</f>
        <v>industry-ag-main.html#fuel-switching</v>
      </c>
      <c r="R1326" s="237" t="str">
        <f>IF(ISBLANK(INDEX('Policy Characteristics'!L:L,MATCH($C1326,'Policy Characteristics'!$C:$C,0))),"",INDEX('Policy Characteristics'!L:L,MATCH($C1326,'Policy Characteristics'!$C:$C,0)))</f>
        <v>industry-elec-and-hydrogen.html</v>
      </c>
      <c r="S1326" s="291" t="s">
        <v>187</v>
      </c>
    </row>
    <row r="1327" spans="1:19" s="291" customFormat="1">
      <c r="A1327" s="237" t="str">
        <f>IF(ISBLANK(INDEX('Policy Characteristics'!A:A,MATCH($C1327,'Policy Characteristics'!$C:$C,0))),"",INDEX('Policy Characteristics'!A:A,MATCH($C1327,'Policy Characteristics'!$C:$C,0)))</f>
        <v>Industry</v>
      </c>
      <c r="B1327" s="386" t="str">
        <f>IF(ISBLANK(INDEX('Policy Characteristics'!B:B,MATCH($C1327,'Policy Characteristics'!$C:$C,0))),"",INDEX('Policy Characteristics'!B:B,MATCH($C1327,'Policy Characteristics'!$C:$C,0)))</f>
        <v>Hydrogen Combustion</v>
      </c>
      <c r="C1327" s="237" t="str">
        <f t="shared" si="48"/>
        <v>Fraction of Eligible Industrial Energy Use Shifted to Hydrogen</v>
      </c>
      <c r="D1327" s="290" t="s">
        <v>3068</v>
      </c>
      <c r="E1327" t="s">
        <v>3491</v>
      </c>
      <c r="F1327" t="s">
        <v>3071</v>
      </c>
      <c r="G1327" s="335" t="s">
        <v>3498</v>
      </c>
      <c r="H1327" s="17">
        <v>2222</v>
      </c>
      <c r="I1327" s="387" t="s">
        <v>44</v>
      </c>
      <c r="J1327" s="388" t="str">
        <f>IF(ISBLANK(INDEX('Policy Characteristics'!D:D,MATCH($C1327,'Policy Characteristics'!$C:$C,0))),"",INDEX('Policy Characteristics'!D:D,MATCH($C1327,'Policy Characteristics'!$C:$C,0)))</f>
        <v>Hydrogen Combustion</v>
      </c>
      <c r="K1327" s="237" t="str">
        <f>IF(ISBLANK(INDEX('Policy Characteristics'!E:E,MATCH($C1327,'Policy Characteristics'!$C:$C,0))),"",INDEX('Policy Characteristics'!E:E,MATCH($C1327,'Policy Characteristics'!$C:$C,0)))</f>
        <v>indst shift to hydrogen</v>
      </c>
      <c r="L1327" s="238">
        <f>IF(ISBLANK(INDEX('Policy Characteristics'!F:F,MATCH($C1327,'Policy Characteristics'!$C:$C,0))),"",INDEX('Policy Characteristics'!F:F,MATCH($C1327,'Policy Characteristics'!$C:$C,0)))</f>
        <v>0</v>
      </c>
      <c r="M1327" s="238">
        <f>IF(ISBLANK(INDEX('Policy Characteristics'!G:G,MATCH($C1327,'Policy Characteristics'!$C:$C,0))),"",INDEX('Policy Characteristics'!G:G,MATCH($C1327,'Policy Characteristics'!$C:$C,0)))</f>
        <v>1</v>
      </c>
      <c r="N1327" s="238">
        <f>IF(ISBLANK(INDEX('Policy Characteristics'!H:H,MATCH($C1327,'Policy Characteristics'!$C:$C,0))),"",INDEX('Policy Characteristics'!H:H,MATCH($C1327,'Policy Characteristics'!$C:$C,0)))</f>
        <v>0.01</v>
      </c>
      <c r="O1327" s="237" t="str">
        <f>IF(ISBLANK(INDEX('Policy Characteristics'!I:I,MATCH($C1327,'Policy Characteristics'!$C:$C,0))),"",INDEX('Policy Characteristics'!I:I,MATCH($C1327,'Policy Characteristics'!$C:$C,0)))</f>
        <v>% of fuel shifted</v>
      </c>
      <c r="P1327" s="237"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7" t="str">
        <f>IF(ISBLANK(INDEX('Policy Characteristics'!K:K,MATCH($C1327,'Policy Characteristics'!$C:$C,0))),"",INDEX('Policy Characteristics'!K:K,MATCH($C1327,'Policy Characteristics'!$C:$C,0)))</f>
        <v>industry-ag-main.html#fuel-switching</v>
      </c>
      <c r="R1327" s="237" t="str">
        <f>IF(ISBLANK(INDEX('Policy Characteristics'!L:L,MATCH($C1327,'Policy Characteristics'!$C:$C,0))),"",INDEX('Policy Characteristics'!L:L,MATCH($C1327,'Policy Characteristics'!$C:$C,0)))</f>
        <v>industry-elec-and-hydrogen.html</v>
      </c>
      <c r="S1327" s="291" t="s">
        <v>187</v>
      </c>
    </row>
    <row r="1328" spans="1:19" s="291" customFormat="1">
      <c r="A1328" s="237" t="str">
        <f>IF(ISBLANK(INDEX('Policy Characteristics'!A:A,MATCH($C1328,'Policy Characteristics'!$C:$C,0))),"",INDEX('Policy Characteristics'!A:A,MATCH($C1328,'Policy Characteristics'!$C:$C,0)))</f>
        <v>Industry</v>
      </c>
      <c r="B1328" s="386" t="str">
        <f>IF(ISBLANK(INDEX('Policy Characteristics'!B:B,MATCH($C1328,'Policy Characteristics'!$C:$C,0))),"",INDEX('Policy Characteristics'!B:B,MATCH($C1328,'Policy Characteristics'!$C:$C,0)))</f>
        <v>Hydrogen Combustion</v>
      </c>
      <c r="C1328" s="237" t="str">
        <f t="shared" si="48"/>
        <v>Fraction of Eligible Industrial Energy Use Shifted to Hydrogen</v>
      </c>
      <c r="D1328" s="290" t="s">
        <v>3068</v>
      </c>
      <c r="E1328" t="s">
        <v>3492</v>
      </c>
      <c r="F1328" t="s">
        <v>3071</v>
      </c>
      <c r="G1328" s="335" t="s">
        <v>3499</v>
      </c>
      <c r="H1328" s="17">
        <v>2223</v>
      </c>
      <c r="I1328" s="387" t="s">
        <v>44</v>
      </c>
      <c r="J1328" s="388" t="str">
        <f>IF(ISBLANK(INDEX('Policy Characteristics'!D:D,MATCH($C1328,'Policy Characteristics'!$C:$C,0))),"",INDEX('Policy Characteristics'!D:D,MATCH($C1328,'Policy Characteristics'!$C:$C,0)))</f>
        <v>Hydrogen Combustion</v>
      </c>
      <c r="K1328" s="237" t="str">
        <f>IF(ISBLANK(INDEX('Policy Characteristics'!E:E,MATCH($C1328,'Policy Characteristics'!$C:$C,0))),"",INDEX('Policy Characteristics'!E:E,MATCH($C1328,'Policy Characteristics'!$C:$C,0)))</f>
        <v>indst shift to hydrogen</v>
      </c>
      <c r="L1328" s="238">
        <f>IF(ISBLANK(INDEX('Policy Characteristics'!F:F,MATCH($C1328,'Policy Characteristics'!$C:$C,0))),"",INDEX('Policy Characteristics'!F:F,MATCH($C1328,'Policy Characteristics'!$C:$C,0)))</f>
        <v>0</v>
      </c>
      <c r="M1328" s="238">
        <f>IF(ISBLANK(INDEX('Policy Characteristics'!G:G,MATCH($C1328,'Policy Characteristics'!$C:$C,0))),"",INDEX('Policy Characteristics'!G:G,MATCH($C1328,'Policy Characteristics'!$C:$C,0)))</f>
        <v>1</v>
      </c>
      <c r="N1328" s="238">
        <f>IF(ISBLANK(INDEX('Policy Characteristics'!H:H,MATCH($C1328,'Policy Characteristics'!$C:$C,0))),"",INDEX('Policy Characteristics'!H:H,MATCH($C1328,'Policy Characteristics'!$C:$C,0)))</f>
        <v>0.01</v>
      </c>
      <c r="O1328" s="237" t="str">
        <f>IF(ISBLANK(INDEX('Policy Characteristics'!I:I,MATCH($C1328,'Policy Characteristics'!$C:$C,0))),"",INDEX('Policy Characteristics'!I:I,MATCH($C1328,'Policy Characteristics'!$C:$C,0)))</f>
        <v>% of fuel shifted</v>
      </c>
      <c r="P1328" s="237"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7" t="str">
        <f>IF(ISBLANK(INDEX('Policy Characteristics'!K:K,MATCH($C1328,'Policy Characteristics'!$C:$C,0))),"",INDEX('Policy Characteristics'!K:K,MATCH($C1328,'Policy Characteristics'!$C:$C,0)))</f>
        <v>industry-ag-main.html#fuel-switching</v>
      </c>
      <c r="R1328" s="237" t="str">
        <f>IF(ISBLANK(INDEX('Policy Characteristics'!L:L,MATCH($C1328,'Policy Characteristics'!$C:$C,0))),"",INDEX('Policy Characteristics'!L:L,MATCH($C1328,'Policy Characteristics'!$C:$C,0)))</f>
        <v>industry-elec-and-hydrogen.html</v>
      </c>
      <c r="S1328" s="291" t="s">
        <v>187</v>
      </c>
    </row>
    <row r="1329" spans="1:19" s="291" customFormat="1">
      <c r="A1329" s="237" t="str">
        <f>IF(ISBLANK(INDEX('Policy Characteristics'!A:A,MATCH($C1329,'Policy Characteristics'!$C:$C,0))),"",INDEX('Policy Characteristics'!A:A,MATCH($C1329,'Policy Characteristics'!$C:$C,0)))</f>
        <v>Industry</v>
      </c>
      <c r="B1329" s="386" t="str">
        <f>IF(ISBLANK(INDEX('Policy Characteristics'!B:B,MATCH($C1329,'Policy Characteristics'!$C:$C,0))),"",INDEX('Policy Characteristics'!B:B,MATCH($C1329,'Policy Characteristics'!$C:$C,0)))</f>
        <v>Hydrogen Combustion</v>
      </c>
      <c r="C1329" s="237" t="str">
        <f t="shared" si="48"/>
        <v>Fraction of Eligible Industrial Energy Use Shifted to Hydrogen</v>
      </c>
      <c r="D1329" s="290" t="s">
        <v>3068</v>
      </c>
      <c r="E1329" t="s">
        <v>3493</v>
      </c>
      <c r="F1329" t="s">
        <v>3071</v>
      </c>
      <c r="G1329" s="335" t="s">
        <v>3500</v>
      </c>
      <c r="H1329" s="17">
        <v>2224</v>
      </c>
      <c r="I1329" s="387" t="s">
        <v>44</v>
      </c>
      <c r="J1329" s="388" t="str">
        <f>IF(ISBLANK(INDEX('Policy Characteristics'!D:D,MATCH($C1329,'Policy Characteristics'!$C:$C,0))),"",INDEX('Policy Characteristics'!D:D,MATCH($C1329,'Policy Characteristics'!$C:$C,0)))</f>
        <v>Hydrogen Combustion</v>
      </c>
      <c r="K1329" s="237" t="str">
        <f>IF(ISBLANK(INDEX('Policy Characteristics'!E:E,MATCH($C1329,'Policy Characteristics'!$C:$C,0))),"",INDEX('Policy Characteristics'!E:E,MATCH($C1329,'Policy Characteristics'!$C:$C,0)))</f>
        <v>indst shift to hydrogen</v>
      </c>
      <c r="L1329" s="238">
        <f>IF(ISBLANK(INDEX('Policy Characteristics'!F:F,MATCH($C1329,'Policy Characteristics'!$C:$C,0))),"",INDEX('Policy Characteristics'!F:F,MATCH($C1329,'Policy Characteristics'!$C:$C,0)))</f>
        <v>0</v>
      </c>
      <c r="M1329" s="238">
        <f>IF(ISBLANK(INDEX('Policy Characteristics'!G:G,MATCH($C1329,'Policy Characteristics'!$C:$C,0))),"",INDEX('Policy Characteristics'!G:G,MATCH($C1329,'Policy Characteristics'!$C:$C,0)))</f>
        <v>1</v>
      </c>
      <c r="N1329" s="238">
        <f>IF(ISBLANK(INDEX('Policy Characteristics'!H:H,MATCH($C1329,'Policy Characteristics'!$C:$C,0))),"",INDEX('Policy Characteristics'!H:H,MATCH($C1329,'Policy Characteristics'!$C:$C,0)))</f>
        <v>0.01</v>
      </c>
      <c r="O1329" s="237" t="str">
        <f>IF(ISBLANK(INDEX('Policy Characteristics'!I:I,MATCH($C1329,'Policy Characteristics'!$C:$C,0))),"",INDEX('Policy Characteristics'!I:I,MATCH($C1329,'Policy Characteristics'!$C:$C,0)))</f>
        <v>% of fuel shifted</v>
      </c>
      <c r="P1329" s="237"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7" t="str">
        <f>IF(ISBLANK(INDEX('Policy Characteristics'!K:K,MATCH($C1329,'Policy Characteristics'!$C:$C,0))),"",INDEX('Policy Characteristics'!K:K,MATCH($C1329,'Policy Characteristics'!$C:$C,0)))</f>
        <v>industry-ag-main.html#fuel-switching</v>
      </c>
      <c r="R1329" s="237" t="str">
        <f>IF(ISBLANK(INDEX('Policy Characteristics'!L:L,MATCH($C1329,'Policy Characteristics'!$C:$C,0))),"",INDEX('Policy Characteristics'!L:L,MATCH($C1329,'Policy Characteristics'!$C:$C,0)))</f>
        <v>industry-elec-and-hydrogen.html</v>
      </c>
      <c r="S1329" s="291" t="s">
        <v>187</v>
      </c>
    </row>
    <row r="1330" spans="1:19" s="291" customFormat="1">
      <c r="A1330" s="237" t="str">
        <f>IF(ISBLANK(INDEX('Policy Characteristics'!A:A,MATCH($C1330,'Policy Characteristics'!$C:$C,0))),"",INDEX('Policy Characteristics'!A:A,MATCH($C1330,'Policy Characteristics'!$C:$C,0)))</f>
        <v>Industry</v>
      </c>
      <c r="B1330" s="386" t="str">
        <f>IF(ISBLANK(INDEX('Policy Characteristics'!B:B,MATCH($C1330,'Policy Characteristics'!$C:$C,0))),"",INDEX('Policy Characteristics'!B:B,MATCH($C1330,'Policy Characteristics'!$C:$C,0)))</f>
        <v>Hydrogen Combustion</v>
      </c>
      <c r="C1330" s="237" t="str">
        <f t="shared" si="48"/>
        <v>Fraction of Eligible Industrial Energy Use Shifted to Hydrogen</v>
      </c>
      <c r="D1330" s="290" t="s">
        <v>3068</v>
      </c>
      <c r="E1330" t="s">
        <v>3610</v>
      </c>
      <c r="F1330" t="s">
        <v>3071</v>
      </c>
      <c r="G1330" s="335" t="s">
        <v>3610</v>
      </c>
      <c r="H1330" s="17">
        <v>2225</v>
      </c>
      <c r="I1330" s="387" t="s">
        <v>44</v>
      </c>
      <c r="J1330" s="388" t="str">
        <f>IF(ISBLANK(INDEX('Policy Characteristics'!D:D,MATCH($C1330,'Policy Characteristics'!$C:$C,0))),"",INDEX('Policy Characteristics'!D:D,MATCH($C1330,'Policy Characteristics'!$C:$C,0)))</f>
        <v>Hydrogen Combustion</v>
      </c>
      <c r="K1330" s="237" t="str">
        <f>IF(ISBLANK(INDEX('Policy Characteristics'!E:E,MATCH($C1330,'Policy Characteristics'!$C:$C,0))),"",INDEX('Policy Characteristics'!E:E,MATCH($C1330,'Policy Characteristics'!$C:$C,0)))</f>
        <v>indst shift to hydrogen</v>
      </c>
      <c r="L1330" s="238">
        <f>IF(ISBLANK(INDEX('Policy Characteristics'!F:F,MATCH($C1330,'Policy Characteristics'!$C:$C,0))),"",INDEX('Policy Characteristics'!F:F,MATCH($C1330,'Policy Characteristics'!$C:$C,0)))</f>
        <v>0</v>
      </c>
      <c r="M1330" s="238">
        <f>IF(ISBLANK(INDEX('Policy Characteristics'!G:G,MATCH($C1330,'Policy Characteristics'!$C:$C,0))),"",INDEX('Policy Characteristics'!G:G,MATCH($C1330,'Policy Characteristics'!$C:$C,0)))</f>
        <v>1</v>
      </c>
      <c r="N1330" s="238">
        <f>IF(ISBLANK(INDEX('Policy Characteristics'!H:H,MATCH($C1330,'Policy Characteristics'!$C:$C,0))),"",INDEX('Policy Characteristics'!H:H,MATCH($C1330,'Policy Characteristics'!$C:$C,0)))</f>
        <v>0.01</v>
      </c>
      <c r="O1330" s="237" t="str">
        <f>IF(ISBLANK(INDEX('Policy Characteristics'!I:I,MATCH($C1330,'Policy Characteristics'!$C:$C,0))),"",INDEX('Policy Characteristics'!I:I,MATCH($C1330,'Policy Characteristics'!$C:$C,0)))</f>
        <v>% of fuel shifted</v>
      </c>
      <c r="P1330" s="237"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7" t="str">
        <f>IF(ISBLANK(INDEX('Policy Characteristics'!K:K,MATCH($C1330,'Policy Characteristics'!$C:$C,0))),"",INDEX('Policy Characteristics'!K:K,MATCH($C1330,'Policy Characteristics'!$C:$C,0)))</f>
        <v>industry-ag-main.html#fuel-switching</v>
      </c>
      <c r="R1330" s="237" t="str">
        <f>IF(ISBLANK(INDEX('Policy Characteristics'!L:L,MATCH($C1330,'Policy Characteristics'!$C:$C,0))),"",INDEX('Policy Characteristics'!L:L,MATCH($C1330,'Policy Characteristics'!$C:$C,0)))</f>
        <v>industry-elec-and-hydrogen.html</v>
      </c>
      <c r="S1330" s="291" t="s">
        <v>187</v>
      </c>
    </row>
    <row r="1331" spans="1:19" s="291" customFormat="1">
      <c r="A1331" s="237" t="str">
        <f>IF(ISBLANK(INDEX('Policy Characteristics'!A:A,MATCH($C1331,'Policy Characteristics'!$C:$C,0))),"",INDEX('Policy Characteristics'!A:A,MATCH($C1331,'Policy Characteristics'!$C:$C,0)))</f>
        <v>Industry</v>
      </c>
      <c r="B1331" s="386" t="str">
        <f>IF(ISBLANK(INDEX('Policy Characteristics'!B:B,MATCH($C1331,'Policy Characteristics'!$C:$C,0))),"",INDEX('Policy Characteristics'!B:B,MATCH($C1331,'Policy Characteristics'!$C:$C,0)))</f>
        <v>Hydrogen Combustion</v>
      </c>
      <c r="C1331" s="237" t="str">
        <f t="shared" si="48"/>
        <v>Fraction of Eligible Industrial Energy Use Shifted to Hydrogen</v>
      </c>
      <c r="D1331" s="290" t="s">
        <v>3069</v>
      </c>
      <c r="E1331" t="s">
        <v>3487</v>
      </c>
      <c r="F1331" t="s">
        <v>3030</v>
      </c>
      <c r="G1331" s="335" t="s">
        <v>3494</v>
      </c>
      <c r="H1331" s="17">
        <v>2226</v>
      </c>
      <c r="I1331" s="387" t="s">
        <v>44</v>
      </c>
      <c r="J1331" s="388" t="str">
        <f>IF(ISBLANK(INDEX('Policy Characteristics'!D:D,MATCH($C1331,'Policy Characteristics'!$C:$C,0))),"",INDEX('Policy Characteristics'!D:D,MATCH($C1331,'Policy Characteristics'!$C:$C,0)))</f>
        <v>Hydrogen Combustion</v>
      </c>
      <c r="K1331" s="237" t="str">
        <f>IF(ISBLANK(INDEX('Policy Characteristics'!E:E,MATCH($C1331,'Policy Characteristics'!$C:$C,0))),"",INDEX('Policy Characteristics'!E:E,MATCH($C1331,'Policy Characteristics'!$C:$C,0)))</f>
        <v>indst shift to hydrogen</v>
      </c>
      <c r="L1331" s="238">
        <f>IF(ISBLANK(INDEX('Policy Characteristics'!F:F,MATCH($C1331,'Policy Characteristics'!$C:$C,0))),"",INDEX('Policy Characteristics'!F:F,MATCH($C1331,'Policy Characteristics'!$C:$C,0)))</f>
        <v>0</v>
      </c>
      <c r="M1331" s="238">
        <f>IF(ISBLANK(INDEX('Policy Characteristics'!G:G,MATCH($C1331,'Policy Characteristics'!$C:$C,0))),"",INDEX('Policy Characteristics'!G:G,MATCH($C1331,'Policy Characteristics'!$C:$C,0)))</f>
        <v>1</v>
      </c>
      <c r="N1331" s="238">
        <f>IF(ISBLANK(INDEX('Policy Characteristics'!H:H,MATCH($C1331,'Policy Characteristics'!$C:$C,0))),"",INDEX('Policy Characteristics'!H:H,MATCH($C1331,'Policy Characteristics'!$C:$C,0)))</f>
        <v>0.01</v>
      </c>
      <c r="O1331" s="237" t="str">
        <f>IF(ISBLANK(INDEX('Policy Characteristics'!I:I,MATCH($C1331,'Policy Characteristics'!$C:$C,0))),"",INDEX('Policy Characteristics'!I:I,MATCH($C1331,'Policy Characteristics'!$C:$C,0)))</f>
        <v>% of fuel shifted</v>
      </c>
      <c r="P1331" s="237"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7" t="str">
        <f>IF(ISBLANK(INDEX('Policy Characteristics'!K:K,MATCH($C1331,'Policy Characteristics'!$C:$C,0))),"",INDEX('Policy Characteristics'!K:K,MATCH($C1331,'Policy Characteristics'!$C:$C,0)))</f>
        <v>industry-ag-main.html#fuel-switching</v>
      </c>
      <c r="R1331" s="237" t="str">
        <f>IF(ISBLANK(INDEX('Policy Characteristics'!L:L,MATCH($C1331,'Policy Characteristics'!$C:$C,0))),"",INDEX('Policy Characteristics'!L:L,MATCH($C1331,'Policy Characteristics'!$C:$C,0)))</f>
        <v>industry-elec-and-hydrogen.html</v>
      </c>
      <c r="S1331" s="291" t="s">
        <v>187</v>
      </c>
    </row>
    <row r="1332" spans="1:19" s="291" customFormat="1">
      <c r="A1332" s="237" t="str">
        <f>IF(ISBLANK(INDEX('Policy Characteristics'!A:A,MATCH($C1332,'Policy Characteristics'!$C:$C,0))),"",INDEX('Policy Characteristics'!A:A,MATCH($C1332,'Policy Characteristics'!$C:$C,0)))</f>
        <v>Industry</v>
      </c>
      <c r="B1332" s="386" t="str">
        <f>IF(ISBLANK(INDEX('Policy Characteristics'!B:B,MATCH($C1332,'Policy Characteristics'!$C:$C,0))),"",INDEX('Policy Characteristics'!B:B,MATCH($C1332,'Policy Characteristics'!$C:$C,0)))</f>
        <v>Hydrogen Combustion</v>
      </c>
      <c r="C1332" s="237" t="str">
        <f t="shared" si="48"/>
        <v>Fraction of Eligible Industrial Energy Use Shifted to Hydrogen</v>
      </c>
      <c r="D1332" s="290" t="s">
        <v>3069</v>
      </c>
      <c r="E1332" t="s">
        <v>3488</v>
      </c>
      <c r="F1332" t="s">
        <v>3030</v>
      </c>
      <c r="G1332" s="335" t="s">
        <v>3495</v>
      </c>
      <c r="H1332" s="17">
        <v>2227</v>
      </c>
      <c r="I1332" s="387" t="s">
        <v>43</v>
      </c>
      <c r="J1332" s="388" t="str">
        <f>IF(ISBLANK(INDEX('Policy Characteristics'!D:D,MATCH($C1332,'Policy Characteristics'!$C:$C,0))),"",INDEX('Policy Characteristics'!D:D,MATCH($C1332,'Policy Characteristics'!$C:$C,0)))</f>
        <v>Hydrogen Combustion</v>
      </c>
      <c r="K1332" s="237" t="str">
        <f>IF(ISBLANK(INDEX('Policy Characteristics'!E:E,MATCH($C1332,'Policy Characteristics'!$C:$C,0))),"",INDEX('Policy Characteristics'!E:E,MATCH($C1332,'Policy Characteristics'!$C:$C,0)))</f>
        <v>indst shift to hydrogen</v>
      </c>
      <c r="L1332" s="238">
        <f>IF(ISBLANK(INDEX('Policy Characteristics'!F:F,MATCH($C1332,'Policy Characteristics'!$C:$C,0))),"",INDEX('Policy Characteristics'!F:F,MATCH($C1332,'Policy Characteristics'!$C:$C,0)))</f>
        <v>0</v>
      </c>
      <c r="M1332" s="238">
        <f>IF(ISBLANK(INDEX('Policy Characteristics'!G:G,MATCH($C1332,'Policy Characteristics'!$C:$C,0))),"",INDEX('Policy Characteristics'!G:G,MATCH($C1332,'Policy Characteristics'!$C:$C,0)))</f>
        <v>1</v>
      </c>
      <c r="N1332" s="238">
        <f>IF(ISBLANK(INDEX('Policy Characteristics'!H:H,MATCH($C1332,'Policy Characteristics'!$C:$C,0))),"",INDEX('Policy Characteristics'!H:H,MATCH($C1332,'Policy Characteristics'!$C:$C,0)))</f>
        <v>0.01</v>
      </c>
      <c r="O1332" s="237" t="str">
        <f>IF(ISBLANK(INDEX('Policy Characteristics'!I:I,MATCH($C1332,'Policy Characteristics'!$C:$C,0))),"",INDEX('Policy Characteristics'!I:I,MATCH($C1332,'Policy Characteristics'!$C:$C,0)))</f>
        <v>% of fuel shifted</v>
      </c>
      <c r="P1332" s="237"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7" t="str">
        <f>IF(ISBLANK(INDEX('Policy Characteristics'!K:K,MATCH($C1332,'Policy Characteristics'!$C:$C,0))),"",INDEX('Policy Characteristics'!K:K,MATCH($C1332,'Policy Characteristics'!$C:$C,0)))</f>
        <v>industry-ag-main.html#fuel-switching</v>
      </c>
      <c r="R1332" s="237" t="str">
        <f>IF(ISBLANK(INDEX('Policy Characteristics'!L:L,MATCH($C1332,'Policy Characteristics'!$C:$C,0))),"",INDEX('Policy Characteristics'!L:L,MATCH($C1332,'Policy Characteristics'!$C:$C,0)))</f>
        <v>industry-elec-and-hydrogen.html</v>
      </c>
      <c r="S1332" s="291" t="s">
        <v>187</v>
      </c>
    </row>
    <row r="1333" spans="1:19" s="291" customFormat="1">
      <c r="A1333" s="237" t="str">
        <f>IF(ISBLANK(INDEX('Policy Characteristics'!A:A,MATCH($C1333,'Policy Characteristics'!$C:$C,0))),"",INDEX('Policy Characteristics'!A:A,MATCH($C1333,'Policy Characteristics'!$C:$C,0)))</f>
        <v>Industry</v>
      </c>
      <c r="B1333" s="386" t="str">
        <f>IF(ISBLANK(INDEX('Policy Characteristics'!B:B,MATCH($C1333,'Policy Characteristics'!$C:$C,0))),"",INDEX('Policy Characteristics'!B:B,MATCH($C1333,'Policy Characteristics'!$C:$C,0)))</f>
        <v>Hydrogen Combustion</v>
      </c>
      <c r="C1333" s="237" t="str">
        <f t="shared" ref="C1333:C1338" si="49">C$1139</f>
        <v>Fraction of Eligible Industrial Energy Use Shifted to Hydrogen</v>
      </c>
      <c r="D1333" s="290" t="s">
        <v>3069</v>
      </c>
      <c r="E1333" t="s">
        <v>3489</v>
      </c>
      <c r="F1333" t="s">
        <v>3030</v>
      </c>
      <c r="G1333" s="335" t="s">
        <v>3496</v>
      </c>
      <c r="H1333" s="17">
        <v>2228</v>
      </c>
      <c r="I1333" s="387" t="s">
        <v>44</v>
      </c>
      <c r="J1333" s="388" t="str">
        <f>IF(ISBLANK(INDEX('Policy Characteristics'!D:D,MATCH($C1333,'Policy Characteristics'!$C:$C,0))),"",INDEX('Policy Characteristics'!D:D,MATCH($C1333,'Policy Characteristics'!$C:$C,0)))</f>
        <v>Hydrogen Combustion</v>
      </c>
      <c r="K1333" s="237" t="str">
        <f>IF(ISBLANK(INDEX('Policy Characteristics'!E:E,MATCH($C1333,'Policy Characteristics'!$C:$C,0))),"",INDEX('Policy Characteristics'!E:E,MATCH($C1333,'Policy Characteristics'!$C:$C,0)))</f>
        <v>indst shift to hydrogen</v>
      </c>
      <c r="L1333" s="238">
        <f>IF(ISBLANK(INDEX('Policy Characteristics'!F:F,MATCH($C1333,'Policy Characteristics'!$C:$C,0))),"",INDEX('Policy Characteristics'!F:F,MATCH($C1333,'Policy Characteristics'!$C:$C,0)))</f>
        <v>0</v>
      </c>
      <c r="M1333" s="238">
        <f>IF(ISBLANK(INDEX('Policy Characteristics'!G:G,MATCH($C1333,'Policy Characteristics'!$C:$C,0))),"",INDEX('Policy Characteristics'!G:G,MATCH($C1333,'Policy Characteristics'!$C:$C,0)))</f>
        <v>1</v>
      </c>
      <c r="N1333" s="238">
        <f>IF(ISBLANK(INDEX('Policy Characteristics'!H:H,MATCH($C1333,'Policy Characteristics'!$C:$C,0))),"",INDEX('Policy Characteristics'!H:H,MATCH($C1333,'Policy Characteristics'!$C:$C,0)))</f>
        <v>0.01</v>
      </c>
      <c r="O1333" s="237" t="str">
        <f>IF(ISBLANK(INDEX('Policy Characteristics'!I:I,MATCH($C1333,'Policy Characteristics'!$C:$C,0))),"",INDEX('Policy Characteristics'!I:I,MATCH($C1333,'Policy Characteristics'!$C:$C,0)))</f>
        <v>% of fuel shifted</v>
      </c>
      <c r="P1333" s="237"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7" t="str">
        <f>IF(ISBLANK(INDEX('Policy Characteristics'!K:K,MATCH($C1333,'Policy Characteristics'!$C:$C,0))),"",INDEX('Policy Characteristics'!K:K,MATCH($C1333,'Policy Characteristics'!$C:$C,0)))</f>
        <v>industry-ag-main.html#fuel-switching</v>
      </c>
      <c r="R1333" s="237" t="str">
        <f>IF(ISBLANK(INDEX('Policy Characteristics'!L:L,MATCH($C1333,'Policy Characteristics'!$C:$C,0))),"",INDEX('Policy Characteristics'!L:L,MATCH($C1333,'Policy Characteristics'!$C:$C,0)))</f>
        <v>industry-elec-and-hydrogen.html</v>
      </c>
      <c r="S1333" s="291" t="s">
        <v>187</v>
      </c>
    </row>
    <row r="1334" spans="1:19" s="291" customFormat="1">
      <c r="A1334" s="237" t="str">
        <f>IF(ISBLANK(INDEX('Policy Characteristics'!A:A,MATCH($C1334,'Policy Characteristics'!$C:$C,0))),"",INDEX('Policy Characteristics'!A:A,MATCH($C1334,'Policy Characteristics'!$C:$C,0)))</f>
        <v>Industry</v>
      </c>
      <c r="B1334" s="386" t="str">
        <f>IF(ISBLANK(INDEX('Policy Characteristics'!B:B,MATCH($C1334,'Policy Characteristics'!$C:$C,0))),"",INDEX('Policy Characteristics'!B:B,MATCH($C1334,'Policy Characteristics'!$C:$C,0)))</f>
        <v>Hydrogen Combustion</v>
      </c>
      <c r="C1334" s="237" t="str">
        <f t="shared" si="49"/>
        <v>Fraction of Eligible Industrial Energy Use Shifted to Hydrogen</v>
      </c>
      <c r="D1334" s="290" t="s">
        <v>3069</v>
      </c>
      <c r="E1334" t="s">
        <v>3490</v>
      </c>
      <c r="F1334" t="s">
        <v>3030</v>
      </c>
      <c r="G1334" s="335" t="s">
        <v>3497</v>
      </c>
      <c r="H1334" s="17">
        <v>2229</v>
      </c>
      <c r="I1334" s="387" t="s">
        <v>44</v>
      </c>
      <c r="J1334" s="388" t="str">
        <f>IF(ISBLANK(INDEX('Policy Characteristics'!D:D,MATCH($C1334,'Policy Characteristics'!$C:$C,0))),"",INDEX('Policy Characteristics'!D:D,MATCH($C1334,'Policy Characteristics'!$C:$C,0)))</f>
        <v>Hydrogen Combustion</v>
      </c>
      <c r="K1334" s="237" t="str">
        <f>IF(ISBLANK(INDEX('Policy Characteristics'!E:E,MATCH($C1334,'Policy Characteristics'!$C:$C,0))),"",INDEX('Policy Characteristics'!E:E,MATCH($C1334,'Policy Characteristics'!$C:$C,0)))</f>
        <v>indst shift to hydrogen</v>
      </c>
      <c r="L1334" s="238">
        <f>IF(ISBLANK(INDEX('Policy Characteristics'!F:F,MATCH($C1334,'Policy Characteristics'!$C:$C,0))),"",INDEX('Policy Characteristics'!F:F,MATCH($C1334,'Policy Characteristics'!$C:$C,0)))</f>
        <v>0</v>
      </c>
      <c r="M1334" s="238">
        <f>IF(ISBLANK(INDEX('Policy Characteristics'!G:G,MATCH($C1334,'Policy Characteristics'!$C:$C,0))),"",INDEX('Policy Characteristics'!G:G,MATCH($C1334,'Policy Characteristics'!$C:$C,0)))</f>
        <v>1</v>
      </c>
      <c r="N1334" s="238">
        <f>IF(ISBLANK(INDEX('Policy Characteristics'!H:H,MATCH($C1334,'Policy Characteristics'!$C:$C,0))),"",INDEX('Policy Characteristics'!H:H,MATCH($C1334,'Policy Characteristics'!$C:$C,0)))</f>
        <v>0.01</v>
      </c>
      <c r="O1334" s="237" t="str">
        <f>IF(ISBLANK(INDEX('Policy Characteristics'!I:I,MATCH($C1334,'Policy Characteristics'!$C:$C,0))),"",INDEX('Policy Characteristics'!I:I,MATCH($C1334,'Policy Characteristics'!$C:$C,0)))</f>
        <v>% of fuel shifted</v>
      </c>
      <c r="P1334" s="237"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7" t="str">
        <f>IF(ISBLANK(INDEX('Policy Characteristics'!K:K,MATCH($C1334,'Policy Characteristics'!$C:$C,0))),"",INDEX('Policy Characteristics'!K:K,MATCH($C1334,'Policy Characteristics'!$C:$C,0)))</f>
        <v>industry-ag-main.html#fuel-switching</v>
      </c>
      <c r="R1334" s="237" t="str">
        <f>IF(ISBLANK(INDEX('Policy Characteristics'!L:L,MATCH($C1334,'Policy Characteristics'!$C:$C,0))),"",INDEX('Policy Characteristics'!L:L,MATCH($C1334,'Policy Characteristics'!$C:$C,0)))</f>
        <v>industry-elec-and-hydrogen.html</v>
      </c>
      <c r="S1334" s="291" t="s">
        <v>187</v>
      </c>
    </row>
    <row r="1335" spans="1:19" s="291" customFormat="1">
      <c r="A1335" s="237" t="str">
        <f>IF(ISBLANK(INDEX('Policy Characteristics'!A:A,MATCH($C1335,'Policy Characteristics'!$C:$C,0))),"",INDEX('Policy Characteristics'!A:A,MATCH($C1335,'Policy Characteristics'!$C:$C,0)))</f>
        <v>Industry</v>
      </c>
      <c r="B1335" s="386" t="str">
        <f>IF(ISBLANK(INDEX('Policy Characteristics'!B:B,MATCH($C1335,'Policy Characteristics'!$C:$C,0))),"",INDEX('Policy Characteristics'!B:B,MATCH($C1335,'Policy Characteristics'!$C:$C,0)))</f>
        <v>Hydrogen Combustion</v>
      </c>
      <c r="C1335" s="237" t="str">
        <f t="shared" si="49"/>
        <v>Fraction of Eligible Industrial Energy Use Shifted to Hydrogen</v>
      </c>
      <c r="D1335" s="290" t="s">
        <v>3069</v>
      </c>
      <c r="E1335" t="s">
        <v>3491</v>
      </c>
      <c r="F1335" t="s">
        <v>3030</v>
      </c>
      <c r="G1335" s="335" t="s">
        <v>3498</v>
      </c>
      <c r="H1335" s="17">
        <v>2230</v>
      </c>
      <c r="I1335" s="387" t="s">
        <v>44</v>
      </c>
      <c r="J1335" s="388" t="str">
        <f>IF(ISBLANK(INDEX('Policy Characteristics'!D:D,MATCH($C1335,'Policy Characteristics'!$C:$C,0))),"",INDEX('Policy Characteristics'!D:D,MATCH($C1335,'Policy Characteristics'!$C:$C,0)))</f>
        <v>Hydrogen Combustion</v>
      </c>
      <c r="K1335" s="237" t="str">
        <f>IF(ISBLANK(INDEX('Policy Characteristics'!E:E,MATCH($C1335,'Policy Characteristics'!$C:$C,0))),"",INDEX('Policy Characteristics'!E:E,MATCH($C1335,'Policy Characteristics'!$C:$C,0)))</f>
        <v>indst shift to hydrogen</v>
      </c>
      <c r="L1335" s="238">
        <f>IF(ISBLANK(INDEX('Policy Characteristics'!F:F,MATCH($C1335,'Policy Characteristics'!$C:$C,0))),"",INDEX('Policy Characteristics'!F:F,MATCH($C1335,'Policy Characteristics'!$C:$C,0)))</f>
        <v>0</v>
      </c>
      <c r="M1335" s="238">
        <f>IF(ISBLANK(INDEX('Policy Characteristics'!G:G,MATCH($C1335,'Policy Characteristics'!$C:$C,0))),"",INDEX('Policy Characteristics'!G:G,MATCH($C1335,'Policy Characteristics'!$C:$C,0)))</f>
        <v>1</v>
      </c>
      <c r="N1335" s="238">
        <f>IF(ISBLANK(INDEX('Policy Characteristics'!H:H,MATCH($C1335,'Policy Characteristics'!$C:$C,0))),"",INDEX('Policy Characteristics'!H:H,MATCH($C1335,'Policy Characteristics'!$C:$C,0)))</f>
        <v>0.01</v>
      </c>
      <c r="O1335" s="237" t="str">
        <f>IF(ISBLANK(INDEX('Policy Characteristics'!I:I,MATCH($C1335,'Policy Characteristics'!$C:$C,0))),"",INDEX('Policy Characteristics'!I:I,MATCH($C1335,'Policy Characteristics'!$C:$C,0)))</f>
        <v>% of fuel shifted</v>
      </c>
      <c r="P1335" s="237"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7" t="str">
        <f>IF(ISBLANK(INDEX('Policy Characteristics'!K:K,MATCH($C1335,'Policy Characteristics'!$C:$C,0))),"",INDEX('Policy Characteristics'!K:K,MATCH($C1335,'Policy Characteristics'!$C:$C,0)))</f>
        <v>industry-ag-main.html#fuel-switching</v>
      </c>
      <c r="R1335" s="237" t="str">
        <f>IF(ISBLANK(INDEX('Policy Characteristics'!L:L,MATCH($C1335,'Policy Characteristics'!$C:$C,0))),"",INDEX('Policy Characteristics'!L:L,MATCH($C1335,'Policy Characteristics'!$C:$C,0)))</f>
        <v>industry-elec-and-hydrogen.html</v>
      </c>
      <c r="S1335" s="291" t="s">
        <v>187</v>
      </c>
    </row>
    <row r="1336" spans="1:19" s="291" customFormat="1">
      <c r="A1336" s="237" t="str">
        <f>IF(ISBLANK(INDEX('Policy Characteristics'!A:A,MATCH($C1336,'Policy Characteristics'!$C:$C,0))),"",INDEX('Policy Characteristics'!A:A,MATCH($C1336,'Policy Characteristics'!$C:$C,0)))</f>
        <v>Industry</v>
      </c>
      <c r="B1336" s="386" t="str">
        <f>IF(ISBLANK(INDEX('Policy Characteristics'!B:B,MATCH($C1336,'Policy Characteristics'!$C:$C,0))),"",INDEX('Policy Characteristics'!B:B,MATCH($C1336,'Policy Characteristics'!$C:$C,0)))</f>
        <v>Hydrogen Combustion</v>
      </c>
      <c r="C1336" s="237" t="str">
        <f t="shared" si="49"/>
        <v>Fraction of Eligible Industrial Energy Use Shifted to Hydrogen</v>
      </c>
      <c r="D1336" s="290" t="s">
        <v>3069</v>
      </c>
      <c r="E1336" t="s">
        <v>3492</v>
      </c>
      <c r="F1336" t="s">
        <v>3030</v>
      </c>
      <c r="G1336" s="335" t="s">
        <v>3499</v>
      </c>
      <c r="H1336" s="17">
        <v>2231</v>
      </c>
      <c r="I1336" s="387" t="s">
        <v>44</v>
      </c>
      <c r="J1336" s="388" t="str">
        <f>IF(ISBLANK(INDEX('Policy Characteristics'!D:D,MATCH($C1336,'Policy Characteristics'!$C:$C,0))),"",INDEX('Policy Characteristics'!D:D,MATCH($C1336,'Policy Characteristics'!$C:$C,0)))</f>
        <v>Hydrogen Combustion</v>
      </c>
      <c r="K1336" s="237" t="str">
        <f>IF(ISBLANK(INDEX('Policy Characteristics'!E:E,MATCH($C1336,'Policy Characteristics'!$C:$C,0))),"",INDEX('Policy Characteristics'!E:E,MATCH($C1336,'Policy Characteristics'!$C:$C,0)))</f>
        <v>indst shift to hydrogen</v>
      </c>
      <c r="L1336" s="238">
        <f>IF(ISBLANK(INDEX('Policy Characteristics'!F:F,MATCH($C1336,'Policy Characteristics'!$C:$C,0))),"",INDEX('Policy Characteristics'!F:F,MATCH($C1336,'Policy Characteristics'!$C:$C,0)))</f>
        <v>0</v>
      </c>
      <c r="M1336" s="238">
        <f>IF(ISBLANK(INDEX('Policy Characteristics'!G:G,MATCH($C1336,'Policy Characteristics'!$C:$C,0))),"",INDEX('Policy Characteristics'!G:G,MATCH($C1336,'Policy Characteristics'!$C:$C,0)))</f>
        <v>1</v>
      </c>
      <c r="N1336" s="238">
        <f>IF(ISBLANK(INDEX('Policy Characteristics'!H:H,MATCH($C1336,'Policy Characteristics'!$C:$C,0))),"",INDEX('Policy Characteristics'!H:H,MATCH($C1336,'Policy Characteristics'!$C:$C,0)))</f>
        <v>0.01</v>
      </c>
      <c r="O1336" s="237" t="str">
        <f>IF(ISBLANK(INDEX('Policy Characteristics'!I:I,MATCH($C1336,'Policy Characteristics'!$C:$C,0))),"",INDEX('Policy Characteristics'!I:I,MATCH($C1336,'Policy Characteristics'!$C:$C,0)))</f>
        <v>% of fuel shifted</v>
      </c>
      <c r="P1336" s="237"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7" t="str">
        <f>IF(ISBLANK(INDEX('Policy Characteristics'!K:K,MATCH($C1336,'Policy Characteristics'!$C:$C,0))),"",INDEX('Policy Characteristics'!K:K,MATCH($C1336,'Policy Characteristics'!$C:$C,0)))</f>
        <v>industry-ag-main.html#fuel-switching</v>
      </c>
      <c r="R1336" s="237" t="str">
        <f>IF(ISBLANK(INDEX('Policy Characteristics'!L:L,MATCH($C1336,'Policy Characteristics'!$C:$C,0))),"",INDEX('Policy Characteristics'!L:L,MATCH($C1336,'Policy Characteristics'!$C:$C,0)))</f>
        <v>industry-elec-and-hydrogen.html</v>
      </c>
      <c r="S1336" s="291" t="s">
        <v>187</v>
      </c>
    </row>
    <row r="1337" spans="1:19" s="291" customFormat="1">
      <c r="A1337" s="237" t="str">
        <f>IF(ISBLANK(INDEX('Policy Characteristics'!A:A,MATCH($C1337,'Policy Characteristics'!$C:$C,0))),"",INDEX('Policy Characteristics'!A:A,MATCH($C1337,'Policy Characteristics'!$C:$C,0)))</f>
        <v>Industry</v>
      </c>
      <c r="B1337" s="386" t="str">
        <f>IF(ISBLANK(INDEX('Policy Characteristics'!B:B,MATCH($C1337,'Policy Characteristics'!$C:$C,0))),"",INDEX('Policy Characteristics'!B:B,MATCH($C1337,'Policy Characteristics'!$C:$C,0)))</f>
        <v>Hydrogen Combustion</v>
      </c>
      <c r="C1337" s="237" t="str">
        <f t="shared" si="49"/>
        <v>Fraction of Eligible Industrial Energy Use Shifted to Hydrogen</v>
      </c>
      <c r="D1337" s="290" t="s">
        <v>3069</v>
      </c>
      <c r="E1337" t="s">
        <v>3493</v>
      </c>
      <c r="F1337" t="s">
        <v>3030</v>
      </c>
      <c r="G1337" s="335" t="s">
        <v>3500</v>
      </c>
      <c r="H1337" s="17">
        <v>2232</v>
      </c>
      <c r="I1337" s="387" t="s">
        <v>44</v>
      </c>
      <c r="J1337" s="388" t="str">
        <f>IF(ISBLANK(INDEX('Policy Characteristics'!D:D,MATCH($C1337,'Policy Characteristics'!$C:$C,0))),"",INDEX('Policy Characteristics'!D:D,MATCH($C1337,'Policy Characteristics'!$C:$C,0)))</f>
        <v>Hydrogen Combustion</v>
      </c>
      <c r="K1337" s="237" t="str">
        <f>IF(ISBLANK(INDEX('Policy Characteristics'!E:E,MATCH($C1337,'Policy Characteristics'!$C:$C,0))),"",INDEX('Policy Characteristics'!E:E,MATCH($C1337,'Policy Characteristics'!$C:$C,0)))</f>
        <v>indst shift to hydrogen</v>
      </c>
      <c r="L1337" s="238">
        <f>IF(ISBLANK(INDEX('Policy Characteristics'!F:F,MATCH($C1337,'Policy Characteristics'!$C:$C,0))),"",INDEX('Policy Characteristics'!F:F,MATCH($C1337,'Policy Characteristics'!$C:$C,0)))</f>
        <v>0</v>
      </c>
      <c r="M1337" s="238">
        <f>IF(ISBLANK(INDEX('Policy Characteristics'!G:G,MATCH($C1337,'Policy Characteristics'!$C:$C,0))),"",INDEX('Policy Characteristics'!G:G,MATCH($C1337,'Policy Characteristics'!$C:$C,0)))</f>
        <v>1</v>
      </c>
      <c r="N1337" s="238">
        <f>IF(ISBLANK(INDEX('Policy Characteristics'!H:H,MATCH($C1337,'Policy Characteristics'!$C:$C,0))),"",INDEX('Policy Characteristics'!H:H,MATCH($C1337,'Policy Characteristics'!$C:$C,0)))</f>
        <v>0.01</v>
      </c>
      <c r="O1337" s="237" t="str">
        <f>IF(ISBLANK(INDEX('Policy Characteristics'!I:I,MATCH($C1337,'Policy Characteristics'!$C:$C,0))),"",INDEX('Policy Characteristics'!I:I,MATCH($C1337,'Policy Characteristics'!$C:$C,0)))</f>
        <v>% of fuel shifted</v>
      </c>
      <c r="P1337" s="237"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7" t="str">
        <f>IF(ISBLANK(INDEX('Policy Characteristics'!K:K,MATCH($C1337,'Policy Characteristics'!$C:$C,0))),"",INDEX('Policy Characteristics'!K:K,MATCH($C1337,'Policy Characteristics'!$C:$C,0)))</f>
        <v>industry-ag-main.html#fuel-switching</v>
      </c>
      <c r="R1337" s="237" t="str">
        <f>IF(ISBLANK(INDEX('Policy Characteristics'!L:L,MATCH($C1337,'Policy Characteristics'!$C:$C,0))),"",INDEX('Policy Characteristics'!L:L,MATCH($C1337,'Policy Characteristics'!$C:$C,0)))</f>
        <v>industry-elec-and-hydrogen.html</v>
      </c>
      <c r="S1337" s="291" t="s">
        <v>187</v>
      </c>
    </row>
    <row r="1338" spans="1:19" s="291" customFormat="1">
      <c r="A1338" s="237" t="str">
        <f>IF(ISBLANK(INDEX('Policy Characteristics'!A:A,MATCH($C1338,'Policy Characteristics'!$C:$C,0))),"",INDEX('Policy Characteristics'!A:A,MATCH($C1338,'Policy Characteristics'!$C:$C,0)))</f>
        <v>Industry</v>
      </c>
      <c r="B1338" s="386" t="str">
        <f>IF(ISBLANK(INDEX('Policy Characteristics'!B:B,MATCH($C1338,'Policy Characteristics'!$C:$C,0))),"",INDEX('Policy Characteristics'!B:B,MATCH($C1338,'Policy Characteristics'!$C:$C,0)))</f>
        <v>Hydrogen Combustion</v>
      </c>
      <c r="C1338" s="237" t="str">
        <f t="shared" si="49"/>
        <v>Fraction of Eligible Industrial Energy Use Shifted to Hydrogen</v>
      </c>
      <c r="D1338" s="290" t="s">
        <v>3069</v>
      </c>
      <c r="E1338" t="s">
        <v>3610</v>
      </c>
      <c r="F1338" t="s">
        <v>3030</v>
      </c>
      <c r="G1338" s="335" t="s">
        <v>3610</v>
      </c>
      <c r="H1338" s="17">
        <v>2233</v>
      </c>
      <c r="I1338" s="387" t="s">
        <v>44</v>
      </c>
      <c r="J1338" s="388" t="str">
        <f>IF(ISBLANK(INDEX('Policy Characteristics'!D:D,MATCH($C1338,'Policy Characteristics'!$C:$C,0))),"",INDEX('Policy Characteristics'!D:D,MATCH($C1338,'Policy Characteristics'!$C:$C,0)))</f>
        <v>Hydrogen Combustion</v>
      </c>
      <c r="K1338" s="237" t="str">
        <f>IF(ISBLANK(INDEX('Policy Characteristics'!E:E,MATCH($C1338,'Policy Characteristics'!$C:$C,0))),"",INDEX('Policy Characteristics'!E:E,MATCH($C1338,'Policy Characteristics'!$C:$C,0)))</f>
        <v>indst shift to hydrogen</v>
      </c>
      <c r="L1338" s="238">
        <f>IF(ISBLANK(INDEX('Policy Characteristics'!F:F,MATCH($C1338,'Policy Characteristics'!$C:$C,0))),"",INDEX('Policy Characteristics'!F:F,MATCH($C1338,'Policy Characteristics'!$C:$C,0)))</f>
        <v>0</v>
      </c>
      <c r="M1338" s="238">
        <f>IF(ISBLANK(INDEX('Policy Characteristics'!G:G,MATCH($C1338,'Policy Characteristics'!$C:$C,0))),"",INDEX('Policy Characteristics'!G:G,MATCH($C1338,'Policy Characteristics'!$C:$C,0)))</f>
        <v>1</v>
      </c>
      <c r="N1338" s="238">
        <f>IF(ISBLANK(INDEX('Policy Characteristics'!H:H,MATCH($C1338,'Policy Characteristics'!$C:$C,0))),"",INDEX('Policy Characteristics'!H:H,MATCH($C1338,'Policy Characteristics'!$C:$C,0)))</f>
        <v>0.01</v>
      </c>
      <c r="O1338" s="237" t="str">
        <f>IF(ISBLANK(INDEX('Policy Characteristics'!I:I,MATCH($C1338,'Policy Characteristics'!$C:$C,0))),"",INDEX('Policy Characteristics'!I:I,MATCH($C1338,'Policy Characteristics'!$C:$C,0)))</f>
        <v>% of fuel shifted</v>
      </c>
      <c r="P1338" s="237"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7" t="str">
        <f>IF(ISBLANK(INDEX('Policy Characteristics'!K:K,MATCH($C1338,'Policy Characteristics'!$C:$C,0))),"",INDEX('Policy Characteristics'!K:K,MATCH($C1338,'Policy Characteristics'!$C:$C,0)))</f>
        <v>industry-ag-main.html#fuel-switching</v>
      </c>
      <c r="R1338" s="237" t="str">
        <f>IF(ISBLANK(INDEX('Policy Characteristics'!L:L,MATCH($C1338,'Policy Characteristics'!$C:$C,0))),"",INDEX('Policy Characteristics'!L:L,MATCH($C1338,'Policy Characteristics'!$C:$C,0)))</f>
        <v>industry-elec-and-hydrogen.html</v>
      </c>
      <c r="S1338" s="291" t="s">
        <v>187</v>
      </c>
    </row>
    <row r="1339" spans="1:19" s="237" customFormat="1">
      <c r="A1339" s="237" t="str">
        <f>IF(ISBLANK(INDEX('Policy Characteristics'!A:A,MATCH($C1339,'Policy Characteristics'!$C:$C,0))),"",INDEX('Policy Characteristics'!A:A,MATCH($C1339,'Policy Characteristics'!$C:$C,0)))</f>
        <v>Industry</v>
      </c>
      <c r="B1339" s="386" t="str">
        <f>IF(ISBLANK(INDEX('Policy Characteristics'!B:B,MATCH($C1339,'Policy Characteristics'!$C:$C,0))),"",INDEX('Policy Characteristics'!B:B,MATCH($C1339,'Policy Characteristics'!$C:$C,0)))</f>
        <v>Improved System Design</v>
      </c>
      <c r="C1339" t="s">
        <v>283</v>
      </c>
      <c r="D1339" s="335"/>
      <c r="E1339" s="335"/>
      <c r="F1339" s="335"/>
      <c r="G1339" s="335"/>
      <c r="H1339" s="17">
        <v>54</v>
      </c>
      <c r="I1339" s="387" t="s">
        <v>43</v>
      </c>
      <c r="J1339" s="388" t="str">
        <f>IF(ISBLANK(INDEX('Policy Characteristics'!D:D,MATCH($C1339,'Policy Characteristics'!$C:$C,0))),"",INDEX('Policy Characteristics'!D:D,MATCH($C1339,'Policy Characteristics'!$C:$C,0)))</f>
        <v>Improved System Design</v>
      </c>
      <c r="K1339" s="237" t="str">
        <f>IF(ISBLANK(INDEX('Policy Characteristics'!E:E,MATCH($C1339,'Policy Characteristics'!$C:$C,0))),"",INDEX('Policy Characteristics'!E:E,MATCH($C1339,'Policy Characteristics'!$C:$C,0)))</f>
        <v>indst system integration</v>
      </c>
      <c r="L1339" s="238">
        <f>IF(ISBLANK(INDEX('Policy Characteristics'!F:F,MATCH($C1339,'Policy Characteristics'!$C:$C,0))),"",INDEX('Policy Characteristics'!F:F,MATCH($C1339,'Policy Characteristics'!$C:$C,0)))</f>
        <v>0</v>
      </c>
      <c r="M1339" s="238">
        <f>IF(ISBLANK(INDEX('Policy Characteristics'!G:G,MATCH($C1339,'Policy Characteristics'!$C:$C,0))),"",INDEX('Policy Characteristics'!G:G,MATCH($C1339,'Policy Characteristics'!$C:$C,0)))</f>
        <v>1</v>
      </c>
      <c r="N1339" s="238">
        <f>IF(ISBLANK(INDEX('Policy Characteristics'!H:H,MATCH($C1339,'Policy Characteristics'!$C:$C,0))),"",INDEX('Policy Characteristics'!H:H,MATCH($C1339,'Policy Characteristics'!$C:$C,0)))</f>
        <v>0.01</v>
      </c>
      <c r="O1339" s="237" t="str">
        <f>IF(ISBLANK(INDEX('Policy Characteristics'!I:I,MATCH($C1339,'Policy Characteristics'!$C:$C,0))),"",INDEX('Policy Characteristics'!I:I,MATCH($C1339,'Policy Characteristics'!$C:$C,0)))</f>
        <v>% of potential achieved</v>
      </c>
      <c r="P1339" s="237"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7" t="str">
        <f>IF(ISBLANK(INDEX('Policy Characteristics'!K:K,MATCH($C1339,'Policy Characteristics'!$C:$C,0))),"",INDEX('Policy Characteristics'!K:K,MATCH($C1339,'Policy Characteristics'!$C:$C,0)))</f>
        <v>industry-ag-main.html#system-integ</v>
      </c>
      <c r="R1339" s="237" t="str">
        <f>IF(ISBLANK(INDEX('Policy Characteristics'!L:L,MATCH($C1339,'Policy Characteristics'!$C:$C,0))),"",INDEX('Policy Characteristics'!L:L,MATCH($C1339,'Policy Characteristics'!$C:$C,0)))</f>
        <v>improved-system-design.html</v>
      </c>
      <c r="S1339" s="291" t="s">
        <v>3927</v>
      </c>
    </row>
    <row r="1340" spans="1:19" s="237" customFormat="1">
      <c r="A1340" s="237" t="str">
        <f>IF(ISBLANK(INDEX('Policy Characteristics'!A:A,MATCH($C1340,'Policy Characteristics'!$C:$C,0))),"",INDEX('Policy Characteristics'!A:A,MATCH($C1340,'Policy Characteristics'!$C:$C,0)))</f>
        <v>Industry</v>
      </c>
      <c r="B1340" s="386" t="str">
        <f>IF(ISBLANK(INDEX('Policy Characteristics'!B:B,MATCH($C1340,'Policy Characteristics'!$C:$C,0))),"",INDEX('Policy Characteristics'!B:B,MATCH($C1340,'Policy Characteristics'!$C:$C,0)))</f>
        <v>Industry Energy Efficiency Standards</v>
      </c>
      <c r="C1340" t="s">
        <v>282</v>
      </c>
      <c r="D1340" s="335" t="s">
        <v>3045</v>
      </c>
      <c r="E1340" s="335" t="s">
        <v>2396</v>
      </c>
      <c r="F1340" t="s">
        <v>3070</v>
      </c>
      <c r="G1340" s="335" t="s">
        <v>2402</v>
      </c>
      <c r="H1340" s="17">
        <v>958</v>
      </c>
      <c r="I1340" s="387" t="s">
        <v>43</v>
      </c>
      <c r="J1340" s="388" t="str">
        <f>IF(ISBLANK(INDEX('Policy Characteristics'!D:D,MATCH($C1340,'Policy Characteristics'!$C:$C,0))),"",INDEX('Policy Characteristics'!D:D,MATCH($C1340,'Policy Characteristics'!$C:$C,0)))</f>
        <v>Industry Energy Efficiency Standards</v>
      </c>
      <c r="K1340" s="237" t="str">
        <f>IF(ISBLANK(INDEX('Policy Characteristics'!E:E,MATCH($C1340,'Policy Characteristics'!$C:$C,0))),"",INDEX('Policy Characteristics'!E:E,MATCH($C1340,'Policy Characteristics'!$C:$C,0)))</f>
        <v>indst efficiency standards</v>
      </c>
      <c r="L1340" s="238">
        <f>IF(ISBLANK(INDEX('Policy Characteristics'!F:F,MATCH($C1340,'Policy Characteristics'!$C:$C,0))),"",INDEX('Policy Characteristics'!F:F,MATCH($C1340,'Policy Characteristics'!$C:$C,0)))</f>
        <v>0</v>
      </c>
      <c r="M1340" s="238">
        <f>IF(ISBLANK(INDEX('Policy Characteristics'!G:G,MATCH($C1340,'Policy Characteristics'!$C:$C,0))),"",INDEX('Policy Characteristics'!G:G,MATCH($C1340,'Policy Characteristics'!$C:$C,0)))</f>
        <v>0.25</v>
      </c>
      <c r="N1340" s="238">
        <f>IF(ISBLANK(INDEX('Policy Characteristics'!H:H,MATCH($C1340,'Policy Characteristics'!$C:$C,0))),"",INDEX('Policy Characteristics'!H:H,MATCH($C1340,'Policy Characteristics'!$C:$C,0)))</f>
        <v>0.01</v>
      </c>
      <c r="O1340" s="237" t="str">
        <f>IF(ISBLANK(INDEX('Policy Characteristics'!I:I,MATCH($C1340,'Policy Characteristics'!$C:$C,0))),"",INDEX('Policy Characteristics'!I:I,MATCH($C1340,'Policy Characteristics'!$C:$C,0)))</f>
        <v>% reduction in energy use</v>
      </c>
      <c r="P1340" s="237"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7" t="str">
        <f>IF(ISBLANK(INDEX('Policy Characteristics'!K:K,MATCH($C1340,'Policy Characteristics'!$C:$C,0))),"",INDEX('Policy Characteristics'!K:K,MATCH($C1340,'Policy Characteristics'!$C:$C,0)))</f>
        <v>industry-ag-main.html#eff-stds</v>
      </c>
      <c r="R1340" s="237" t="str">
        <f>IF(ISBLANK(INDEX('Policy Characteristics'!L:L,MATCH($C1340,'Policy Characteristics'!$C:$C,0))),"",INDEX('Policy Characteristics'!L:L,MATCH($C1340,'Policy Characteristics'!$C:$C,0)))</f>
        <v>industry-energy-efficiency-standards.html</v>
      </c>
      <c r="S1340" s="291" t="s">
        <v>3928</v>
      </c>
    </row>
    <row r="1341" spans="1:19" s="237" customFormat="1">
      <c r="A1341" s="237" t="str">
        <f>IF(ISBLANK(INDEX('Policy Characteristics'!A:A,MATCH($C1341,'Policy Characteristics'!$C:$C,0))),"",INDEX('Policy Characteristics'!A:A,MATCH($C1341,'Policy Characteristics'!$C:$C,0)))</f>
        <v>Industry</v>
      </c>
      <c r="B1341" s="386" t="str">
        <f>IF(ISBLANK(INDEX('Policy Characteristics'!B:B,MATCH($C1341,'Policy Characteristics'!$C:$C,0))),"",INDEX('Policy Characteristics'!B:B,MATCH($C1341,'Policy Characteristics'!$C:$C,0)))</f>
        <v>Industry Energy Efficiency Standards</v>
      </c>
      <c r="C1341" s="237" t="str">
        <f t="shared" ref="C1341:C1404" si="50">C$1340</f>
        <v>Percentage Improvement in Eqpt Efficiency Standards above BAU</v>
      </c>
      <c r="D1341" s="335" t="s">
        <v>3045</v>
      </c>
      <c r="E1341" s="335" t="s">
        <v>2397</v>
      </c>
      <c r="F1341" t="s">
        <v>3070</v>
      </c>
      <c r="G1341" s="335" t="s">
        <v>2405</v>
      </c>
      <c r="H1341" s="17">
        <v>959</v>
      </c>
      <c r="I1341" s="387" t="s">
        <v>44</v>
      </c>
      <c r="J1341" s="388" t="str">
        <f>IF(ISBLANK(INDEX('Policy Characteristics'!D:D,MATCH($C1341,'Policy Characteristics'!$C:$C,0))),"",INDEX('Policy Characteristics'!D:D,MATCH($C1341,'Policy Characteristics'!$C:$C,0)))</f>
        <v>Industry Energy Efficiency Standards</v>
      </c>
      <c r="K1341" s="237" t="str">
        <f>IF(ISBLANK(INDEX('Policy Characteristics'!E:E,MATCH($C1341,'Policy Characteristics'!$C:$C,0))),"",INDEX('Policy Characteristics'!E:E,MATCH($C1341,'Policy Characteristics'!$C:$C,0)))</f>
        <v>indst efficiency standards</v>
      </c>
      <c r="L1341" s="238">
        <f>IF(ISBLANK(INDEX('Policy Characteristics'!F:F,MATCH($C1341,'Policy Characteristics'!$C:$C,0))),"",INDEX('Policy Characteristics'!F:F,MATCH($C1341,'Policy Characteristics'!$C:$C,0)))</f>
        <v>0</v>
      </c>
      <c r="M1341" s="238">
        <f>IF(ISBLANK(INDEX('Policy Characteristics'!G:G,MATCH($C1341,'Policy Characteristics'!$C:$C,0))),"",INDEX('Policy Characteristics'!G:G,MATCH($C1341,'Policy Characteristics'!$C:$C,0)))</f>
        <v>0.25</v>
      </c>
      <c r="N1341" s="238">
        <f>IF(ISBLANK(INDEX('Policy Characteristics'!H:H,MATCH($C1341,'Policy Characteristics'!$C:$C,0))),"",INDEX('Policy Characteristics'!H:H,MATCH($C1341,'Policy Characteristics'!$C:$C,0)))</f>
        <v>0.01</v>
      </c>
      <c r="O1341" s="237" t="str">
        <f>IF(ISBLANK(INDEX('Policy Characteristics'!I:I,MATCH($C1341,'Policy Characteristics'!$C:$C,0))),"",INDEX('Policy Characteristics'!I:I,MATCH($C1341,'Policy Characteristics'!$C:$C,0)))</f>
        <v>% reduction in energy use</v>
      </c>
      <c r="P1341" s="237"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7" t="str">
        <f>IF(ISBLANK(INDEX('Policy Characteristics'!K:K,MATCH($C1341,'Policy Characteristics'!$C:$C,0))),"",INDEX('Policy Characteristics'!K:K,MATCH($C1341,'Policy Characteristics'!$C:$C,0)))</f>
        <v>industry-ag-main.html#eff-stds</v>
      </c>
      <c r="R1341" s="237" t="str">
        <f>IF(ISBLANK(INDEX('Policy Characteristics'!L:L,MATCH($C1341,'Policy Characteristics'!$C:$C,0))),"",INDEX('Policy Characteristics'!L:L,MATCH($C1341,'Policy Characteristics'!$C:$C,0)))</f>
        <v>industry-energy-efficiency-standards.html</v>
      </c>
      <c r="S1341" s="291" t="s">
        <v>187</v>
      </c>
    </row>
    <row r="1342" spans="1:19" s="237" customFormat="1">
      <c r="A1342" s="237" t="str">
        <f>IF(ISBLANK(INDEX('Policy Characteristics'!A:A,MATCH($C1342,'Policy Characteristics'!$C:$C,0))),"",INDEX('Policy Characteristics'!A:A,MATCH($C1342,'Policy Characteristics'!$C:$C,0)))</f>
        <v>Industry</v>
      </c>
      <c r="B1342" s="386" t="str">
        <f>IF(ISBLANK(INDEX('Policy Characteristics'!B:B,MATCH($C1342,'Policy Characteristics'!$C:$C,0))),"",INDEX('Policy Characteristics'!B:B,MATCH($C1342,'Policy Characteristics'!$C:$C,0)))</f>
        <v>Industry Energy Efficiency Standards</v>
      </c>
      <c r="C1342" s="237" t="str">
        <f t="shared" si="50"/>
        <v>Percentage Improvement in Eqpt Efficiency Standards above BAU</v>
      </c>
      <c r="D1342" s="335" t="s">
        <v>3045</v>
      </c>
      <c r="E1342" s="335" t="s">
        <v>2398</v>
      </c>
      <c r="F1342" t="s">
        <v>3070</v>
      </c>
      <c r="G1342" s="335" t="s">
        <v>2406</v>
      </c>
      <c r="H1342" s="17">
        <v>960</v>
      </c>
      <c r="I1342" s="387" t="s">
        <v>43</v>
      </c>
      <c r="J1342" s="388" t="str">
        <f>IF(ISBLANK(INDEX('Policy Characteristics'!D:D,MATCH($C1342,'Policy Characteristics'!$C:$C,0))),"",INDEX('Policy Characteristics'!D:D,MATCH($C1342,'Policy Characteristics'!$C:$C,0)))</f>
        <v>Industry Energy Efficiency Standards</v>
      </c>
      <c r="K1342" s="237" t="str">
        <f>IF(ISBLANK(INDEX('Policy Characteristics'!E:E,MATCH($C1342,'Policy Characteristics'!$C:$C,0))),"",INDEX('Policy Characteristics'!E:E,MATCH($C1342,'Policy Characteristics'!$C:$C,0)))</f>
        <v>indst efficiency standards</v>
      </c>
      <c r="L1342" s="238">
        <f>IF(ISBLANK(INDEX('Policy Characteristics'!F:F,MATCH($C1342,'Policy Characteristics'!$C:$C,0))),"",INDEX('Policy Characteristics'!F:F,MATCH($C1342,'Policy Characteristics'!$C:$C,0)))</f>
        <v>0</v>
      </c>
      <c r="M1342" s="238">
        <f>IF(ISBLANK(INDEX('Policy Characteristics'!G:G,MATCH($C1342,'Policy Characteristics'!$C:$C,0))),"",INDEX('Policy Characteristics'!G:G,MATCH($C1342,'Policy Characteristics'!$C:$C,0)))</f>
        <v>0.25</v>
      </c>
      <c r="N1342" s="238">
        <f>IF(ISBLANK(INDEX('Policy Characteristics'!H:H,MATCH($C1342,'Policy Characteristics'!$C:$C,0))),"",INDEX('Policy Characteristics'!H:H,MATCH($C1342,'Policy Characteristics'!$C:$C,0)))</f>
        <v>0.01</v>
      </c>
      <c r="O1342" s="237" t="str">
        <f>IF(ISBLANK(INDEX('Policy Characteristics'!I:I,MATCH($C1342,'Policy Characteristics'!$C:$C,0))),"",INDEX('Policy Characteristics'!I:I,MATCH($C1342,'Policy Characteristics'!$C:$C,0)))</f>
        <v>% reduction in energy use</v>
      </c>
      <c r="P1342" s="237"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7" t="str">
        <f>IF(ISBLANK(INDEX('Policy Characteristics'!K:K,MATCH($C1342,'Policy Characteristics'!$C:$C,0))),"",INDEX('Policy Characteristics'!K:K,MATCH($C1342,'Policy Characteristics'!$C:$C,0)))</f>
        <v>industry-ag-main.html#eff-stds</v>
      </c>
      <c r="R1342" s="237" t="str">
        <f>IF(ISBLANK(INDEX('Policy Characteristics'!L:L,MATCH($C1342,'Policy Characteristics'!$C:$C,0))),"",INDEX('Policy Characteristics'!L:L,MATCH($C1342,'Policy Characteristics'!$C:$C,0)))</f>
        <v>industry-energy-efficiency-standards.html</v>
      </c>
      <c r="S1342" s="291" t="s">
        <v>187</v>
      </c>
    </row>
    <row r="1343" spans="1:19" s="237" customFormat="1">
      <c r="A1343" s="237" t="str">
        <f>IF(ISBLANK(INDEX('Policy Characteristics'!A:A,MATCH($C1343,'Policy Characteristics'!$C:$C,0))),"",INDEX('Policy Characteristics'!A:A,MATCH($C1343,'Policy Characteristics'!$C:$C,0)))</f>
        <v>Industry</v>
      </c>
      <c r="B1343" s="386" t="str">
        <f>IF(ISBLANK(INDEX('Policy Characteristics'!B:B,MATCH($C1343,'Policy Characteristics'!$C:$C,0))),"",INDEX('Policy Characteristics'!B:B,MATCH($C1343,'Policy Characteristics'!$C:$C,0)))</f>
        <v>Industry Energy Efficiency Standards</v>
      </c>
      <c r="C1343" s="237" t="str">
        <f t="shared" si="50"/>
        <v>Percentage Improvement in Eqpt Efficiency Standards above BAU</v>
      </c>
      <c r="D1343" s="335" t="s">
        <v>3045</v>
      </c>
      <c r="E1343" s="335" t="s">
        <v>2399</v>
      </c>
      <c r="F1343" t="s">
        <v>3070</v>
      </c>
      <c r="G1343" s="335" t="s">
        <v>2403</v>
      </c>
      <c r="H1343" s="17">
        <v>961</v>
      </c>
      <c r="I1343" s="387" t="s">
        <v>44</v>
      </c>
      <c r="J1343" s="388" t="str">
        <f>IF(ISBLANK(INDEX('Policy Characteristics'!D:D,MATCH($C1343,'Policy Characteristics'!$C:$C,0))),"",INDEX('Policy Characteristics'!D:D,MATCH($C1343,'Policy Characteristics'!$C:$C,0)))</f>
        <v>Industry Energy Efficiency Standards</v>
      </c>
      <c r="K1343" s="237" t="str">
        <f>IF(ISBLANK(INDEX('Policy Characteristics'!E:E,MATCH($C1343,'Policy Characteristics'!$C:$C,0))),"",INDEX('Policy Characteristics'!E:E,MATCH($C1343,'Policy Characteristics'!$C:$C,0)))</f>
        <v>indst efficiency standards</v>
      </c>
      <c r="L1343" s="238">
        <f>IF(ISBLANK(INDEX('Policy Characteristics'!F:F,MATCH($C1343,'Policy Characteristics'!$C:$C,0))),"",INDEX('Policy Characteristics'!F:F,MATCH($C1343,'Policy Characteristics'!$C:$C,0)))</f>
        <v>0</v>
      </c>
      <c r="M1343" s="238">
        <f>IF(ISBLANK(INDEX('Policy Characteristics'!G:G,MATCH($C1343,'Policy Characteristics'!$C:$C,0))),"",INDEX('Policy Characteristics'!G:G,MATCH($C1343,'Policy Characteristics'!$C:$C,0)))</f>
        <v>0.25</v>
      </c>
      <c r="N1343" s="238">
        <f>IF(ISBLANK(INDEX('Policy Characteristics'!H:H,MATCH($C1343,'Policy Characteristics'!$C:$C,0))),"",INDEX('Policy Characteristics'!H:H,MATCH($C1343,'Policy Characteristics'!$C:$C,0)))</f>
        <v>0.01</v>
      </c>
      <c r="O1343" s="237" t="str">
        <f>IF(ISBLANK(INDEX('Policy Characteristics'!I:I,MATCH($C1343,'Policy Characteristics'!$C:$C,0))),"",INDEX('Policy Characteristics'!I:I,MATCH($C1343,'Policy Characteristics'!$C:$C,0)))</f>
        <v>% reduction in energy use</v>
      </c>
      <c r="P1343" s="237"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7" t="str">
        <f>IF(ISBLANK(INDEX('Policy Characteristics'!K:K,MATCH($C1343,'Policy Characteristics'!$C:$C,0))),"",INDEX('Policy Characteristics'!K:K,MATCH($C1343,'Policy Characteristics'!$C:$C,0)))</f>
        <v>industry-ag-main.html#eff-stds</v>
      </c>
      <c r="R1343" s="237" t="str">
        <f>IF(ISBLANK(INDEX('Policy Characteristics'!L:L,MATCH($C1343,'Policy Characteristics'!$C:$C,0))),"",INDEX('Policy Characteristics'!L:L,MATCH($C1343,'Policy Characteristics'!$C:$C,0)))</f>
        <v>industry-energy-efficiency-standards.html</v>
      </c>
      <c r="S1343" s="291" t="s">
        <v>187</v>
      </c>
    </row>
    <row r="1344" spans="1:19" s="237" customFormat="1">
      <c r="A1344" s="237" t="str">
        <f>IF(ISBLANK(INDEX('Policy Characteristics'!A:A,MATCH($C1344,'Policy Characteristics'!$C:$C,0))),"",INDEX('Policy Characteristics'!A:A,MATCH($C1344,'Policy Characteristics'!$C:$C,0)))</f>
        <v>Industry</v>
      </c>
      <c r="B1344" s="386" t="str">
        <f>IF(ISBLANK(INDEX('Policy Characteristics'!B:B,MATCH($C1344,'Policy Characteristics'!$C:$C,0))),"",INDEX('Policy Characteristics'!B:B,MATCH($C1344,'Policy Characteristics'!$C:$C,0)))</f>
        <v>Industry Energy Efficiency Standards</v>
      </c>
      <c r="C1344" s="237" t="str">
        <f t="shared" si="50"/>
        <v>Percentage Improvement in Eqpt Efficiency Standards above BAU</v>
      </c>
      <c r="D1344" s="335" t="s">
        <v>3045</v>
      </c>
      <c r="E1344" s="335" t="s">
        <v>2400</v>
      </c>
      <c r="F1344" t="s">
        <v>3070</v>
      </c>
      <c r="G1344" s="335" t="s">
        <v>2404</v>
      </c>
      <c r="H1344" s="17">
        <v>962</v>
      </c>
      <c r="I1344" s="387" t="s">
        <v>43</v>
      </c>
      <c r="J1344" s="388" t="str">
        <f>IF(ISBLANK(INDEX('Policy Characteristics'!D:D,MATCH($C1344,'Policy Characteristics'!$C:$C,0))),"",INDEX('Policy Characteristics'!D:D,MATCH($C1344,'Policy Characteristics'!$C:$C,0)))</f>
        <v>Industry Energy Efficiency Standards</v>
      </c>
      <c r="K1344" s="237" t="str">
        <f>IF(ISBLANK(INDEX('Policy Characteristics'!E:E,MATCH($C1344,'Policy Characteristics'!$C:$C,0))),"",INDEX('Policy Characteristics'!E:E,MATCH($C1344,'Policy Characteristics'!$C:$C,0)))</f>
        <v>indst efficiency standards</v>
      </c>
      <c r="L1344" s="238">
        <f>IF(ISBLANK(INDEX('Policy Characteristics'!F:F,MATCH($C1344,'Policy Characteristics'!$C:$C,0))),"",INDEX('Policy Characteristics'!F:F,MATCH($C1344,'Policy Characteristics'!$C:$C,0)))</f>
        <v>0</v>
      </c>
      <c r="M1344" s="238">
        <f>IF(ISBLANK(INDEX('Policy Characteristics'!G:G,MATCH($C1344,'Policy Characteristics'!$C:$C,0))),"",INDEX('Policy Characteristics'!G:G,MATCH($C1344,'Policy Characteristics'!$C:$C,0)))</f>
        <v>0.25</v>
      </c>
      <c r="N1344" s="238">
        <f>IF(ISBLANK(INDEX('Policy Characteristics'!H:H,MATCH($C1344,'Policy Characteristics'!$C:$C,0))),"",INDEX('Policy Characteristics'!H:H,MATCH($C1344,'Policy Characteristics'!$C:$C,0)))</f>
        <v>0.01</v>
      </c>
      <c r="O1344" s="237" t="str">
        <f>IF(ISBLANK(INDEX('Policy Characteristics'!I:I,MATCH($C1344,'Policy Characteristics'!$C:$C,0))),"",INDEX('Policy Characteristics'!I:I,MATCH($C1344,'Policy Characteristics'!$C:$C,0)))</f>
        <v>% reduction in energy use</v>
      </c>
      <c r="P1344" s="237"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7" t="str">
        <f>IF(ISBLANK(INDEX('Policy Characteristics'!K:K,MATCH($C1344,'Policy Characteristics'!$C:$C,0))),"",INDEX('Policy Characteristics'!K:K,MATCH($C1344,'Policy Characteristics'!$C:$C,0)))</f>
        <v>industry-ag-main.html#eff-stds</v>
      </c>
      <c r="R1344" s="237" t="str">
        <f>IF(ISBLANK(INDEX('Policy Characteristics'!L:L,MATCH($C1344,'Policy Characteristics'!$C:$C,0))),"",INDEX('Policy Characteristics'!L:L,MATCH($C1344,'Policy Characteristics'!$C:$C,0)))</f>
        <v>industry-energy-efficiency-standards.html</v>
      </c>
      <c r="S1344" s="291" t="s">
        <v>187</v>
      </c>
    </row>
    <row r="1345" spans="1:19" s="237" customFormat="1">
      <c r="A1345" s="237" t="str">
        <f>IF(ISBLANK(INDEX('Policy Characteristics'!A:A,MATCH($C1345,'Policy Characteristics'!$C:$C,0))),"",INDEX('Policy Characteristics'!A:A,MATCH($C1345,'Policy Characteristics'!$C:$C,0)))</f>
        <v>Industry</v>
      </c>
      <c r="B1345" s="386" t="str">
        <f>IF(ISBLANK(INDEX('Policy Characteristics'!B:B,MATCH($C1345,'Policy Characteristics'!$C:$C,0))),"",INDEX('Policy Characteristics'!B:B,MATCH($C1345,'Policy Characteristics'!$C:$C,0)))</f>
        <v>Industry Energy Efficiency Standards</v>
      </c>
      <c r="C1345" s="237" t="str">
        <f t="shared" si="50"/>
        <v>Percentage Improvement in Eqpt Efficiency Standards above BAU</v>
      </c>
      <c r="D1345" s="335" t="s">
        <v>3045</v>
      </c>
      <c r="E1345" s="335" t="s">
        <v>2401</v>
      </c>
      <c r="F1345" t="s">
        <v>3070</v>
      </c>
      <c r="G1345" s="335" t="s">
        <v>2407</v>
      </c>
      <c r="H1345" s="17">
        <v>963</v>
      </c>
      <c r="I1345" s="387" t="s">
        <v>44</v>
      </c>
      <c r="J1345" s="388" t="str">
        <f>IF(ISBLANK(INDEX('Policy Characteristics'!D:D,MATCH($C1345,'Policy Characteristics'!$C:$C,0))),"",INDEX('Policy Characteristics'!D:D,MATCH($C1345,'Policy Characteristics'!$C:$C,0)))</f>
        <v>Industry Energy Efficiency Standards</v>
      </c>
      <c r="K1345" s="237" t="str">
        <f>IF(ISBLANK(INDEX('Policy Characteristics'!E:E,MATCH($C1345,'Policy Characteristics'!$C:$C,0))),"",INDEX('Policy Characteristics'!E:E,MATCH($C1345,'Policy Characteristics'!$C:$C,0)))</f>
        <v>indst efficiency standards</v>
      </c>
      <c r="L1345" s="238">
        <f>IF(ISBLANK(INDEX('Policy Characteristics'!F:F,MATCH($C1345,'Policy Characteristics'!$C:$C,0))),"",INDEX('Policy Characteristics'!F:F,MATCH($C1345,'Policy Characteristics'!$C:$C,0)))</f>
        <v>0</v>
      </c>
      <c r="M1345" s="238">
        <f>IF(ISBLANK(INDEX('Policy Characteristics'!G:G,MATCH($C1345,'Policy Characteristics'!$C:$C,0))),"",INDEX('Policy Characteristics'!G:G,MATCH($C1345,'Policy Characteristics'!$C:$C,0)))</f>
        <v>0.25</v>
      </c>
      <c r="N1345" s="238">
        <f>IF(ISBLANK(INDEX('Policy Characteristics'!H:H,MATCH($C1345,'Policy Characteristics'!$C:$C,0))),"",INDEX('Policy Characteristics'!H:H,MATCH($C1345,'Policy Characteristics'!$C:$C,0)))</f>
        <v>0.01</v>
      </c>
      <c r="O1345" s="237" t="str">
        <f>IF(ISBLANK(INDEX('Policy Characteristics'!I:I,MATCH($C1345,'Policy Characteristics'!$C:$C,0))),"",INDEX('Policy Characteristics'!I:I,MATCH($C1345,'Policy Characteristics'!$C:$C,0)))</f>
        <v>% reduction in energy use</v>
      </c>
      <c r="P1345" s="237"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7" t="str">
        <f>IF(ISBLANK(INDEX('Policy Characteristics'!K:K,MATCH($C1345,'Policy Characteristics'!$C:$C,0))),"",INDEX('Policy Characteristics'!K:K,MATCH($C1345,'Policy Characteristics'!$C:$C,0)))</f>
        <v>industry-ag-main.html#eff-stds</v>
      </c>
      <c r="R1345" s="237" t="str">
        <f>IF(ISBLANK(INDEX('Policy Characteristics'!L:L,MATCH($C1345,'Policy Characteristics'!$C:$C,0))),"",INDEX('Policy Characteristics'!L:L,MATCH($C1345,'Policy Characteristics'!$C:$C,0)))</f>
        <v>industry-energy-efficiency-standards.html</v>
      </c>
      <c r="S1345" s="291" t="s">
        <v>187</v>
      </c>
    </row>
    <row r="1346" spans="1:19">
      <c r="A1346" s="237" t="str">
        <f>IF(ISBLANK(INDEX('Policy Characteristics'!A:A,MATCH($C1346,'Policy Characteristics'!$C:$C,0))),"",INDEX('Policy Characteristics'!A:A,MATCH($C1346,'Policy Characteristics'!$C:$C,0)))</f>
        <v>Industry</v>
      </c>
      <c r="B1346" s="386" t="str">
        <f>IF(ISBLANK(INDEX('Policy Characteristics'!B:B,MATCH($C1346,'Policy Characteristics'!$C:$C,0))),"",INDEX('Policy Characteristics'!B:B,MATCH($C1346,'Policy Characteristics'!$C:$C,0)))</f>
        <v>Industry Energy Efficiency Standards</v>
      </c>
      <c r="C1346" s="237" t="str">
        <f t="shared" si="50"/>
        <v>Percentage Improvement in Eqpt Efficiency Standards above BAU</v>
      </c>
      <c r="D1346" s="335" t="s">
        <v>3045</v>
      </c>
      <c r="E1346" s="335" t="s">
        <v>2699</v>
      </c>
      <c r="F1346" t="s">
        <v>3070</v>
      </c>
      <c r="G1346" s="335" t="s">
        <v>2702</v>
      </c>
      <c r="H1346" s="17">
        <v>964</v>
      </c>
      <c r="I1346" s="387" t="s">
        <v>44</v>
      </c>
      <c r="J1346" s="388" t="str">
        <f>IF(ISBLANK(INDEX('Policy Characteristics'!D:D,MATCH($C1346,'Policy Characteristics'!$C:$C,0))),"",INDEX('Policy Characteristics'!D:D,MATCH($C1346,'Policy Characteristics'!$C:$C,0)))</f>
        <v>Industry Energy Efficiency Standards</v>
      </c>
      <c r="K1346" s="237" t="str">
        <f>IF(ISBLANK(INDEX('Policy Characteristics'!E:E,MATCH($C1346,'Policy Characteristics'!$C:$C,0))),"",INDEX('Policy Characteristics'!E:E,MATCH($C1346,'Policy Characteristics'!$C:$C,0)))</f>
        <v>indst efficiency standards</v>
      </c>
      <c r="L1346" s="238">
        <f>IF(ISBLANK(INDEX('Policy Characteristics'!F:F,MATCH($C1346,'Policy Characteristics'!$C:$C,0))),"",INDEX('Policy Characteristics'!F:F,MATCH($C1346,'Policy Characteristics'!$C:$C,0)))</f>
        <v>0</v>
      </c>
      <c r="M1346" s="238">
        <f>IF(ISBLANK(INDEX('Policy Characteristics'!G:G,MATCH($C1346,'Policy Characteristics'!$C:$C,0))),"",INDEX('Policy Characteristics'!G:G,MATCH($C1346,'Policy Characteristics'!$C:$C,0)))</f>
        <v>0.25</v>
      </c>
      <c r="N1346" s="238">
        <f>IF(ISBLANK(INDEX('Policy Characteristics'!H:H,MATCH($C1346,'Policy Characteristics'!$C:$C,0))),"",INDEX('Policy Characteristics'!H:H,MATCH($C1346,'Policy Characteristics'!$C:$C,0)))</f>
        <v>0.01</v>
      </c>
      <c r="O1346" s="237" t="str">
        <f>IF(ISBLANK(INDEX('Policy Characteristics'!I:I,MATCH($C1346,'Policy Characteristics'!$C:$C,0))),"",INDEX('Policy Characteristics'!I:I,MATCH($C1346,'Policy Characteristics'!$C:$C,0)))</f>
        <v>% reduction in energy use</v>
      </c>
      <c r="P1346" s="237"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7" t="str">
        <f>IF(ISBLANK(INDEX('Policy Characteristics'!K:K,MATCH($C1346,'Policy Characteristics'!$C:$C,0))),"",INDEX('Policy Characteristics'!K:K,MATCH($C1346,'Policy Characteristics'!$C:$C,0)))</f>
        <v>industry-ag-main.html#eff-stds</v>
      </c>
      <c r="R1346" s="237" t="str">
        <f>IF(ISBLANK(INDEX('Policy Characteristics'!L:L,MATCH($C1346,'Policy Characteristics'!$C:$C,0))),"",INDEX('Policy Characteristics'!L:L,MATCH($C1346,'Policy Characteristics'!$C:$C,0)))</f>
        <v>industry-energy-efficiency-standards.html</v>
      </c>
      <c r="S1346" s="291" t="s">
        <v>187</v>
      </c>
    </row>
    <row r="1347" spans="1:19" s="237" customFormat="1">
      <c r="A1347" s="237" t="str">
        <f>IF(ISBLANK(INDEX('Policy Characteristics'!A:A,MATCH($C1347,'Policy Characteristics'!$C:$C,0))),"",INDEX('Policy Characteristics'!A:A,MATCH($C1347,'Policy Characteristics'!$C:$C,0)))</f>
        <v>Industry</v>
      </c>
      <c r="B1347" s="386" t="str">
        <f>IF(ISBLANK(INDEX('Policy Characteristics'!B:B,MATCH($C1347,'Policy Characteristics'!$C:$C,0))),"",INDEX('Policy Characteristics'!B:B,MATCH($C1347,'Policy Characteristics'!$C:$C,0)))</f>
        <v>Industry Energy Efficiency Standards</v>
      </c>
      <c r="C1347" s="237" t="str">
        <f t="shared" si="50"/>
        <v>Percentage Improvement in Eqpt Efficiency Standards above BAU</v>
      </c>
      <c r="D1347" s="335" t="s">
        <v>3045</v>
      </c>
      <c r="E1347" s="335" t="s">
        <v>2700</v>
      </c>
      <c r="F1347" t="s">
        <v>3070</v>
      </c>
      <c r="G1347" s="335" t="s">
        <v>2704</v>
      </c>
      <c r="H1347" s="17">
        <v>965</v>
      </c>
      <c r="I1347" s="387" t="s">
        <v>43</v>
      </c>
      <c r="J1347" s="388" t="str">
        <f>IF(ISBLANK(INDEX('Policy Characteristics'!D:D,MATCH($C1347,'Policy Characteristics'!$C:$C,0))),"",INDEX('Policy Characteristics'!D:D,MATCH($C1347,'Policy Characteristics'!$C:$C,0)))</f>
        <v>Industry Energy Efficiency Standards</v>
      </c>
      <c r="K1347" s="237" t="str">
        <f>IF(ISBLANK(INDEX('Policy Characteristics'!E:E,MATCH($C1347,'Policy Characteristics'!$C:$C,0))),"",INDEX('Policy Characteristics'!E:E,MATCH($C1347,'Policy Characteristics'!$C:$C,0)))</f>
        <v>indst efficiency standards</v>
      </c>
      <c r="L1347" s="238">
        <f>IF(ISBLANK(INDEX('Policy Characteristics'!F:F,MATCH($C1347,'Policy Characteristics'!$C:$C,0))),"",INDEX('Policy Characteristics'!F:F,MATCH($C1347,'Policy Characteristics'!$C:$C,0)))</f>
        <v>0</v>
      </c>
      <c r="M1347" s="238">
        <f>IF(ISBLANK(INDEX('Policy Characteristics'!G:G,MATCH($C1347,'Policy Characteristics'!$C:$C,0))),"",INDEX('Policy Characteristics'!G:G,MATCH($C1347,'Policy Characteristics'!$C:$C,0)))</f>
        <v>0.25</v>
      </c>
      <c r="N1347" s="238">
        <f>IF(ISBLANK(INDEX('Policy Characteristics'!H:H,MATCH($C1347,'Policy Characteristics'!$C:$C,0))),"",INDEX('Policy Characteristics'!H:H,MATCH($C1347,'Policy Characteristics'!$C:$C,0)))</f>
        <v>0.01</v>
      </c>
      <c r="O1347" s="237" t="str">
        <f>IF(ISBLANK(INDEX('Policy Characteristics'!I:I,MATCH($C1347,'Policy Characteristics'!$C:$C,0))),"",INDEX('Policy Characteristics'!I:I,MATCH($C1347,'Policy Characteristics'!$C:$C,0)))</f>
        <v>% reduction in energy use</v>
      </c>
      <c r="P1347" s="237"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7" t="str">
        <f>IF(ISBLANK(INDEX('Policy Characteristics'!K:K,MATCH($C1347,'Policy Characteristics'!$C:$C,0))),"",INDEX('Policy Characteristics'!K:K,MATCH($C1347,'Policy Characteristics'!$C:$C,0)))</f>
        <v>industry-ag-main.html#eff-stds</v>
      </c>
      <c r="R1347" s="237" t="str">
        <f>IF(ISBLANK(INDEX('Policy Characteristics'!L:L,MATCH($C1347,'Policy Characteristics'!$C:$C,0))),"",INDEX('Policy Characteristics'!L:L,MATCH($C1347,'Policy Characteristics'!$C:$C,0)))</f>
        <v>industry-energy-efficiency-standards.html</v>
      </c>
      <c r="S1347" s="291" t="s">
        <v>187</v>
      </c>
    </row>
    <row r="1348" spans="1:19" s="237" customFormat="1">
      <c r="A1348" s="237" t="str">
        <f>IF(ISBLANK(INDEX('Policy Characteristics'!A:A,MATCH($C1348,'Policy Characteristics'!$C:$C,0))),"",INDEX('Policy Characteristics'!A:A,MATCH($C1348,'Policy Characteristics'!$C:$C,0)))</f>
        <v>Industry</v>
      </c>
      <c r="B1348" s="386" t="str">
        <f>IF(ISBLANK(INDEX('Policy Characteristics'!B:B,MATCH($C1348,'Policy Characteristics'!$C:$C,0))),"",INDEX('Policy Characteristics'!B:B,MATCH($C1348,'Policy Characteristics'!$C:$C,0)))</f>
        <v>Industry Energy Efficiency Standards</v>
      </c>
      <c r="C1348" s="237" t="str">
        <f t="shared" si="50"/>
        <v>Percentage Improvement in Eqpt Efficiency Standards above BAU</v>
      </c>
      <c r="D1348" s="335" t="s">
        <v>3045</v>
      </c>
      <c r="E1348" s="335" t="s">
        <v>2701</v>
      </c>
      <c r="F1348" t="s">
        <v>3070</v>
      </c>
      <c r="G1348" s="335" t="s">
        <v>2705</v>
      </c>
      <c r="H1348" s="17">
        <v>966</v>
      </c>
      <c r="I1348" s="387" t="s">
        <v>43</v>
      </c>
      <c r="J1348" s="388" t="str">
        <f>IF(ISBLANK(INDEX('Policy Characteristics'!D:D,MATCH($C1348,'Policy Characteristics'!$C:$C,0))),"",INDEX('Policy Characteristics'!D:D,MATCH($C1348,'Policy Characteristics'!$C:$C,0)))</f>
        <v>Industry Energy Efficiency Standards</v>
      </c>
      <c r="K1348" s="237" t="str">
        <f>IF(ISBLANK(INDEX('Policy Characteristics'!E:E,MATCH($C1348,'Policy Characteristics'!$C:$C,0))),"",INDEX('Policy Characteristics'!E:E,MATCH($C1348,'Policy Characteristics'!$C:$C,0)))</f>
        <v>indst efficiency standards</v>
      </c>
      <c r="L1348" s="238">
        <f>IF(ISBLANK(INDEX('Policy Characteristics'!F:F,MATCH($C1348,'Policy Characteristics'!$C:$C,0))),"",INDEX('Policy Characteristics'!F:F,MATCH($C1348,'Policy Characteristics'!$C:$C,0)))</f>
        <v>0</v>
      </c>
      <c r="M1348" s="238">
        <f>IF(ISBLANK(INDEX('Policy Characteristics'!G:G,MATCH($C1348,'Policy Characteristics'!$C:$C,0))),"",INDEX('Policy Characteristics'!G:G,MATCH($C1348,'Policy Characteristics'!$C:$C,0)))</f>
        <v>0.25</v>
      </c>
      <c r="N1348" s="238">
        <f>IF(ISBLANK(INDEX('Policy Characteristics'!H:H,MATCH($C1348,'Policy Characteristics'!$C:$C,0))),"",INDEX('Policy Characteristics'!H:H,MATCH($C1348,'Policy Characteristics'!$C:$C,0)))</f>
        <v>0.01</v>
      </c>
      <c r="O1348" s="237" t="str">
        <f>IF(ISBLANK(INDEX('Policy Characteristics'!I:I,MATCH($C1348,'Policy Characteristics'!$C:$C,0))),"",INDEX('Policy Characteristics'!I:I,MATCH($C1348,'Policy Characteristics'!$C:$C,0)))</f>
        <v>% reduction in energy use</v>
      </c>
      <c r="P1348" s="237"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7" t="str">
        <f>IF(ISBLANK(INDEX('Policy Characteristics'!K:K,MATCH($C1348,'Policy Characteristics'!$C:$C,0))),"",INDEX('Policy Characteristics'!K:K,MATCH($C1348,'Policy Characteristics'!$C:$C,0)))</f>
        <v>industry-ag-main.html#eff-stds</v>
      </c>
      <c r="R1348" s="237" t="str">
        <f>IF(ISBLANK(INDEX('Policy Characteristics'!L:L,MATCH($C1348,'Policy Characteristics'!$C:$C,0))),"",INDEX('Policy Characteristics'!L:L,MATCH($C1348,'Policy Characteristics'!$C:$C,0)))</f>
        <v>industry-energy-efficiency-standards.html</v>
      </c>
      <c r="S1348" s="291" t="s">
        <v>187</v>
      </c>
    </row>
    <row r="1349" spans="1:19" s="237" customFormat="1">
      <c r="A1349" s="237" t="str">
        <f>IF(ISBLANK(INDEX('Policy Characteristics'!A:A,MATCH($C1349,'Policy Characteristics'!$C:$C,0))),"",INDEX('Policy Characteristics'!A:A,MATCH($C1349,'Policy Characteristics'!$C:$C,0)))</f>
        <v>Industry</v>
      </c>
      <c r="B1349" s="386" t="str">
        <f>IF(ISBLANK(INDEX('Policy Characteristics'!B:B,MATCH($C1349,'Policy Characteristics'!$C:$C,0))),"",INDEX('Policy Characteristics'!B:B,MATCH($C1349,'Policy Characteristics'!$C:$C,0)))</f>
        <v>Industry Energy Efficiency Standards</v>
      </c>
      <c r="C1349" s="237" t="str">
        <f t="shared" si="50"/>
        <v>Percentage Improvement in Eqpt Efficiency Standards above BAU</v>
      </c>
      <c r="D1349" s="335" t="s">
        <v>3045</v>
      </c>
      <c r="E1349" s="335" t="s">
        <v>2698</v>
      </c>
      <c r="F1349" t="s">
        <v>3070</v>
      </c>
      <c r="G1349" s="335" t="s">
        <v>2703</v>
      </c>
      <c r="H1349" s="17">
        <v>967</v>
      </c>
      <c r="I1349" s="387" t="s">
        <v>44</v>
      </c>
      <c r="J1349" s="388" t="str">
        <f>IF(ISBLANK(INDEX('Policy Characteristics'!D:D,MATCH($C1349,'Policy Characteristics'!$C:$C,0))),"",INDEX('Policy Characteristics'!D:D,MATCH($C1349,'Policy Characteristics'!$C:$C,0)))</f>
        <v>Industry Energy Efficiency Standards</v>
      </c>
      <c r="K1349" s="237" t="str">
        <f>IF(ISBLANK(INDEX('Policy Characteristics'!E:E,MATCH($C1349,'Policy Characteristics'!$C:$C,0))),"",INDEX('Policy Characteristics'!E:E,MATCH($C1349,'Policy Characteristics'!$C:$C,0)))</f>
        <v>indst efficiency standards</v>
      </c>
      <c r="L1349" s="238">
        <f>IF(ISBLANK(INDEX('Policy Characteristics'!F:F,MATCH($C1349,'Policy Characteristics'!$C:$C,0))),"",INDEX('Policy Characteristics'!F:F,MATCH($C1349,'Policy Characteristics'!$C:$C,0)))</f>
        <v>0</v>
      </c>
      <c r="M1349" s="238">
        <f>IF(ISBLANK(INDEX('Policy Characteristics'!G:G,MATCH($C1349,'Policy Characteristics'!$C:$C,0))),"",INDEX('Policy Characteristics'!G:G,MATCH($C1349,'Policy Characteristics'!$C:$C,0)))</f>
        <v>0.25</v>
      </c>
      <c r="N1349" s="238">
        <f>IF(ISBLANK(INDEX('Policy Characteristics'!H:H,MATCH($C1349,'Policy Characteristics'!$C:$C,0))),"",INDEX('Policy Characteristics'!H:H,MATCH($C1349,'Policy Characteristics'!$C:$C,0)))</f>
        <v>0.01</v>
      </c>
      <c r="O1349" s="237" t="str">
        <f>IF(ISBLANK(INDEX('Policy Characteristics'!I:I,MATCH($C1349,'Policy Characteristics'!$C:$C,0))),"",INDEX('Policy Characteristics'!I:I,MATCH($C1349,'Policy Characteristics'!$C:$C,0)))</f>
        <v>% reduction in energy use</v>
      </c>
      <c r="P1349" s="237"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7" t="str">
        <f>IF(ISBLANK(INDEX('Policy Characteristics'!K:K,MATCH($C1349,'Policy Characteristics'!$C:$C,0))),"",INDEX('Policy Characteristics'!K:K,MATCH($C1349,'Policy Characteristics'!$C:$C,0)))</f>
        <v>industry-ag-main.html#eff-stds</v>
      </c>
      <c r="R1349" s="237" t="str">
        <f>IF(ISBLANK(INDEX('Policy Characteristics'!L:L,MATCH($C1349,'Policy Characteristics'!$C:$C,0))),"",INDEX('Policy Characteristics'!L:L,MATCH($C1349,'Policy Characteristics'!$C:$C,0)))</f>
        <v>industry-energy-efficiency-standards.html</v>
      </c>
      <c r="S1349" s="291" t="s">
        <v>187</v>
      </c>
    </row>
    <row r="1350" spans="1:19" s="237" customFormat="1">
      <c r="A1350" s="237" t="str">
        <f>IF(ISBLANK(INDEX('Policy Characteristics'!A:A,MATCH($C1350,'Policy Characteristics'!$C:$C,0))),"",INDEX('Policy Characteristics'!A:A,MATCH($C1350,'Policy Characteristics'!$C:$C,0)))</f>
        <v>Industry</v>
      </c>
      <c r="B1350" s="386" t="str">
        <f>IF(ISBLANK(INDEX('Policy Characteristics'!B:B,MATCH($C1350,'Policy Characteristics'!$C:$C,0))),"",INDEX('Policy Characteristics'!B:B,MATCH($C1350,'Policy Characteristics'!$C:$C,0)))</f>
        <v>Industry Energy Efficiency Standards</v>
      </c>
      <c r="C1350" s="237" t="str">
        <f t="shared" si="50"/>
        <v>Percentage Improvement in Eqpt Efficiency Standards above BAU</v>
      </c>
      <c r="D1350" s="290" t="s">
        <v>3046</v>
      </c>
      <c r="E1350" s="335" t="s">
        <v>2396</v>
      </c>
      <c r="F1350" t="s">
        <v>2752</v>
      </c>
      <c r="G1350" s="335" t="s">
        <v>2402</v>
      </c>
      <c r="H1350" s="17">
        <v>968</v>
      </c>
      <c r="I1350" s="387" t="s">
        <v>43</v>
      </c>
      <c r="J1350" s="388" t="str">
        <f>IF(ISBLANK(INDEX('Policy Characteristics'!D:D,MATCH($C1350,'Policy Characteristics'!$C:$C,0))),"",INDEX('Policy Characteristics'!D:D,MATCH($C1350,'Policy Characteristics'!$C:$C,0)))</f>
        <v>Industry Energy Efficiency Standards</v>
      </c>
      <c r="K1350" s="237" t="str">
        <f>IF(ISBLANK(INDEX('Policy Characteristics'!E:E,MATCH($C1350,'Policy Characteristics'!$C:$C,0))),"",INDEX('Policy Characteristics'!E:E,MATCH($C1350,'Policy Characteristics'!$C:$C,0)))</f>
        <v>indst efficiency standards</v>
      </c>
      <c r="L1350" s="238">
        <f>IF(ISBLANK(INDEX('Policy Characteristics'!F:F,MATCH($C1350,'Policy Characteristics'!$C:$C,0))),"",INDEX('Policy Characteristics'!F:F,MATCH($C1350,'Policy Characteristics'!$C:$C,0)))</f>
        <v>0</v>
      </c>
      <c r="M1350" s="238">
        <f>IF(ISBLANK(INDEX('Policy Characteristics'!G:G,MATCH($C1350,'Policy Characteristics'!$C:$C,0))),"",INDEX('Policy Characteristics'!G:G,MATCH($C1350,'Policy Characteristics'!$C:$C,0)))</f>
        <v>0.25</v>
      </c>
      <c r="N1350" s="238">
        <f>IF(ISBLANK(INDEX('Policy Characteristics'!H:H,MATCH($C1350,'Policy Characteristics'!$C:$C,0))),"",INDEX('Policy Characteristics'!H:H,MATCH($C1350,'Policy Characteristics'!$C:$C,0)))</f>
        <v>0.01</v>
      </c>
      <c r="O1350" s="237" t="str">
        <f>IF(ISBLANK(INDEX('Policy Characteristics'!I:I,MATCH($C1350,'Policy Characteristics'!$C:$C,0))),"",INDEX('Policy Characteristics'!I:I,MATCH($C1350,'Policy Characteristics'!$C:$C,0)))</f>
        <v>% reduction in energy use</v>
      </c>
      <c r="P1350" s="237"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7" t="str">
        <f>IF(ISBLANK(INDEX('Policy Characteristics'!K:K,MATCH($C1350,'Policy Characteristics'!$C:$C,0))),"",INDEX('Policy Characteristics'!K:K,MATCH($C1350,'Policy Characteristics'!$C:$C,0)))</f>
        <v>industry-ag-main.html#eff-stds</v>
      </c>
      <c r="R1350" s="237" t="str">
        <f>IF(ISBLANK(INDEX('Policy Characteristics'!L:L,MATCH($C1350,'Policy Characteristics'!$C:$C,0))),"",INDEX('Policy Characteristics'!L:L,MATCH($C1350,'Policy Characteristics'!$C:$C,0)))</f>
        <v>industry-energy-efficiency-standards.html</v>
      </c>
      <c r="S1350" s="291" t="s">
        <v>187</v>
      </c>
    </row>
    <row r="1351" spans="1:19" s="237" customFormat="1">
      <c r="A1351" s="237" t="str">
        <f>IF(ISBLANK(INDEX('Policy Characteristics'!A:A,MATCH($C1351,'Policy Characteristics'!$C:$C,0))),"",INDEX('Policy Characteristics'!A:A,MATCH($C1351,'Policy Characteristics'!$C:$C,0)))</f>
        <v>Industry</v>
      </c>
      <c r="B1351" s="386" t="str">
        <f>IF(ISBLANK(INDEX('Policy Characteristics'!B:B,MATCH($C1351,'Policy Characteristics'!$C:$C,0))),"",INDEX('Policy Characteristics'!B:B,MATCH($C1351,'Policy Characteristics'!$C:$C,0)))</f>
        <v>Industry Energy Efficiency Standards</v>
      </c>
      <c r="C1351" s="237" t="str">
        <f t="shared" si="50"/>
        <v>Percentage Improvement in Eqpt Efficiency Standards above BAU</v>
      </c>
      <c r="D1351" s="290" t="s">
        <v>3046</v>
      </c>
      <c r="E1351" s="335" t="s">
        <v>2397</v>
      </c>
      <c r="F1351" t="s">
        <v>2752</v>
      </c>
      <c r="G1351" s="335" t="s">
        <v>2405</v>
      </c>
      <c r="H1351" s="17">
        <v>969</v>
      </c>
      <c r="I1351" s="387" t="s">
        <v>43</v>
      </c>
      <c r="J1351" s="388" t="str">
        <f>IF(ISBLANK(INDEX('Policy Characteristics'!D:D,MATCH($C1351,'Policy Characteristics'!$C:$C,0))),"",INDEX('Policy Characteristics'!D:D,MATCH($C1351,'Policy Characteristics'!$C:$C,0)))</f>
        <v>Industry Energy Efficiency Standards</v>
      </c>
      <c r="K1351" s="237" t="str">
        <f>IF(ISBLANK(INDEX('Policy Characteristics'!E:E,MATCH($C1351,'Policy Characteristics'!$C:$C,0))),"",INDEX('Policy Characteristics'!E:E,MATCH($C1351,'Policy Characteristics'!$C:$C,0)))</f>
        <v>indst efficiency standards</v>
      </c>
      <c r="L1351" s="238">
        <f>IF(ISBLANK(INDEX('Policy Characteristics'!F:F,MATCH($C1351,'Policy Characteristics'!$C:$C,0))),"",INDEX('Policy Characteristics'!F:F,MATCH($C1351,'Policy Characteristics'!$C:$C,0)))</f>
        <v>0</v>
      </c>
      <c r="M1351" s="238">
        <f>IF(ISBLANK(INDEX('Policy Characteristics'!G:G,MATCH($C1351,'Policy Characteristics'!$C:$C,0))),"",INDEX('Policy Characteristics'!G:G,MATCH($C1351,'Policy Characteristics'!$C:$C,0)))</f>
        <v>0.25</v>
      </c>
      <c r="N1351" s="238">
        <f>IF(ISBLANK(INDEX('Policy Characteristics'!H:H,MATCH($C1351,'Policy Characteristics'!$C:$C,0))),"",INDEX('Policy Characteristics'!H:H,MATCH($C1351,'Policy Characteristics'!$C:$C,0)))</f>
        <v>0.01</v>
      </c>
      <c r="O1351" s="237" t="str">
        <f>IF(ISBLANK(INDEX('Policy Characteristics'!I:I,MATCH($C1351,'Policy Characteristics'!$C:$C,0))),"",INDEX('Policy Characteristics'!I:I,MATCH($C1351,'Policy Characteristics'!$C:$C,0)))</f>
        <v>% reduction in energy use</v>
      </c>
      <c r="P1351" s="237"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7" t="str">
        <f>IF(ISBLANK(INDEX('Policy Characteristics'!K:K,MATCH($C1351,'Policy Characteristics'!$C:$C,0))),"",INDEX('Policy Characteristics'!K:K,MATCH($C1351,'Policy Characteristics'!$C:$C,0)))</f>
        <v>industry-ag-main.html#eff-stds</v>
      </c>
      <c r="R1351" s="237" t="str">
        <f>IF(ISBLANK(INDEX('Policy Characteristics'!L:L,MATCH($C1351,'Policy Characteristics'!$C:$C,0))),"",INDEX('Policy Characteristics'!L:L,MATCH($C1351,'Policy Characteristics'!$C:$C,0)))</f>
        <v>industry-energy-efficiency-standards.html</v>
      </c>
      <c r="S1351" s="291" t="s">
        <v>187</v>
      </c>
    </row>
    <row r="1352" spans="1:19" s="237" customFormat="1">
      <c r="A1352" s="237" t="str">
        <f>IF(ISBLANK(INDEX('Policy Characteristics'!A:A,MATCH($C1352,'Policy Characteristics'!$C:$C,0))),"",INDEX('Policy Characteristics'!A:A,MATCH($C1352,'Policy Characteristics'!$C:$C,0)))</f>
        <v>Industry</v>
      </c>
      <c r="B1352" s="386" t="str">
        <f>IF(ISBLANK(INDEX('Policy Characteristics'!B:B,MATCH($C1352,'Policy Characteristics'!$C:$C,0))),"",INDEX('Policy Characteristics'!B:B,MATCH($C1352,'Policy Characteristics'!$C:$C,0)))</f>
        <v>Industry Energy Efficiency Standards</v>
      </c>
      <c r="C1352" s="237" t="str">
        <f t="shared" si="50"/>
        <v>Percentage Improvement in Eqpt Efficiency Standards above BAU</v>
      </c>
      <c r="D1352" s="290" t="s">
        <v>3046</v>
      </c>
      <c r="E1352" s="335" t="s">
        <v>2398</v>
      </c>
      <c r="F1352" t="s">
        <v>2752</v>
      </c>
      <c r="G1352" s="335" t="s">
        <v>2406</v>
      </c>
      <c r="H1352" s="17">
        <v>970</v>
      </c>
      <c r="I1352" s="387" t="s">
        <v>43</v>
      </c>
      <c r="J1352" s="388" t="str">
        <f>IF(ISBLANK(INDEX('Policy Characteristics'!D:D,MATCH($C1352,'Policy Characteristics'!$C:$C,0))),"",INDEX('Policy Characteristics'!D:D,MATCH($C1352,'Policy Characteristics'!$C:$C,0)))</f>
        <v>Industry Energy Efficiency Standards</v>
      </c>
      <c r="K1352" s="237" t="str">
        <f>IF(ISBLANK(INDEX('Policy Characteristics'!E:E,MATCH($C1352,'Policy Characteristics'!$C:$C,0))),"",INDEX('Policy Characteristics'!E:E,MATCH($C1352,'Policy Characteristics'!$C:$C,0)))</f>
        <v>indst efficiency standards</v>
      </c>
      <c r="L1352" s="238">
        <f>IF(ISBLANK(INDEX('Policy Characteristics'!F:F,MATCH($C1352,'Policy Characteristics'!$C:$C,0))),"",INDEX('Policy Characteristics'!F:F,MATCH($C1352,'Policy Characteristics'!$C:$C,0)))</f>
        <v>0</v>
      </c>
      <c r="M1352" s="238">
        <f>IF(ISBLANK(INDEX('Policy Characteristics'!G:G,MATCH($C1352,'Policy Characteristics'!$C:$C,0))),"",INDEX('Policy Characteristics'!G:G,MATCH($C1352,'Policy Characteristics'!$C:$C,0)))</f>
        <v>0.25</v>
      </c>
      <c r="N1352" s="238">
        <f>IF(ISBLANK(INDEX('Policy Characteristics'!H:H,MATCH($C1352,'Policy Characteristics'!$C:$C,0))),"",INDEX('Policy Characteristics'!H:H,MATCH($C1352,'Policy Characteristics'!$C:$C,0)))</f>
        <v>0.01</v>
      </c>
      <c r="O1352" s="237" t="str">
        <f>IF(ISBLANK(INDEX('Policy Characteristics'!I:I,MATCH($C1352,'Policy Characteristics'!$C:$C,0))),"",INDEX('Policy Characteristics'!I:I,MATCH($C1352,'Policy Characteristics'!$C:$C,0)))</f>
        <v>% reduction in energy use</v>
      </c>
      <c r="P1352" s="237"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7" t="str">
        <f>IF(ISBLANK(INDEX('Policy Characteristics'!K:K,MATCH($C1352,'Policy Characteristics'!$C:$C,0))),"",INDEX('Policy Characteristics'!K:K,MATCH($C1352,'Policy Characteristics'!$C:$C,0)))</f>
        <v>industry-ag-main.html#eff-stds</v>
      </c>
      <c r="R1352" s="237" t="str">
        <f>IF(ISBLANK(INDEX('Policy Characteristics'!L:L,MATCH($C1352,'Policy Characteristics'!$C:$C,0))),"",INDEX('Policy Characteristics'!L:L,MATCH($C1352,'Policy Characteristics'!$C:$C,0)))</f>
        <v>industry-energy-efficiency-standards.html</v>
      </c>
      <c r="S1352" s="291" t="s">
        <v>187</v>
      </c>
    </row>
    <row r="1353" spans="1:19" s="237" customFormat="1">
      <c r="A1353" s="237" t="str">
        <f>IF(ISBLANK(INDEX('Policy Characteristics'!A:A,MATCH($C1353,'Policy Characteristics'!$C:$C,0))),"",INDEX('Policy Characteristics'!A:A,MATCH($C1353,'Policy Characteristics'!$C:$C,0)))</f>
        <v>Industry</v>
      </c>
      <c r="B1353" s="386" t="str">
        <f>IF(ISBLANK(INDEX('Policy Characteristics'!B:B,MATCH($C1353,'Policy Characteristics'!$C:$C,0))),"",INDEX('Policy Characteristics'!B:B,MATCH($C1353,'Policy Characteristics'!$C:$C,0)))</f>
        <v>Industry Energy Efficiency Standards</v>
      </c>
      <c r="C1353" s="237" t="str">
        <f t="shared" si="50"/>
        <v>Percentage Improvement in Eqpt Efficiency Standards above BAU</v>
      </c>
      <c r="D1353" s="290" t="s">
        <v>3046</v>
      </c>
      <c r="E1353" s="335" t="s">
        <v>2399</v>
      </c>
      <c r="F1353" t="s">
        <v>2752</v>
      </c>
      <c r="G1353" s="335" t="s">
        <v>2403</v>
      </c>
      <c r="H1353" s="17">
        <v>971</v>
      </c>
      <c r="I1353" s="387" t="s">
        <v>44</v>
      </c>
      <c r="J1353" s="388" t="str">
        <f>IF(ISBLANK(INDEX('Policy Characteristics'!D:D,MATCH($C1353,'Policy Characteristics'!$C:$C,0))),"",INDEX('Policy Characteristics'!D:D,MATCH($C1353,'Policy Characteristics'!$C:$C,0)))</f>
        <v>Industry Energy Efficiency Standards</v>
      </c>
      <c r="K1353" s="237" t="str">
        <f>IF(ISBLANK(INDEX('Policy Characteristics'!E:E,MATCH($C1353,'Policy Characteristics'!$C:$C,0))),"",INDEX('Policy Characteristics'!E:E,MATCH($C1353,'Policy Characteristics'!$C:$C,0)))</f>
        <v>indst efficiency standards</v>
      </c>
      <c r="L1353" s="238">
        <f>IF(ISBLANK(INDEX('Policy Characteristics'!F:F,MATCH($C1353,'Policy Characteristics'!$C:$C,0))),"",INDEX('Policy Characteristics'!F:F,MATCH($C1353,'Policy Characteristics'!$C:$C,0)))</f>
        <v>0</v>
      </c>
      <c r="M1353" s="238">
        <f>IF(ISBLANK(INDEX('Policy Characteristics'!G:G,MATCH($C1353,'Policy Characteristics'!$C:$C,0))),"",INDEX('Policy Characteristics'!G:G,MATCH($C1353,'Policy Characteristics'!$C:$C,0)))</f>
        <v>0.25</v>
      </c>
      <c r="N1353" s="238">
        <f>IF(ISBLANK(INDEX('Policy Characteristics'!H:H,MATCH($C1353,'Policy Characteristics'!$C:$C,0))),"",INDEX('Policy Characteristics'!H:H,MATCH($C1353,'Policy Characteristics'!$C:$C,0)))</f>
        <v>0.01</v>
      </c>
      <c r="O1353" s="237" t="str">
        <f>IF(ISBLANK(INDEX('Policy Characteristics'!I:I,MATCH($C1353,'Policy Characteristics'!$C:$C,0))),"",INDEX('Policy Characteristics'!I:I,MATCH($C1353,'Policy Characteristics'!$C:$C,0)))</f>
        <v>% reduction in energy use</v>
      </c>
      <c r="P1353" s="237"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7" t="str">
        <f>IF(ISBLANK(INDEX('Policy Characteristics'!K:K,MATCH($C1353,'Policy Characteristics'!$C:$C,0))),"",INDEX('Policy Characteristics'!K:K,MATCH($C1353,'Policy Characteristics'!$C:$C,0)))</f>
        <v>industry-ag-main.html#eff-stds</v>
      </c>
      <c r="R1353" s="237" t="str">
        <f>IF(ISBLANK(INDEX('Policy Characteristics'!L:L,MATCH($C1353,'Policy Characteristics'!$C:$C,0))),"",INDEX('Policy Characteristics'!L:L,MATCH($C1353,'Policy Characteristics'!$C:$C,0)))</f>
        <v>industry-energy-efficiency-standards.html</v>
      </c>
      <c r="S1353" s="291" t="s">
        <v>187</v>
      </c>
    </row>
    <row r="1354" spans="1:19" s="237" customFormat="1">
      <c r="A1354" s="237" t="str">
        <f>IF(ISBLANK(INDEX('Policy Characteristics'!A:A,MATCH($C1354,'Policy Characteristics'!$C:$C,0))),"",INDEX('Policy Characteristics'!A:A,MATCH($C1354,'Policy Characteristics'!$C:$C,0)))</f>
        <v>Industry</v>
      </c>
      <c r="B1354" s="386" t="str">
        <f>IF(ISBLANK(INDEX('Policy Characteristics'!B:B,MATCH($C1354,'Policy Characteristics'!$C:$C,0))),"",INDEX('Policy Characteristics'!B:B,MATCH($C1354,'Policy Characteristics'!$C:$C,0)))</f>
        <v>Industry Energy Efficiency Standards</v>
      </c>
      <c r="C1354" s="237" t="str">
        <f t="shared" si="50"/>
        <v>Percentage Improvement in Eqpt Efficiency Standards above BAU</v>
      </c>
      <c r="D1354" s="290" t="s">
        <v>3046</v>
      </c>
      <c r="E1354" s="335" t="s">
        <v>2400</v>
      </c>
      <c r="F1354" t="s">
        <v>2752</v>
      </c>
      <c r="G1354" s="335" t="s">
        <v>2404</v>
      </c>
      <c r="H1354" s="17">
        <v>972</v>
      </c>
      <c r="I1354" s="387" t="s">
        <v>43</v>
      </c>
      <c r="J1354" s="388" t="str">
        <f>IF(ISBLANK(INDEX('Policy Characteristics'!D:D,MATCH($C1354,'Policy Characteristics'!$C:$C,0))),"",INDEX('Policy Characteristics'!D:D,MATCH($C1354,'Policy Characteristics'!$C:$C,0)))</f>
        <v>Industry Energy Efficiency Standards</v>
      </c>
      <c r="K1354" s="237" t="str">
        <f>IF(ISBLANK(INDEX('Policy Characteristics'!E:E,MATCH($C1354,'Policy Characteristics'!$C:$C,0))),"",INDEX('Policy Characteristics'!E:E,MATCH($C1354,'Policy Characteristics'!$C:$C,0)))</f>
        <v>indst efficiency standards</v>
      </c>
      <c r="L1354" s="238">
        <f>IF(ISBLANK(INDEX('Policy Characteristics'!F:F,MATCH($C1354,'Policy Characteristics'!$C:$C,0))),"",INDEX('Policy Characteristics'!F:F,MATCH($C1354,'Policy Characteristics'!$C:$C,0)))</f>
        <v>0</v>
      </c>
      <c r="M1354" s="238">
        <f>IF(ISBLANK(INDEX('Policy Characteristics'!G:G,MATCH($C1354,'Policy Characteristics'!$C:$C,0))),"",INDEX('Policy Characteristics'!G:G,MATCH($C1354,'Policy Characteristics'!$C:$C,0)))</f>
        <v>0.25</v>
      </c>
      <c r="N1354" s="238">
        <f>IF(ISBLANK(INDEX('Policy Characteristics'!H:H,MATCH($C1354,'Policy Characteristics'!$C:$C,0))),"",INDEX('Policy Characteristics'!H:H,MATCH($C1354,'Policy Characteristics'!$C:$C,0)))</f>
        <v>0.01</v>
      </c>
      <c r="O1354" s="237" t="str">
        <f>IF(ISBLANK(INDEX('Policy Characteristics'!I:I,MATCH($C1354,'Policy Characteristics'!$C:$C,0))),"",INDEX('Policy Characteristics'!I:I,MATCH($C1354,'Policy Characteristics'!$C:$C,0)))</f>
        <v>% reduction in energy use</v>
      </c>
      <c r="P1354" s="237"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7" t="str">
        <f>IF(ISBLANK(INDEX('Policy Characteristics'!K:K,MATCH($C1354,'Policy Characteristics'!$C:$C,0))),"",INDEX('Policy Characteristics'!K:K,MATCH($C1354,'Policy Characteristics'!$C:$C,0)))</f>
        <v>industry-ag-main.html#eff-stds</v>
      </c>
      <c r="R1354" s="237" t="str">
        <f>IF(ISBLANK(INDEX('Policy Characteristics'!L:L,MATCH($C1354,'Policy Characteristics'!$C:$C,0))),"",INDEX('Policy Characteristics'!L:L,MATCH($C1354,'Policy Characteristics'!$C:$C,0)))</f>
        <v>industry-energy-efficiency-standards.html</v>
      </c>
      <c r="S1354" s="291" t="s">
        <v>187</v>
      </c>
    </row>
    <row r="1355" spans="1:19" s="237" customFormat="1">
      <c r="A1355" s="237" t="str">
        <f>IF(ISBLANK(INDEX('Policy Characteristics'!A:A,MATCH($C1355,'Policy Characteristics'!$C:$C,0))),"",INDEX('Policy Characteristics'!A:A,MATCH($C1355,'Policy Characteristics'!$C:$C,0)))</f>
        <v>Industry</v>
      </c>
      <c r="B1355" s="386" t="str">
        <f>IF(ISBLANK(INDEX('Policy Characteristics'!B:B,MATCH($C1355,'Policy Characteristics'!$C:$C,0))),"",INDEX('Policy Characteristics'!B:B,MATCH($C1355,'Policy Characteristics'!$C:$C,0)))</f>
        <v>Industry Energy Efficiency Standards</v>
      </c>
      <c r="C1355" s="237" t="str">
        <f t="shared" si="50"/>
        <v>Percentage Improvement in Eqpt Efficiency Standards above BAU</v>
      </c>
      <c r="D1355" s="290" t="s">
        <v>3046</v>
      </c>
      <c r="E1355" s="335" t="s">
        <v>2401</v>
      </c>
      <c r="F1355" t="s">
        <v>2752</v>
      </c>
      <c r="G1355" s="335" t="s">
        <v>2407</v>
      </c>
      <c r="H1355" s="17">
        <v>973</v>
      </c>
      <c r="I1355" s="387" t="s">
        <v>44</v>
      </c>
      <c r="J1355" s="388" t="str">
        <f>IF(ISBLANK(INDEX('Policy Characteristics'!D:D,MATCH($C1355,'Policy Characteristics'!$C:$C,0))),"",INDEX('Policy Characteristics'!D:D,MATCH($C1355,'Policy Characteristics'!$C:$C,0)))</f>
        <v>Industry Energy Efficiency Standards</v>
      </c>
      <c r="K1355" s="237" t="str">
        <f>IF(ISBLANK(INDEX('Policy Characteristics'!E:E,MATCH($C1355,'Policy Characteristics'!$C:$C,0))),"",INDEX('Policy Characteristics'!E:E,MATCH($C1355,'Policy Characteristics'!$C:$C,0)))</f>
        <v>indst efficiency standards</v>
      </c>
      <c r="L1355" s="238">
        <f>IF(ISBLANK(INDEX('Policy Characteristics'!F:F,MATCH($C1355,'Policy Characteristics'!$C:$C,0))),"",INDEX('Policy Characteristics'!F:F,MATCH($C1355,'Policy Characteristics'!$C:$C,0)))</f>
        <v>0</v>
      </c>
      <c r="M1355" s="238">
        <f>IF(ISBLANK(INDEX('Policy Characteristics'!G:G,MATCH($C1355,'Policy Characteristics'!$C:$C,0))),"",INDEX('Policy Characteristics'!G:G,MATCH($C1355,'Policy Characteristics'!$C:$C,0)))</f>
        <v>0.25</v>
      </c>
      <c r="N1355" s="238">
        <f>IF(ISBLANK(INDEX('Policy Characteristics'!H:H,MATCH($C1355,'Policy Characteristics'!$C:$C,0))),"",INDEX('Policy Characteristics'!H:H,MATCH($C1355,'Policy Characteristics'!$C:$C,0)))</f>
        <v>0.01</v>
      </c>
      <c r="O1355" s="237" t="str">
        <f>IF(ISBLANK(INDEX('Policy Characteristics'!I:I,MATCH($C1355,'Policy Characteristics'!$C:$C,0))),"",INDEX('Policy Characteristics'!I:I,MATCH($C1355,'Policy Characteristics'!$C:$C,0)))</f>
        <v>% reduction in energy use</v>
      </c>
      <c r="P1355" s="237"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7" t="str">
        <f>IF(ISBLANK(INDEX('Policy Characteristics'!K:K,MATCH($C1355,'Policy Characteristics'!$C:$C,0))),"",INDEX('Policy Characteristics'!K:K,MATCH($C1355,'Policy Characteristics'!$C:$C,0)))</f>
        <v>industry-ag-main.html#eff-stds</v>
      </c>
      <c r="R1355" s="237" t="str">
        <f>IF(ISBLANK(INDEX('Policy Characteristics'!L:L,MATCH($C1355,'Policy Characteristics'!$C:$C,0))),"",INDEX('Policy Characteristics'!L:L,MATCH($C1355,'Policy Characteristics'!$C:$C,0)))</f>
        <v>industry-energy-efficiency-standards.html</v>
      </c>
      <c r="S1355" s="291" t="s">
        <v>187</v>
      </c>
    </row>
    <row r="1356" spans="1:19" s="237" customFormat="1">
      <c r="A1356" s="237" t="str">
        <f>IF(ISBLANK(INDEX('Policy Characteristics'!A:A,MATCH($C1356,'Policy Characteristics'!$C:$C,0))),"",INDEX('Policy Characteristics'!A:A,MATCH($C1356,'Policy Characteristics'!$C:$C,0)))</f>
        <v>Industry</v>
      </c>
      <c r="B1356" s="386" t="str">
        <f>IF(ISBLANK(INDEX('Policy Characteristics'!B:B,MATCH($C1356,'Policy Characteristics'!$C:$C,0))),"",INDEX('Policy Characteristics'!B:B,MATCH($C1356,'Policy Characteristics'!$C:$C,0)))</f>
        <v>Industry Energy Efficiency Standards</v>
      </c>
      <c r="C1356" s="237" t="str">
        <f t="shared" si="50"/>
        <v>Percentage Improvement in Eqpt Efficiency Standards above BAU</v>
      </c>
      <c r="D1356" s="290" t="s">
        <v>3046</v>
      </c>
      <c r="E1356" s="335" t="s">
        <v>2699</v>
      </c>
      <c r="F1356" t="s">
        <v>2752</v>
      </c>
      <c r="G1356" s="335" t="s">
        <v>2702</v>
      </c>
      <c r="H1356" s="17">
        <v>974</v>
      </c>
      <c r="I1356" s="387" t="s">
        <v>44</v>
      </c>
      <c r="J1356" s="388" t="str">
        <f>IF(ISBLANK(INDEX('Policy Characteristics'!D:D,MATCH($C1356,'Policy Characteristics'!$C:$C,0))),"",INDEX('Policy Characteristics'!D:D,MATCH($C1356,'Policy Characteristics'!$C:$C,0)))</f>
        <v>Industry Energy Efficiency Standards</v>
      </c>
      <c r="K1356" s="237" t="str">
        <f>IF(ISBLANK(INDEX('Policy Characteristics'!E:E,MATCH($C1356,'Policy Characteristics'!$C:$C,0))),"",INDEX('Policy Characteristics'!E:E,MATCH($C1356,'Policy Characteristics'!$C:$C,0)))</f>
        <v>indst efficiency standards</v>
      </c>
      <c r="L1356" s="238">
        <f>IF(ISBLANK(INDEX('Policy Characteristics'!F:F,MATCH($C1356,'Policy Characteristics'!$C:$C,0))),"",INDEX('Policy Characteristics'!F:F,MATCH($C1356,'Policy Characteristics'!$C:$C,0)))</f>
        <v>0</v>
      </c>
      <c r="M1356" s="238">
        <f>IF(ISBLANK(INDEX('Policy Characteristics'!G:G,MATCH($C1356,'Policy Characteristics'!$C:$C,0))),"",INDEX('Policy Characteristics'!G:G,MATCH($C1356,'Policy Characteristics'!$C:$C,0)))</f>
        <v>0.25</v>
      </c>
      <c r="N1356" s="238">
        <f>IF(ISBLANK(INDEX('Policy Characteristics'!H:H,MATCH($C1356,'Policy Characteristics'!$C:$C,0))),"",INDEX('Policy Characteristics'!H:H,MATCH($C1356,'Policy Characteristics'!$C:$C,0)))</f>
        <v>0.01</v>
      </c>
      <c r="O1356" s="237" t="str">
        <f>IF(ISBLANK(INDEX('Policy Characteristics'!I:I,MATCH($C1356,'Policy Characteristics'!$C:$C,0))),"",INDEX('Policy Characteristics'!I:I,MATCH($C1356,'Policy Characteristics'!$C:$C,0)))</f>
        <v>% reduction in energy use</v>
      </c>
      <c r="P1356" s="237"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7" t="str">
        <f>IF(ISBLANK(INDEX('Policy Characteristics'!K:K,MATCH($C1356,'Policy Characteristics'!$C:$C,0))),"",INDEX('Policy Characteristics'!K:K,MATCH($C1356,'Policy Characteristics'!$C:$C,0)))</f>
        <v>industry-ag-main.html#eff-stds</v>
      </c>
      <c r="R1356" s="237" t="str">
        <f>IF(ISBLANK(INDEX('Policy Characteristics'!L:L,MATCH($C1356,'Policy Characteristics'!$C:$C,0))),"",INDEX('Policy Characteristics'!L:L,MATCH($C1356,'Policy Characteristics'!$C:$C,0)))</f>
        <v>industry-energy-efficiency-standards.html</v>
      </c>
      <c r="S1356" s="291" t="s">
        <v>187</v>
      </c>
    </row>
    <row r="1357" spans="1:19" s="237" customFormat="1">
      <c r="A1357" s="237" t="str">
        <f>IF(ISBLANK(INDEX('Policy Characteristics'!A:A,MATCH($C1357,'Policy Characteristics'!$C:$C,0))),"",INDEX('Policy Characteristics'!A:A,MATCH($C1357,'Policy Characteristics'!$C:$C,0)))</f>
        <v>Industry</v>
      </c>
      <c r="B1357" s="386" t="str">
        <f>IF(ISBLANK(INDEX('Policy Characteristics'!B:B,MATCH($C1357,'Policy Characteristics'!$C:$C,0))),"",INDEX('Policy Characteristics'!B:B,MATCH($C1357,'Policy Characteristics'!$C:$C,0)))</f>
        <v>Industry Energy Efficiency Standards</v>
      </c>
      <c r="C1357" s="237" t="str">
        <f t="shared" si="50"/>
        <v>Percentage Improvement in Eqpt Efficiency Standards above BAU</v>
      </c>
      <c r="D1357" s="290" t="s">
        <v>3046</v>
      </c>
      <c r="E1357" s="335" t="s">
        <v>2700</v>
      </c>
      <c r="F1357" t="s">
        <v>2752</v>
      </c>
      <c r="G1357" s="335" t="s">
        <v>2704</v>
      </c>
      <c r="H1357" s="17">
        <v>975</v>
      </c>
      <c r="I1357" s="387" t="s">
        <v>43</v>
      </c>
      <c r="J1357" s="388" t="str">
        <f>IF(ISBLANK(INDEX('Policy Characteristics'!D:D,MATCH($C1357,'Policy Characteristics'!$C:$C,0))),"",INDEX('Policy Characteristics'!D:D,MATCH($C1357,'Policy Characteristics'!$C:$C,0)))</f>
        <v>Industry Energy Efficiency Standards</v>
      </c>
      <c r="K1357" s="237" t="str">
        <f>IF(ISBLANK(INDEX('Policy Characteristics'!E:E,MATCH($C1357,'Policy Characteristics'!$C:$C,0))),"",INDEX('Policy Characteristics'!E:E,MATCH($C1357,'Policy Characteristics'!$C:$C,0)))</f>
        <v>indst efficiency standards</v>
      </c>
      <c r="L1357" s="238">
        <f>IF(ISBLANK(INDEX('Policy Characteristics'!F:F,MATCH($C1357,'Policy Characteristics'!$C:$C,0))),"",INDEX('Policy Characteristics'!F:F,MATCH($C1357,'Policy Characteristics'!$C:$C,0)))</f>
        <v>0</v>
      </c>
      <c r="M1357" s="238">
        <f>IF(ISBLANK(INDEX('Policy Characteristics'!G:G,MATCH($C1357,'Policy Characteristics'!$C:$C,0))),"",INDEX('Policy Characteristics'!G:G,MATCH($C1357,'Policy Characteristics'!$C:$C,0)))</f>
        <v>0.25</v>
      </c>
      <c r="N1357" s="238">
        <f>IF(ISBLANK(INDEX('Policy Characteristics'!H:H,MATCH($C1357,'Policy Characteristics'!$C:$C,0))),"",INDEX('Policy Characteristics'!H:H,MATCH($C1357,'Policy Characteristics'!$C:$C,0)))</f>
        <v>0.01</v>
      </c>
      <c r="O1357" s="237" t="str">
        <f>IF(ISBLANK(INDEX('Policy Characteristics'!I:I,MATCH($C1357,'Policy Characteristics'!$C:$C,0))),"",INDEX('Policy Characteristics'!I:I,MATCH($C1357,'Policy Characteristics'!$C:$C,0)))</f>
        <v>% reduction in energy use</v>
      </c>
      <c r="P1357" s="237"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7" t="str">
        <f>IF(ISBLANK(INDEX('Policy Characteristics'!K:K,MATCH($C1357,'Policy Characteristics'!$C:$C,0))),"",INDEX('Policy Characteristics'!K:K,MATCH($C1357,'Policy Characteristics'!$C:$C,0)))</f>
        <v>industry-ag-main.html#eff-stds</v>
      </c>
      <c r="R1357" s="237" t="str">
        <f>IF(ISBLANK(INDEX('Policy Characteristics'!L:L,MATCH($C1357,'Policy Characteristics'!$C:$C,0))),"",INDEX('Policy Characteristics'!L:L,MATCH($C1357,'Policy Characteristics'!$C:$C,0)))</f>
        <v>industry-energy-efficiency-standards.html</v>
      </c>
      <c r="S1357" s="291" t="s">
        <v>187</v>
      </c>
    </row>
    <row r="1358" spans="1:19" s="237" customFormat="1">
      <c r="A1358" s="237" t="str">
        <f>IF(ISBLANK(INDEX('Policy Characteristics'!A:A,MATCH($C1358,'Policy Characteristics'!$C:$C,0))),"",INDEX('Policy Characteristics'!A:A,MATCH($C1358,'Policy Characteristics'!$C:$C,0)))</f>
        <v>Industry</v>
      </c>
      <c r="B1358" s="386" t="str">
        <f>IF(ISBLANK(INDEX('Policy Characteristics'!B:B,MATCH($C1358,'Policy Characteristics'!$C:$C,0))),"",INDEX('Policy Characteristics'!B:B,MATCH($C1358,'Policy Characteristics'!$C:$C,0)))</f>
        <v>Industry Energy Efficiency Standards</v>
      </c>
      <c r="C1358" s="237" t="str">
        <f t="shared" si="50"/>
        <v>Percentage Improvement in Eqpt Efficiency Standards above BAU</v>
      </c>
      <c r="D1358" s="290" t="s">
        <v>3046</v>
      </c>
      <c r="E1358" s="335" t="s">
        <v>2701</v>
      </c>
      <c r="F1358" t="s">
        <v>2752</v>
      </c>
      <c r="G1358" s="335" t="s">
        <v>2705</v>
      </c>
      <c r="H1358" s="17">
        <v>976</v>
      </c>
      <c r="I1358" s="387" t="s">
        <v>44</v>
      </c>
      <c r="J1358" s="388" t="str">
        <f>IF(ISBLANK(INDEX('Policy Characteristics'!D:D,MATCH($C1358,'Policy Characteristics'!$C:$C,0))),"",INDEX('Policy Characteristics'!D:D,MATCH($C1358,'Policy Characteristics'!$C:$C,0)))</f>
        <v>Industry Energy Efficiency Standards</v>
      </c>
      <c r="K1358" s="237" t="str">
        <f>IF(ISBLANK(INDEX('Policy Characteristics'!E:E,MATCH($C1358,'Policy Characteristics'!$C:$C,0))),"",INDEX('Policy Characteristics'!E:E,MATCH($C1358,'Policy Characteristics'!$C:$C,0)))</f>
        <v>indst efficiency standards</v>
      </c>
      <c r="L1358" s="238">
        <f>IF(ISBLANK(INDEX('Policy Characteristics'!F:F,MATCH($C1358,'Policy Characteristics'!$C:$C,0))),"",INDEX('Policy Characteristics'!F:F,MATCH($C1358,'Policy Characteristics'!$C:$C,0)))</f>
        <v>0</v>
      </c>
      <c r="M1358" s="238">
        <f>IF(ISBLANK(INDEX('Policy Characteristics'!G:G,MATCH($C1358,'Policy Characteristics'!$C:$C,0))),"",INDEX('Policy Characteristics'!G:G,MATCH($C1358,'Policy Characteristics'!$C:$C,0)))</f>
        <v>0.25</v>
      </c>
      <c r="N1358" s="238">
        <f>IF(ISBLANK(INDEX('Policy Characteristics'!H:H,MATCH($C1358,'Policy Characteristics'!$C:$C,0))),"",INDEX('Policy Characteristics'!H:H,MATCH($C1358,'Policy Characteristics'!$C:$C,0)))</f>
        <v>0.01</v>
      </c>
      <c r="O1358" s="237" t="str">
        <f>IF(ISBLANK(INDEX('Policy Characteristics'!I:I,MATCH($C1358,'Policy Characteristics'!$C:$C,0))),"",INDEX('Policy Characteristics'!I:I,MATCH($C1358,'Policy Characteristics'!$C:$C,0)))</f>
        <v>% reduction in energy use</v>
      </c>
      <c r="P1358" s="237"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7" t="str">
        <f>IF(ISBLANK(INDEX('Policy Characteristics'!K:K,MATCH($C1358,'Policy Characteristics'!$C:$C,0))),"",INDEX('Policy Characteristics'!K:K,MATCH($C1358,'Policy Characteristics'!$C:$C,0)))</f>
        <v>industry-ag-main.html#eff-stds</v>
      </c>
      <c r="R1358" s="237" t="str">
        <f>IF(ISBLANK(INDEX('Policy Characteristics'!L:L,MATCH($C1358,'Policy Characteristics'!$C:$C,0))),"",INDEX('Policy Characteristics'!L:L,MATCH($C1358,'Policy Characteristics'!$C:$C,0)))</f>
        <v>industry-energy-efficiency-standards.html</v>
      </c>
      <c r="S1358" s="291" t="s">
        <v>187</v>
      </c>
    </row>
    <row r="1359" spans="1:19" s="237" customFormat="1">
      <c r="A1359" s="237" t="str">
        <f>IF(ISBLANK(INDEX('Policy Characteristics'!A:A,MATCH($C1359,'Policy Characteristics'!$C:$C,0))),"",INDEX('Policy Characteristics'!A:A,MATCH($C1359,'Policy Characteristics'!$C:$C,0)))</f>
        <v>Industry</v>
      </c>
      <c r="B1359" s="386" t="str">
        <f>IF(ISBLANK(INDEX('Policy Characteristics'!B:B,MATCH($C1359,'Policy Characteristics'!$C:$C,0))),"",INDEX('Policy Characteristics'!B:B,MATCH($C1359,'Policy Characteristics'!$C:$C,0)))</f>
        <v>Industry Energy Efficiency Standards</v>
      </c>
      <c r="C1359" s="237" t="str">
        <f t="shared" si="50"/>
        <v>Percentage Improvement in Eqpt Efficiency Standards above BAU</v>
      </c>
      <c r="D1359" s="290" t="s">
        <v>3046</v>
      </c>
      <c r="E1359" s="335" t="s">
        <v>2698</v>
      </c>
      <c r="F1359" t="s">
        <v>2752</v>
      </c>
      <c r="G1359" s="335" t="s">
        <v>2703</v>
      </c>
      <c r="H1359" s="17">
        <v>977</v>
      </c>
      <c r="I1359" s="387" t="s">
        <v>44</v>
      </c>
      <c r="J1359" s="388" t="str">
        <f>IF(ISBLANK(INDEX('Policy Characteristics'!D:D,MATCH($C1359,'Policy Characteristics'!$C:$C,0))),"",INDEX('Policy Characteristics'!D:D,MATCH($C1359,'Policy Characteristics'!$C:$C,0)))</f>
        <v>Industry Energy Efficiency Standards</v>
      </c>
      <c r="K1359" s="237" t="str">
        <f>IF(ISBLANK(INDEX('Policy Characteristics'!E:E,MATCH($C1359,'Policy Characteristics'!$C:$C,0))),"",INDEX('Policy Characteristics'!E:E,MATCH($C1359,'Policy Characteristics'!$C:$C,0)))</f>
        <v>indst efficiency standards</v>
      </c>
      <c r="L1359" s="238">
        <f>IF(ISBLANK(INDEX('Policy Characteristics'!F:F,MATCH($C1359,'Policy Characteristics'!$C:$C,0))),"",INDEX('Policy Characteristics'!F:F,MATCH($C1359,'Policy Characteristics'!$C:$C,0)))</f>
        <v>0</v>
      </c>
      <c r="M1359" s="238">
        <f>IF(ISBLANK(INDEX('Policy Characteristics'!G:G,MATCH($C1359,'Policy Characteristics'!$C:$C,0))),"",INDEX('Policy Characteristics'!G:G,MATCH($C1359,'Policy Characteristics'!$C:$C,0)))</f>
        <v>0.25</v>
      </c>
      <c r="N1359" s="238">
        <f>IF(ISBLANK(INDEX('Policy Characteristics'!H:H,MATCH($C1359,'Policy Characteristics'!$C:$C,0))),"",INDEX('Policy Characteristics'!H:H,MATCH($C1359,'Policy Characteristics'!$C:$C,0)))</f>
        <v>0.01</v>
      </c>
      <c r="O1359" s="237" t="str">
        <f>IF(ISBLANK(INDEX('Policy Characteristics'!I:I,MATCH($C1359,'Policy Characteristics'!$C:$C,0))),"",INDEX('Policy Characteristics'!I:I,MATCH($C1359,'Policy Characteristics'!$C:$C,0)))</f>
        <v>% reduction in energy use</v>
      </c>
      <c r="P1359" s="237"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7" t="str">
        <f>IF(ISBLANK(INDEX('Policy Characteristics'!K:K,MATCH($C1359,'Policy Characteristics'!$C:$C,0))),"",INDEX('Policy Characteristics'!K:K,MATCH($C1359,'Policy Characteristics'!$C:$C,0)))</f>
        <v>industry-ag-main.html#eff-stds</v>
      </c>
      <c r="R1359" s="237" t="str">
        <f>IF(ISBLANK(INDEX('Policy Characteristics'!L:L,MATCH($C1359,'Policy Characteristics'!$C:$C,0))),"",INDEX('Policy Characteristics'!L:L,MATCH($C1359,'Policy Characteristics'!$C:$C,0)))</f>
        <v>industry-energy-efficiency-standards.html</v>
      </c>
      <c r="S1359" s="291" t="s">
        <v>187</v>
      </c>
    </row>
    <row r="1360" spans="1:19" s="237" customFormat="1">
      <c r="A1360" s="237" t="str">
        <f>IF(ISBLANK(INDEX('Policy Characteristics'!A:A,MATCH($C1360,'Policy Characteristics'!$C:$C,0))),"",INDEX('Policy Characteristics'!A:A,MATCH($C1360,'Policy Characteristics'!$C:$C,0)))</f>
        <v>Industry</v>
      </c>
      <c r="B1360" s="386" t="str">
        <f>IF(ISBLANK(INDEX('Policy Characteristics'!B:B,MATCH($C1360,'Policy Characteristics'!$C:$C,0))),"",INDEX('Policy Characteristics'!B:B,MATCH($C1360,'Policy Characteristics'!$C:$C,0)))</f>
        <v>Industry Energy Efficiency Standards</v>
      </c>
      <c r="C1360" s="237" t="str">
        <f t="shared" si="50"/>
        <v>Percentage Improvement in Eqpt Efficiency Standards above BAU</v>
      </c>
      <c r="D1360" s="290" t="s">
        <v>3047</v>
      </c>
      <c r="E1360" s="335" t="s">
        <v>2396</v>
      </c>
      <c r="F1360" t="s">
        <v>3011</v>
      </c>
      <c r="G1360" s="335" t="s">
        <v>2402</v>
      </c>
      <c r="H1360" s="17">
        <v>978</v>
      </c>
      <c r="I1360" s="387" t="s">
        <v>43</v>
      </c>
      <c r="J1360" s="388" t="str">
        <f>IF(ISBLANK(INDEX('Policy Characteristics'!D:D,MATCH($C1360,'Policy Characteristics'!$C:$C,0))),"",INDEX('Policy Characteristics'!D:D,MATCH($C1360,'Policy Characteristics'!$C:$C,0)))</f>
        <v>Industry Energy Efficiency Standards</v>
      </c>
      <c r="K1360" s="237" t="str">
        <f>IF(ISBLANK(INDEX('Policy Characteristics'!E:E,MATCH($C1360,'Policy Characteristics'!$C:$C,0))),"",INDEX('Policy Characteristics'!E:E,MATCH($C1360,'Policy Characteristics'!$C:$C,0)))</f>
        <v>indst efficiency standards</v>
      </c>
      <c r="L1360" s="238">
        <f>IF(ISBLANK(INDEX('Policy Characteristics'!F:F,MATCH($C1360,'Policy Characteristics'!$C:$C,0))),"",INDEX('Policy Characteristics'!F:F,MATCH($C1360,'Policy Characteristics'!$C:$C,0)))</f>
        <v>0</v>
      </c>
      <c r="M1360" s="238">
        <f>IF(ISBLANK(INDEX('Policy Characteristics'!G:G,MATCH($C1360,'Policy Characteristics'!$C:$C,0))),"",INDEX('Policy Characteristics'!G:G,MATCH($C1360,'Policy Characteristics'!$C:$C,0)))</f>
        <v>0.25</v>
      </c>
      <c r="N1360" s="238">
        <f>IF(ISBLANK(INDEX('Policy Characteristics'!H:H,MATCH($C1360,'Policy Characteristics'!$C:$C,0))),"",INDEX('Policy Characteristics'!H:H,MATCH($C1360,'Policy Characteristics'!$C:$C,0)))</f>
        <v>0.01</v>
      </c>
      <c r="O1360" s="237" t="str">
        <f>IF(ISBLANK(INDEX('Policy Characteristics'!I:I,MATCH($C1360,'Policy Characteristics'!$C:$C,0))),"",INDEX('Policy Characteristics'!I:I,MATCH($C1360,'Policy Characteristics'!$C:$C,0)))</f>
        <v>% reduction in energy use</v>
      </c>
      <c r="P1360" s="237"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7" t="str">
        <f>IF(ISBLANK(INDEX('Policy Characteristics'!K:K,MATCH($C1360,'Policy Characteristics'!$C:$C,0))),"",INDEX('Policy Characteristics'!K:K,MATCH($C1360,'Policy Characteristics'!$C:$C,0)))</f>
        <v>industry-ag-main.html#eff-stds</v>
      </c>
      <c r="R1360" s="237" t="str">
        <f>IF(ISBLANK(INDEX('Policy Characteristics'!L:L,MATCH($C1360,'Policy Characteristics'!$C:$C,0))),"",INDEX('Policy Characteristics'!L:L,MATCH($C1360,'Policy Characteristics'!$C:$C,0)))</f>
        <v>industry-energy-efficiency-standards.html</v>
      </c>
      <c r="S1360" s="291" t="s">
        <v>187</v>
      </c>
    </row>
    <row r="1361" spans="1:19" s="237" customFormat="1">
      <c r="A1361" s="237" t="str">
        <f>IF(ISBLANK(INDEX('Policy Characteristics'!A:A,MATCH($C1361,'Policy Characteristics'!$C:$C,0))),"",INDEX('Policy Characteristics'!A:A,MATCH($C1361,'Policy Characteristics'!$C:$C,0)))</f>
        <v>Industry</v>
      </c>
      <c r="B1361" s="386" t="str">
        <f>IF(ISBLANK(INDEX('Policy Characteristics'!B:B,MATCH($C1361,'Policy Characteristics'!$C:$C,0))),"",INDEX('Policy Characteristics'!B:B,MATCH($C1361,'Policy Characteristics'!$C:$C,0)))</f>
        <v>Industry Energy Efficiency Standards</v>
      </c>
      <c r="C1361" s="237" t="str">
        <f t="shared" si="50"/>
        <v>Percentage Improvement in Eqpt Efficiency Standards above BAU</v>
      </c>
      <c r="D1361" s="290" t="s">
        <v>3047</v>
      </c>
      <c r="E1361" s="335" t="s">
        <v>2397</v>
      </c>
      <c r="F1361" t="s">
        <v>3011</v>
      </c>
      <c r="G1361" s="335" t="s">
        <v>2405</v>
      </c>
      <c r="H1361" s="17">
        <v>979</v>
      </c>
      <c r="I1361" s="387" t="s">
        <v>44</v>
      </c>
      <c r="J1361" s="388" t="str">
        <f>IF(ISBLANK(INDEX('Policy Characteristics'!D:D,MATCH($C1361,'Policy Characteristics'!$C:$C,0))),"",INDEX('Policy Characteristics'!D:D,MATCH($C1361,'Policy Characteristics'!$C:$C,0)))</f>
        <v>Industry Energy Efficiency Standards</v>
      </c>
      <c r="K1361" s="237" t="str">
        <f>IF(ISBLANK(INDEX('Policy Characteristics'!E:E,MATCH($C1361,'Policy Characteristics'!$C:$C,0))),"",INDEX('Policy Characteristics'!E:E,MATCH($C1361,'Policy Characteristics'!$C:$C,0)))</f>
        <v>indst efficiency standards</v>
      </c>
      <c r="L1361" s="238">
        <f>IF(ISBLANK(INDEX('Policy Characteristics'!F:F,MATCH($C1361,'Policy Characteristics'!$C:$C,0))),"",INDEX('Policy Characteristics'!F:F,MATCH($C1361,'Policy Characteristics'!$C:$C,0)))</f>
        <v>0</v>
      </c>
      <c r="M1361" s="238">
        <f>IF(ISBLANK(INDEX('Policy Characteristics'!G:G,MATCH($C1361,'Policy Characteristics'!$C:$C,0))),"",INDEX('Policy Characteristics'!G:G,MATCH($C1361,'Policy Characteristics'!$C:$C,0)))</f>
        <v>0.25</v>
      </c>
      <c r="N1361" s="238">
        <f>IF(ISBLANK(INDEX('Policy Characteristics'!H:H,MATCH($C1361,'Policy Characteristics'!$C:$C,0))),"",INDEX('Policy Characteristics'!H:H,MATCH($C1361,'Policy Characteristics'!$C:$C,0)))</f>
        <v>0.01</v>
      </c>
      <c r="O1361" s="237" t="str">
        <f>IF(ISBLANK(INDEX('Policy Characteristics'!I:I,MATCH($C1361,'Policy Characteristics'!$C:$C,0))),"",INDEX('Policy Characteristics'!I:I,MATCH($C1361,'Policy Characteristics'!$C:$C,0)))</f>
        <v>% reduction in energy use</v>
      </c>
      <c r="P1361" s="237"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7" t="str">
        <f>IF(ISBLANK(INDEX('Policy Characteristics'!K:K,MATCH($C1361,'Policy Characteristics'!$C:$C,0))),"",INDEX('Policy Characteristics'!K:K,MATCH($C1361,'Policy Characteristics'!$C:$C,0)))</f>
        <v>industry-ag-main.html#eff-stds</v>
      </c>
      <c r="R1361" s="237" t="str">
        <f>IF(ISBLANK(INDEX('Policy Characteristics'!L:L,MATCH($C1361,'Policy Characteristics'!$C:$C,0))),"",INDEX('Policy Characteristics'!L:L,MATCH($C1361,'Policy Characteristics'!$C:$C,0)))</f>
        <v>industry-energy-efficiency-standards.html</v>
      </c>
      <c r="S1361" s="291" t="s">
        <v>187</v>
      </c>
    </row>
    <row r="1362" spans="1:19" s="237" customFormat="1">
      <c r="A1362" s="237" t="str">
        <f>IF(ISBLANK(INDEX('Policy Characteristics'!A:A,MATCH($C1362,'Policy Characteristics'!$C:$C,0))),"",INDEX('Policy Characteristics'!A:A,MATCH($C1362,'Policy Characteristics'!$C:$C,0)))</f>
        <v>Industry</v>
      </c>
      <c r="B1362" s="386" t="str">
        <f>IF(ISBLANK(INDEX('Policy Characteristics'!B:B,MATCH($C1362,'Policy Characteristics'!$C:$C,0))),"",INDEX('Policy Characteristics'!B:B,MATCH($C1362,'Policy Characteristics'!$C:$C,0)))</f>
        <v>Industry Energy Efficiency Standards</v>
      </c>
      <c r="C1362" s="237" t="str">
        <f t="shared" si="50"/>
        <v>Percentage Improvement in Eqpt Efficiency Standards above BAU</v>
      </c>
      <c r="D1362" s="290" t="s">
        <v>3047</v>
      </c>
      <c r="E1362" s="335" t="s">
        <v>2398</v>
      </c>
      <c r="F1362" t="s">
        <v>3011</v>
      </c>
      <c r="G1362" s="335" t="s">
        <v>2406</v>
      </c>
      <c r="H1362" s="17">
        <v>980</v>
      </c>
      <c r="I1362" s="387" t="s">
        <v>43</v>
      </c>
      <c r="J1362" s="388" t="str">
        <f>IF(ISBLANK(INDEX('Policy Characteristics'!D:D,MATCH($C1362,'Policy Characteristics'!$C:$C,0))),"",INDEX('Policy Characteristics'!D:D,MATCH($C1362,'Policy Characteristics'!$C:$C,0)))</f>
        <v>Industry Energy Efficiency Standards</v>
      </c>
      <c r="K1362" s="237" t="str">
        <f>IF(ISBLANK(INDEX('Policy Characteristics'!E:E,MATCH($C1362,'Policy Characteristics'!$C:$C,0))),"",INDEX('Policy Characteristics'!E:E,MATCH($C1362,'Policy Characteristics'!$C:$C,0)))</f>
        <v>indst efficiency standards</v>
      </c>
      <c r="L1362" s="238">
        <f>IF(ISBLANK(INDEX('Policy Characteristics'!F:F,MATCH($C1362,'Policy Characteristics'!$C:$C,0))),"",INDEX('Policy Characteristics'!F:F,MATCH($C1362,'Policy Characteristics'!$C:$C,0)))</f>
        <v>0</v>
      </c>
      <c r="M1362" s="238">
        <f>IF(ISBLANK(INDEX('Policy Characteristics'!G:G,MATCH($C1362,'Policy Characteristics'!$C:$C,0))),"",INDEX('Policy Characteristics'!G:G,MATCH($C1362,'Policy Characteristics'!$C:$C,0)))</f>
        <v>0.25</v>
      </c>
      <c r="N1362" s="238">
        <f>IF(ISBLANK(INDEX('Policy Characteristics'!H:H,MATCH($C1362,'Policy Characteristics'!$C:$C,0))),"",INDEX('Policy Characteristics'!H:H,MATCH($C1362,'Policy Characteristics'!$C:$C,0)))</f>
        <v>0.01</v>
      </c>
      <c r="O1362" s="237" t="str">
        <f>IF(ISBLANK(INDEX('Policy Characteristics'!I:I,MATCH($C1362,'Policy Characteristics'!$C:$C,0))),"",INDEX('Policy Characteristics'!I:I,MATCH($C1362,'Policy Characteristics'!$C:$C,0)))</f>
        <v>% reduction in energy use</v>
      </c>
      <c r="P1362" s="237"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7" t="str">
        <f>IF(ISBLANK(INDEX('Policy Characteristics'!K:K,MATCH($C1362,'Policy Characteristics'!$C:$C,0))),"",INDEX('Policy Characteristics'!K:K,MATCH($C1362,'Policy Characteristics'!$C:$C,0)))</f>
        <v>industry-ag-main.html#eff-stds</v>
      </c>
      <c r="R1362" s="237" t="str">
        <f>IF(ISBLANK(INDEX('Policy Characteristics'!L:L,MATCH($C1362,'Policy Characteristics'!$C:$C,0))),"",INDEX('Policy Characteristics'!L:L,MATCH($C1362,'Policy Characteristics'!$C:$C,0)))</f>
        <v>industry-energy-efficiency-standards.html</v>
      </c>
      <c r="S1362" s="291" t="s">
        <v>187</v>
      </c>
    </row>
    <row r="1363" spans="1:19" s="237" customFormat="1">
      <c r="A1363" s="237" t="str">
        <f>IF(ISBLANK(INDEX('Policy Characteristics'!A:A,MATCH($C1363,'Policy Characteristics'!$C:$C,0))),"",INDEX('Policy Characteristics'!A:A,MATCH($C1363,'Policy Characteristics'!$C:$C,0)))</f>
        <v>Industry</v>
      </c>
      <c r="B1363" s="386" t="str">
        <f>IF(ISBLANK(INDEX('Policy Characteristics'!B:B,MATCH($C1363,'Policy Characteristics'!$C:$C,0))),"",INDEX('Policy Characteristics'!B:B,MATCH($C1363,'Policy Characteristics'!$C:$C,0)))</f>
        <v>Industry Energy Efficiency Standards</v>
      </c>
      <c r="C1363" s="237" t="str">
        <f t="shared" si="50"/>
        <v>Percentage Improvement in Eqpt Efficiency Standards above BAU</v>
      </c>
      <c r="D1363" s="290" t="s">
        <v>3047</v>
      </c>
      <c r="E1363" s="335" t="s">
        <v>2399</v>
      </c>
      <c r="F1363" t="s">
        <v>3011</v>
      </c>
      <c r="G1363" s="335" t="s">
        <v>2403</v>
      </c>
      <c r="H1363" s="17">
        <v>981</v>
      </c>
      <c r="I1363" s="387" t="s">
        <v>44</v>
      </c>
      <c r="J1363" s="388" t="str">
        <f>IF(ISBLANK(INDEX('Policy Characteristics'!D:D,MATCH($C1363,'Policy Characteristics'!$C:$C,0))),"",INDEX('Policy Characteristics'!D:D,MATCH($C1363,'Policy Characteristics'!$C:$C,0)))</f>
        <v>Industry Energy Efficiency Standards</v>
      </c>
      <c r="K1363" s="237" t="str">
        <f>IF(ISBLANK(INDEX('Policy Characteristics'!E:E,MATCH($C1363,'Policy Characteristics'!$C:$C,0))),"",INDEX('Policy Characteristics'!E:E,MATCH($C1363,'Policy Characteristics'!$C:$C,0)))</f>
        <v>indst efficiency standards</v>
      </c>
      <c r="L1363" s="238">
        <f>IF(ISBLANK(INDEX('Policy Characteristics'!F:F,MATCH($C1363,'Policy Characteristics'!$C:$C,0))),"",INDEX('Policy Characteristics'!F:F,MATCH($C1363,'Policy Characteristics'!$C:$C,0)))</f>
        <v>0</v>
      </c>
      <c r="M1363" s="238">
        <f>IF(ISBLANK(INDEX('Policy Characteristics'!G:G,MATCH($C1363,'Policy Characteristics'!$C:$C,0))),"",INDEX('Policy Characteristics'!G:G,MATCH($C1363,'Policy Characteristics'!$C:$C,0)))</f>
        <v>0.25</v>
      </c>
      <c r="N1363" s="238">
        <f>IF(ISBLANK(INDEX('Policy Characteristics'!H:H,MATCH($C1363,'Policy Characteristics'!$C:$C,0))),"",INDEX('Policy Characteristics'!H:H,MATCH($C1363,'Policy Characteristics'!$C:$C,0)))</f>
        <v>0.01</v>
      </c>
      <c r="O1363" s="237" t="str">
        <f>IF(ISBLANK(INDEX('Policy Characteristics'!I:I,MATCH($C1363,'Policy Characteristics'!$C:$C,0))),"",INDEX('Policy Characteristics'!I:I,MATCH($C1363,'Policy Characteristics'!$C:$C,0)))</f>
        <v>% reduction in energy use</v>
      </c>
      <c r="P1363" s="237"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7" t="str">
        <f>IF(ISBLANK(INDEX('Policy Characteristics'!K:K,MATCH($C1363,'Policy Characteristics'!$C:$C,0))),"",INDEX('Policy Characteristics'!K:K,MATCH($C1363,'Policy Characteristics'!$C:$C,0)))</f>
        <v>industry-ag-main.html#eff-stds</v>
      </c>
      <c r="R1363" s="237" t="str">
        <f>IF(ISBLANK(INDEX('Policy Characteristics'!L:L,MATCH($C1363,'Policy Characteristics'!$C:$C,0))),"",INDEX('Policy Characteristics'!L:L,MATCH($C1363,'Policy Characteristics'!$C:$C,0)))</f>
        <v>industry-energy-efficiency-standards.html</v>
      </c>
      <c r="S1363" s="291" t="s">
        <v>187</v>
      </c>
    </row>
    <row r="1364" spans="1:19" s="237" customFormat="1">
      <c r="A1364" s="237" t="str">
        <f>IF(ISBLANK(INDEX('Policy Characteristics'!A:A,MATCH($C1364,'Policy Characteristics'!$C:$C,0))),"",INDEX('Policy Characteristics'!A:A,MATCH($C1364,'Policy Characteristics'!$C:$C,0)))</f>
        <v>Industry</v>
      </c>
      <c r="B1364" s="386" t="str">
        <f>IF(ISBLANK(INDEX('Policy Characteristics'!B:B,MATCH($C1364,'Policy Characteristics'!$C:$C,0))),"",INDEX('Policy Characteristics'!B:B,MATCH($C1364,'Policy Characteristics'!$C:$C,0)))</f>
        <v>Industry Energy Efficiency Standards</v>
      </c>
      <c r="C1364" s="237" t="str">
        <f t="shared" si="50"/>
        <v>Percentage Improvement in Eqpt Efficiency Standards above BAU</v>
      </c>
      <c r="D1364" s="290" t="s">
        <v>3047</v>
      </c>
      <c r="E1364" s="335" t="s">
        <v>2400</v>
      </c>
      <c r="F1364" t="s">
        <v>3011</v>
      </c>
      <c r="G1364" s="335" t="s">
        <v>2404</v>
      </c>
      <c r="H1364" s="17">
        <v>982</v>
      </c>
      <c r="I1364" s="387" t="s">
        <v>43</v>
      </c>
      <c r="J1364" s="388" t="str">
        <f>IF(ISBLANK(INDEX('Policy Characteristics'!D:D,MATCH($C1364,'Policy Characteristics'!$C:$C,0))),"",INDEX('Policy Characteristics'!D:D,MATCH($C1364,'Policy Characteristics'!$C:$C,0)))</f>
        <v>Industry Energy Efficiency Standards</v>
      </c>
      <c r="K1364" s="237" t="str">
        <f>IF(ISBLANK(INDEX('Policy Characteristics'!E:E,MATCH($C1364,'Policy Characteristics'!$C:$C,0))),"",INDEX('Policy Characteristics'!E:E,MATCH($C1364,'Policy Characteristics'!$C:$C,0)))</f>
        <v>indst efficiency standards</v>
      </c>
      <c r="L1364" s="238">
        <f>IF(ISBLANK(INDEX('Policy Characteristics'!F:F,MATCH($C1364,'Policy Characteristics'!$C:$C,0))),"",INDEX('Policy Characteristics'!F:F,MATCH($C1364,'Policy Characteristics'!$C:$C,0)))</f>
        <v>0</v>
      </c>
      <c r="M1364" s="238">
        <f>IF(ISBLANK(INDEX('Policy Characteristics'!G:G,MATCH($C1364,'Policy Characteristics'!$C:$C,0))),"",INDEX('Policy Characteristics'!G:G,MATCH($C1364,'Policy Characteristics'!$C:$C,0)))</f>
        <v>0.25</v>
      </c>
      <c r="N1364" s="238">
        <f>IF(ISBLANK(INDEX('Policy Characteristics'!H:H,MATCH($C1364,'Policy Characteristics'!$C:$C,0))),"",INDEX('Policy Characteristics'!H:H,MATCH($C1364,'Policy Characteristics'!$C:$C,0)))</f>
        <v>0.01</v>
      </c>
      <c r="O1364" s="237" t="str">
        <f>IF(ISBLANK(INDEX('Policy Characteristics'!I:I,MATCH($C1364,'Policy Characteristics'!$C:$C,0))),"",INDEX('Policy Characteristics'!I:I,MATCH($C1364,'Policy Characteristics'!$C:$C,0)))</f>
        <v>% reduction in energy use</v>
      </c>
      <c r="P1364" s="237"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7" t="str">
        <f>IF(ISBLANK(INDEX('Policy Characteristics'!K:K,MATCH($C1364,'Policy Characteristics'!$C:$C,0))),"",INDEX('Policy Characteristics'!K:K,MATCH($C1364,'Policy Characteristics'!$C:$C,0)))</f>
        <v>industry-ag-main.html#eff-stds</v>
      </c>
      <c r="R1364" s="237" t="str">
        <f>IF(ISBLANK(INDEX('Policy Characteristics'!L:L,MATCH($C1364,'Policy Characteristics'!$C:$C,0))),"",INDEX('Policy Characteristics'!L:L,MATCH($C1364,'Policy Characteristics'!$C:$C,0)))</f>
        <v>industry-energy-efficiency-standards.html</v>
      </c>
      <c r="S1364" s="291" t="s">
        <v>187</v>
      </c>
    </row>
    <row r="1365" spans="1:19" s="237" customFormat="1">
      <c r="A1365" s="237" t="str">
        <f>IF(ISBLANK(INDEX('Policy Characteristics'!A:A,MATCH($C1365,'Policy Characteristics'!$C:$C,0))),"",INDEX('Policy Characteristics'!A:A,MATCH($C1365,'Policy Characteristics'!$C:$C,0)))</f>
        <v>Industry</v>
      </c>
      <c r="B1365" s="386" t="str">
        <f>IF(ISBLANK(INDEX('Policy Characteristics'!B:B,MATCH($C1365,'Policy Characteristics'!$C:$C,0))),"",INDEX('Policy Characteristics'!B:B,MATCH($C1365,'Policy Characteristics'!$C:$C,0)))</f>
        <v>Industry Energy Efficiency Standards</v>
      </c>
      <c r="C1365" s="237" t="str">
        <f t="shared" si="50"/>
        <v>Percentage Improvement in Eqpt Efficiency Standards above BAU</v>
      </c>
      <c r="D1365" s="290" t="s">
        <v>3047</v>
      </c>
      <c r="E1365" s="335" t="s">
        <v>2401</v>
      </c>
      <c r="F1365" t="s">
        <v>3011</v>
      </c>
      <c r="G1365" s="335" t="s">
        <v>2407</v>
      </c>
      <c r="H1365" s="17">
        <v>983</v>
      </c>
      <c r="I1365" s="387" t="s">
        <v>44</v>
      </c>
      <c r="J1365" s="388" t="str">
        <f>IF(ISBLANK(INDEX('Policy Characteristics'!D:D,MATCH($C1365,'Policy Characteristics'!$C:$C,0))),"",INDEX('Policy Characteristics'!D:D,MATCH($C1365,'Policy Characteristics'!$C:$C,0)))</f>
        <v>Industry Energy Efficiency Standards</v>
      </c>
      <c r="K1365" s="237" t="str">
        <f>IF(ISBLANK(INDEX('Policy Characteristics'!E:E,MATCH($C1365,'Policy Characteristics'!$C:$C,0))),"",INDEX('Policy Characteristics'!E:E,MATCH($C1365,'Policy Characteristics'!$C:$C,0)))</f>
        <v>indst efficiency standards</v>
      </c>
      <c r="L1365" s="238">
        <f>IF(ISBLANK(INDEX('Policy Characteristics'!F:F,MATCH($C1365,'Policy Characteristics'!$C:$C,0))),"",INDEX('Policy Characteristics'!F:F,MATCH($C1365,'Policy Characteristics'!$C:$C,0)))</f>
        <v>0</v>
      </c>
      <c r="M1365" s="238">
        <f>IF(ISBLANK(INDEX('Policy Characteristics'!G:G,MATCH($C1365,'Policy Characteristics'!$C:$C,0))),"",INDEX('Policy Characteristics'!G:G,MATCH($C1365,'Policy Characteristics'!$C:$C,0)))</f>
        <v>0.25</v>
      </c>
      <c r="N1365" s="238">
        <f>IF(ISBLANK(INDEX('Policy Characteristics'!H:H,MATCH($C1365,'Policy Characteristics'!$C:$C,0))),"",INDEX('Policy Characteristics'!H:H,MATCH($C1365,'Policy Characteristics'!$C:$C,0)))</f>
        <v>0.01</v>
      </c>
      <c r="O1365" s="237" t="str">
        <f>IF(ISBLANK(INDEX('Policy Characteristics'!I:I,MATCH($C1365,'Policy Characteristics'!$C:$C,0))),"",INDEX('Policy Characteristics'!I:I,MATCH($C1365,'Policy Characteristics'!$C:$C,0)))</f>
        <v>% reduction in energy use</v>
      </c>
      <c r="P1365" s="237"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7" t="str">
        <f>IF(ISBLANK(INDEX('Policy Characteristics'!K:K,MATCH($C1365,'Policy Characteristics'!$C:$C,0))),"",INDEX('Policy Characteristics'!K:K,MATCH($C1365,'Policy Characteristics'!$C:$C,0)))</f>
        <v>industry-ag-main.html#eff-stds</v>
      </c>
      <c r="R1365" s="237" t="str">
        <f>IF(ISBLANK(INDEX('Policy Characteristics'!L:L,MATCH($C1365,'Policy Characteristics'!$C:$C,0))),"",INDEX('Policy Characteristics'!L:L,MATCH($C1365,'Policy Characteristics'!$C:$C,0)))</f>
        <v>industry-energy-efficiency-standards.html</v>
      </c>
      <c r="S1365" s="291" t="s">
        <v>187</v>
      </c>
    </row>
    <row r="1366" spans="1:19" s="237" customFormat="1">
      <c r="A1366" s="237" t="str">
        <f>IF(ISBLANK(INDEX('Policy Characteristics'!A:A,MATCH($C1366,'Policy Characteristics'!$C:$C,0))),"",INDEX('Policy Characteristics'!A:A,MATCH($C1366,'Policy Characteristics'!$C:$C,0)))</f>
        <v>Industry</v>
      </c>
      <c r="B1366" s="386" t="str">
        <f>IF(ISBLANK(INDEX('Policy Characteristics'!B:B,MATCH($C1366,'Policy Characteristics'!$C:$C,0))),"",INDEX('Policy Characteristics'!B:B,MATCH($C1366,'Policy Characteristics'!$C:$C,0)))</f>
        <v>Industry Energy Efficiency Standards</v>
      </c>
      <c r="C1366" s="237" t="str">
        <f t="shared" si="50"/>
        <v>Percentage Improvement in Eqpt Efficiency Standards above BAU</v>
      </c>
      <c r="D1366" s="290" t="s">
        <v>3047</v>
      </c>
      <c r="E1366" s="335" t="s">
        <v>2699</v>
      </c>
      <c r="F1366" t="s">
        <v>3011</v>
      </c>
      <c r="G1366" s="335" t="s">
        <v>2702</v>
      </c>
      <c r="H1366" s="17">
        <v>984</v>
      </c>
      <c r="I1366" s="387" t="s">
        <v>44</v>
      </c>
      <c r="J1366" s="388" t="str">
        <f>IF(ISBLANK(INDEX('Policy Characteristics'!D:D,MATCH($C1366,'Policy Characteristics'!$C:$C,0))),"",INDEX('Policy Characteristics'!D:D,MATCH($C1366,'Policy Characteristics'!$C:$C,0)))</f>
        <v>Industry Energy Efficiency Standards</v>
      </c>
      <c r="K1366" s="237" t="str">
        <f>IF(ISBLANK(INDEX('Policy Characteristics'!E:E,MATCH($C1366,'Policy Characteristics'!$C:$C,0))),"",INDEX('Policy Characteristics'!E:E,MATCH($C1366,'Policy Characteristics'!$C:$C,0)))</f>
        <v>indst efficiency standards</v>
      </c>
      <c r="L1366" s="238">
        <f>IF(ISBLANK(INDEX('Policy Characteristics'!F:F,MATCH($C1366,'Policy Characteristics'!$C:$C,0))),"",INDEX('Policy Characteristics'!F:F,MATCH($C1366,'Policy Characteristics'!$C:$C,0)))</f>
        <v>0</v>
      </c>
      <c r="M1366" s="238">
        <f>IF(ISBLANK(INDEX('Policy Characteristics'!G:G,MATCH($C1366,'Policy Characteristics'!$C:$C,0))),"",INDEX('Policy Characteristics'!G:G,MATCH($C1366,'Policy Characteristics'!$C:$C,0)))</f>
        <v>0.25</v>
      </c>
      <c r="N1366" s="238">
        <f>IF(ISBLANK(INDEX('Policy Characteristics'!H:H,MATCH($C1366,'Policy Characteristics'!$C:$C,0))),"",INDEX('Policy Characteristics'!H:H,MATCH($C1366,'Policy Characteristics'!$C:$C,0)))</f>
        <v>0.01</v>
      </c>
      <c r="O1366" s="237" t="str">
        <f>IF(ISBLANK(INDEX('Policy Characteristics'!I:I,MATCH($C1366,'Policy Characteristics'!$C:$C,0))),"",INDEX('Policy Characteristics'!I:I,MATCH($C1366,'Policy Characteristics'!$C:$C,0)))</f>
        <v>% reduction in energy use</v>
      </c>
      <c r="P1366" s="237"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7" t="str">
        <f>IF(ISBLANK(INDEX('Policy Characteristics'!K:K,MATCH($C1366,'Policy Characteristics'!$C:$C,0))),"",INDEX('Policy Characteristics'!K:K,MATCH($C1366,'Policy Characteristics'!$C:$C,0)))</f>
        <v>industry-ag-main.html#eff-stds</v>
      </c>
      <c r="R1366" s="237" t="str">
        <f>IF(ISBLANK(INDEX('Policy Characteristics'!L:L,MATCH($C1366,'Policy Characteristics'!$C:$C,0))),"",INDEX('Policy Characteristics'!L:L,MATCH($C1366,'Policy Characteristics'!$C:$C,0)))</f>
        <v>industry-energy-efficiency-standards.html</v>
      </c>
      <c r="S1366" s="291" t="s">
        <v>187</v>
      </c>
    </row>
    <row r="1367" spans="1:19" s="237" customFormat="1">
      <c r="A1367" s="237" t="str">
        <f>IF(ISBLANK(INDEX('Policy Characteristics'!A:A,MATCH($C1367,'Policy Characteristics'!$C:$C,0))),"",INDEX('Policy Characteristics'!A:A,MATCH($C1367,'Policy Characteristics'!$C:$C,0)))</f>
        <v>Industry</v>
      </c>
      <c r="B1367" s="386" t="str">
        <f>IF(ISBLANK(INDEX('Policy Characteristics'!B:B,MATCH($C1367,'Policy Characteristics'!$C:$C,0))),"",INDEX('Policy Characteristics'!B:B,MATCH($C1367,'Policy Characteristics'!$C:$C,0)))</f>
        <v>Industry Energy Efficiency Standards</v>
      </c>
      <c r="C1367" s="237" t="str">
        <f t="shared" si="50"/>
        <v>Percentage Improvement in Eqpt Efficiency Standards above BAU</v>
      </c>
      <c r="D1367" s="290" t="s">
        <v>3047</v>
      </c>
      <c r="E1367" s="335" t="s">
        <v>2700</v>
      </c>
      <c r="F1367" t="s">
        <v>3011</v>
      </c>
      <c r="G1367" s="335" t="s">
        <v>2704</v>
      </c>
      <c r="H1367" s="17">
        <v>985</v>
      </c>
      <c r="I1367" s="387" t="s">
        <v>43</v>
      </c>
      <c r="J1367" s="388" t="str">
        <f>IF(ISBLANK(INDEX('Policy Characteristics'!D:D,MATCH($C1367,'Policy Characteristics'!$C:$C,0))),"",INDEX('Policy Characteristics'!D:D,MATCH($C1367,'Policy Characteristics'!$C:$C,0)))</f>
        <v>Industry Energy Efficiency Standards</v>
      </c>
      <c r="K1367" s="237" t="str">
        <f>IF(ISBLANK(INDEX('Policy Characteristics'!E:E,MATCH($C1367,'Policy Characteristics'!$C:$C,0))),"",INDEX('Policy Characteristics'!E:E,MATCH($C1367,'Policy Characteristics'!$C:$C,0)))</f>
        <v>indst efficiency standards</v>
      </c>
      <c r="L1367" s="238">
        <f>IF(ISBLANK(INDEX('Policy Characteristics'!F:F,MATCH($C1367,'Policy Characteristics'!$C:$C,0))),"",INDEX('Policy Characteristics'!F:F,MATCH($C1367,'Policy Characteristics'!$C:$C,0)))</f>
        <v>0</v>
      </c>
      <c r="M1367" s="238">
        <f>IF(ISBLANK(INDEX('Policy Characteristics'!G:G,MATCH($C1367,'Policy Characteristics'!$C:$C,0))),"",INDEX('Policy Characteristics'!G:G,MATCH($C1367,'Policy Characteristics'!$C:$C,0)))</f>
        <v>0.25</v>
      </c>
      <c r="N1367" s="238">
        <f>IF(ISBLANK(INDEX('Policy Characteristics'!H:H,MATCH($C1367,'Policy Characteristics'!$C:$C,0))),"",INDEX('Policy Characteristics'!H:H,MATCH($C1367,'Policy Characteristics'!$C:$C,0)))</f>
        <v>0.01</v>
      </c>
      <c r="O1367" s="237" t="str">
        <f>IF(ISBLANK(INDEX('Policy Characteristics'!I:I,MATCH($C1367,'Policy Characteristics'!$C:$C,0))),"",INDEX('Policy Characteristics'!I:I,MATCH($C1367,'Policy Characteristics'!$C:$C,0)))</f>
        <v>% reduction in energy use</v>
      </c>
      <c r="P1367" s="237"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7" t="str">
        <f>IF(ISBLANK(INDEX('Policy Characteristics'!K:K,MATCH($C1367,'Policy Characteristics'!$C:$C,0))),"",INDEX('Policy Characteristics'!K:K,MATCH($C1367,'Policy Characteristics'!$C:$C,0)))</f>
        <v>industry-ag-main.html#eff-stds</v>
      </c>
      <c r="R1367" s="237" t="str">
        <f>IF(ISBLANK(INDEX('Policy Characteristics'!L:L,MATCH($C1367,'Policy Characteristics'!$C:$C,0))),"",INDEX('Policy Characteristics'!L:L,MATCH($C1367,'Policy Characteristics'!$C:$C,0)))</f>
        <v>industry-energy-efficiency-standards.html</v>
      </c>
      <c r="S1367" s="291" t="s">
        <v>187</v>
      </c>
    </row>
    <row r="1368" spans="1:19" s="237" customFormat="1">
      <c r="A1368" s="237" t="str">
        <f>IF(ISBLANK(INDEX('Policy Characteristics'!A:A,MATCH($C1368,'Policy Characteristics'!$C:$C,0))),"",INDEX('Policy Characteristics'!A:A,MATCH($C1368,'Policy Characteristics'!$C:$C,0)))</f>
        <v>Industry</v>
      </c>
      <c r="B1368" s="386" t="str">
        <f>IF(ISBLANK(INDEX('Policy Characteristics'!B:B,MATCH($C1368,'Policy Characteristics'!$C:$C,0))),"",INDEX('Policy Characteristics'!B:B,MATCH($C1368,'Policy Characteristics'!$C:$C,0)))</f>
        <v>Industry Energy Efficiency Standards</v>
      </c>
      <c r="C1368" s="237" t="str">
        <f t="shared" si="50"/>
        <v>Percentage Improvement in Eqpt Efficiency Standards above BAU</v>
      </c>
      <c r="D1368" s="290" t="s">
        <v>3047</v>
      </c>
      <c r="E1368" s="335" t="s">
        <v>2701</v>
      </c>
      <c r="F1368" t="s">
        <v>3011</v>
      </c>
      <c r="G1368" s="335" t="s">
        <v>2705</v>
      </c>
      <c r="H1368" s="17">
        <v>986</v>
      </c>
      <c r="I1368" s="387" t="s">
        <v>44</v>
      </c>
      <c r="J1368" s="388" t="str">
        <f>IF(ISBLANK(INDEX('Policy Characteristics'!D:D,MATCH($C1368,'Policy Characteristics'!$C:$C,0))),"",INDEX('Policy Characteristics'!D:D,MATCH($C1368,'Policy Characteristics'!$C:$C,0)))</f>
        <v>Industry Energy Efficiency Standards</v>
      </c>
      <c r="K1368" s="237" t="str">
        <f>IF(ISBLANK(INDEX('Policy Characteristics'!E:E,MATCH($C1368,'Policy Characteristics'!$C:$C,0))),"",INDEX('Policy Characteristics'!E:E,MATCH($C1368,'Policy Characteristics'!$C:$C,0)))</f>
        <v>indst efficiency standards</v>
      </c>
      <c r="L1368" s="238">
        <f>IF(ISBLANK(INDEX('Policy Characteristics'!F:F,MATCH($C1368,'Policy Characteristics'!$C:$C,0))),"",INDEX('Policy Characteristics'!F:F,MATCH($C1368,'Policy Characteristics'!$C:$C,0)))</f>
        <v>0</v>
      </c>
      <c r="M1368" s="238">
        <f>IF(ISBLANK(INDEX('Policy Characteristics'!G:G,MATCH($C1368,'Policy Characteristics'!$C:$C,0))),"",INDEX('Policy Characteristics'!G:G,MATCH($C1368,'Policy Characteristics'!$C:$C,0)))</f>
        <v>0.25</v>
      </c>
      <c r="N1368" s="238">
        <f>IF(ISBLANK(INDEX('Policy Characteristics'!H:H,MATCH($C1368,'Policy Characteristics'!$C:$C,0))),"",INDEX('Policy Characteristics'!H:H,MATCH($C1368,'Policy Characteristics'!$C:$C,0)))</f>
        <v>0.01</v>
      </c>
      <c r="O1368" s="237" t="str">
        <f>IF(ISBLANK(INDEX('Policy Characteristics'!I:I,MATCH($C1368,'Policy Characteristics'!$C:$C,0))),"",INDEX('Policy Characteristics'!I:I,MATCH($C1368,'Policy Characteristics'!$C:$C,0)))</f>
        <v>% reduction in energy use</v>
      </c>
      <c r="P1368" s="237"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7" t="str">
        <f>IF(ISBLANK(INDEX('Policy Characteristics'!K:K,MATCH($C1368,'Policy Characteristics'!$C:$C,0))),"",INDEX('Policy Characteristics'!K:K,MATCH($C1368,'Policy Characteristics'!$C:$C,0)))</f>
        <v>industry-ag-main.html#eff-stds</v>
      </c>
      <c r="R1368" s="237" t="str">
        <f>IF(ISBLANK(INDEX('Policy Characteristics'!L:L,MATCH($C1368,'Policy Characteristics'!$C:$C,0))),"",INDEX('Policy Characteristics'!L:L,MATCH($C1368,'Policy Characteristics'!$C:$C,0)))</f>
        <v>industry-energy-efficiency-standards.html</v>
      </c>
      <c r="S1368" s="291" t="s">
        <v>187</v>
      </c>
    </row>
    <row r="1369" spans="1:19" s="237" customFormat="1">
      <c r="A1369" s="237" t="str">
        <f>IF(ISBLANK(INDEX('Policy Characteristics'!A:A,MATCH($C1369,'Policy Characteristics'!$C:$C,0))),"",INDEX('Policy Characteristics'!A:A,MATCH($C1369,'Policy Characteristics'!$C:$C,0)))</f>
        <v>Industry</v>
      </c>
      <c r="B1369" s="386" t="str">
        <f>IF(ISBLANK(INDEX('Policy Characteristics'!B:B,MATCH($C1369,'Policy Characteristics'!$C:$C,0))),"",INDEX('Policy Characteristics'!B:B,MATCH($C1369,'Policy Characteristics'!$C:$C,0)))</f>
        <v>Industry Energy Efficiency Standards</v>
      </c>
      <c r="C1369" s="237" t="str">
        <f t="shared" si="50"/>
        <v>Percentage Improvement in Eqpt Efficiency Standards above BAU</v>
      </c>
      <c r="D1369" s="290" t="s">
        <v>3047</v>
      </c>
      <c r="E1369" s="335" t="s">
        <v>2698</v>
      </c>
      <c r="F1369" t="s">
        <v>3011</v>
      </c>
      <c r="G1369" s="335" t="s">
        <v>2703</v>
      </c>
      <c r="H1369" s="17">
        <v>987</v>
      </c>
      <c r="I1369" s="387" t="s">
        <v>44</v>
      </c>
      <c r="J1369" s="388" t="str">
        <f>IF(ISBLANK(INDEX('Policy Characteristics'!D:D,MATCH($C1369,'Policy Characteristics'!$C:$C,0))),"",INDEX('Policy Characteristics'!D:D,MATCH($C1369,'Policy Characteristics'!$C:$C,0)))</f>
        <v>Industry Energy Efficiency Standards</v>
      </c>
      <c r="K1369" s="237" t="str">
        <f>IF(ISBLANK(INDEX('Policy Characteristics'!E:E,MATCH($C1369,'Policy Characteristics'!$C:$C,0))),"",INDEX('Policy Characteristics'!E:E,MATCH($C1369,'Policy Characteristics'!$C:$C,0)))</f>
        <v>indst efficiency standards</v>
      </c>
      <c r="L1369" s="238">
        <f>IF(ISBLANK(INDEX('Policy Characteristics'!F:F,MATCH($C1369,'Policy Characteristics'!$C:$C,0))),"",INDEX('Policy Characteristics'!F:F,MATCH($C1369,'Policy Characteristics'!$C:$C,0)))</f>
        <v>0</v>
      </c>
      <c r="M1369" s="238">
        <f>IF(ISBLANK(INDEX('Policy Characteristics'!G:G,MATCH($C1369,'Policy Characteristics'!$C:$C,0))),"",INDEX('Policy Characteristics'!G:G,MATCH($C1369,'Policy Characteristics'!$C:$C,0)))</f>
        <v>0.25</v>
      </c>
      <c r="N1369" s="238">
        <f>IF(ISBLANK(INDEX('Policy Characteristics'!H:H,MATCH($C1369,'Policy Characteristics'!$C:$C,0))),"",INDEX('Policy Characteristics'!H:H,MATCH($C1369,'Policy Characteristics'!$C:$C,0)))</f>
        <v>0.01</v>
      </c>
      <c r="O1369" s="237" t="str">
        <f>IF(ISBLANK(INDEX('Policy Characteristics'!I:I,MATCH($C1369,'Policy Characteristics'!$C:$C,0))),"",INDEX('Policy Characteristics'!I:I,MATCH($C1369,'Policy Characteristics'!$C:$C,0)))</f>
        <v>% reduction in energy use</v>
      </c>
      <c r="P1369" s="237"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7" t="str">
        <f>IF(ISBLANK(INDEX('Policy Characteristics'!K:K,MATCH($C1369,'Policy Characteristics'!$C:$C,0))),"",INDEX('Policy Characteristics'!K:K,MATCH($C1369,'Policy Characteristics'!$C:$C,0)))</f>
        <v>industry-ag-main.html#eff-stds</v>
      </c>
      <c r="R1369" s="237" t="str">
        <f>IF(ISBLANK(INDEX('Policy Characteristics'!L:L,MATCH($C1369,'Policy Characteristics'!$C:$C,0))),"",INDEX('Policy Characteristics'!L:L,MATCH($C1369,'Policy Characteristics'!$C:$C,0)))</f>
        <v>industry-energy-efficiency-standards.html</v>
      </c>
      <c r="S1369" s="291" t="s">
        <v>187</v>
      </c>
    </row>
    <row r="1370" spans="1:19" s="237" customFormat="1">
      <c r="A1370" s="237" t="str">
        <f>IF(ISBLANK(INDEX('Policy Characteristics'!A:A,MATCH($C1370,'Policy Characteristics'!$C:$C,0))),"",INDEX('Policy Characteristics'!A:A,MATCH($C1370,'Policy Characteristics'!$C:$C,0)))</f>
        <v>Industry</v>
      </c>
      <c r="B1370" s="386" t="str">
        <f>IF(ISBLANK(INDEX('Policy Characteristics'!B:B,MATCH($C1370,'Policy Characteristics'!$C:$C,0))),"",INDEX('Policy Characteristics'!B:B,MATCH($C1370,'Policy Characteristics'!$C:$C,0)))</f>
        <v>Industry Energy Efficiency Standards</v>
      </c>
      <c r="C1370" s="237" t="str">
        <f t="shared" si="50"/>
        <v>Percentage Improvement in Eqpt Efficiency Standards above BAU</v>
      </c>
      <c r="D1370" s="290" t="s">
        <v>3048</v>
      </c>
      <c r="E1370" s="335" t="s">
        <v>2396</v>
      </c>
      <c r="F1370" t="s">
        <v>3012</v>
      </c>
      <c r="G1370" s="335" t="s">
        <v>2402</v>
      </c>
      <c r="H1370" s="17">
        <v>988</v>
      </c>
      <c r="I1370" s="387" t="s">
        <v>43</v>
      </c>
      <c r="J1370" s="388" t="str">
        <f>IF(ISBLANK(INDEX('Policy Characteristics'!D:D,MATCH($C1370,'Policy Characteristics'!$C:$C,0))),"",INDEX('Policy Characteristics'!D:D,MATCH($C1370,'Policy Characteristics'!$C:$C,0)))</f>
        <v>Industry Energy Efficiency Standards</v>
      </c>
      <c r="K1370" s="237" t="str">
        <f>IF(ISBLANK(INDEX('Policy Characteristics'!E:E,MATCH($C1370,'Policy Characteristics'!$C:$C,0))),"",INDEX('Policy Characteristics'!E:E,MATCH($C1370,'Policy Characteristics'!$C:$C,0)))</f>
        <v>indst efficiency standards</v>
      </c>
      <c r="L1370" s="238">
        <f>IF(ISBLANK(INDEX('Policy Characteristics'!F:F,MATCH($C1370,'Policy Characteristics'!$C:$C,0))),"",INDEX('Policy Characteristics'!F:F,MATCH($C1370,'Policy Characteristics'!$C:$C,0)))</f>
        <v>0</v>
      </c>
      <c r="M1370" s="238">
        <f>IF(ISBLANK(INDEX('Policy Characteristics'!G:G,MATCH($C1370,'Policy Characteristics'!$C:$C,0))),"",INDEX('Policy Characteristics'!G:G,MATCH($C1370,'Policy Characteristics'!$C:$C,0)))</f>
        <v>0.25</v>
      </c>
      <c r="N1370" s="238">
        <f>IF(ISBLANK(INDEX('Policy Characteristics'!H:H,MATCH($C1370,'Policy Characteristics'!$C:$C,0))),"",INDEX('Policy Characteristics'!H:H,MATCH($C1370,'Policy Characteristics'!$C:$C,0)))</f>
        <v>0.01</v>
      </c>
      <c r="O1370" s="237" t="str">
        <f>IF(ISBLANK(INDEX('Policy Characteristics'!I:I,MATCH($C1370,'Policy Characteristics'!$C:$C,0))),"",INDEX('Policy Characteristics'!I:I,MATCH($C1370,'Policy Characteristics'!$C:$C,0)))</f>
        <v>% reduction in energy use</v>
      </c>
      <c r="P1370" s="237"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7" t="str">
        <f>IF(ISBLANK(INDEX('Policy Characteristics'!K:K,MATCH($C1370,'Policy Characteristics'!$C:$C,0))),"",INDEX('Policy Characteristics'!K:K,MATCH($C1370,'Policy Characteristics'!$C:$C,0)))</f>
        <v>industry-ag-main.html#eff-stds</v>
      </c>
      <c r="R1370" s="237" t="str">
        <f>IF(ISBLANK(INDEX('Policy Characteristics'!L:L,MATCH($C1370,'Policy Characteristics'!$C:$C,0))),"",INDEX('Policy Characteristics'!L:L,MATCH($C1370,'Policy Characteristics'!$C:$C,0)))</f>
        <v>industry-energy-efficiency-standards.html</v>
      </c>
      <c r="S1370" s="291" t="s">
        <v>187</v>
      </c>
    </row>
    <row r="1371" spans="1:19" s="237" customFormat="1">
      <c r="A1371" s="237" t="str">
        <f>IF(ISBLANK(INDEX('Policy Characteristics'!A:A,MATCH($C1371,'Policy Characteristics'!$C:$C,0))),"",INDEX('Policy Characteristics'!A:A,MATCH($C1371,'Policy Characteristics'!$C:$C,0)))</f>
        <v>Industry</v>
      </c>
      <c r="B1371" s="386" t="str">
        <f>IF(ISBLANK(INDEX('Policy Characteristics'!B:B,MATCH($C1371,'Policy Characteristics'!$C:$C,0))),"",INDEX('Policy Characteristics'!B:B,MATCH($C1371,'Policy Characteristics'!$C:$C,0)))</f>
        <v>Industry Energy Efficiency Standards</v>
      </c>
      <c r="C1371" s="237" t="str">
        <f t="shared" si="50"/>
        <v>Percentage Improvement in Eqpt Efficiency Standards above BAU</v>
      </c>
      <c r="D1371" s="290" t="s">
        <v>3048</v>
      </c>
      <c r="E1371" s="335" t="s">
        <v>2397</v>
      </c>
      <c r="F1371" t="s">
        <v>3012</v>
      </c>
      <c r="G1371" s="335" t="s">
        <v>2405</v>
      </c>
      <c r="H1371" s="17">
        <v>989</v>
      </c>
      <c r="I1371" s="387" t="s">
        <v>44</v>
      </c>
      <c r="J1371" s="388" t="str">
        <f>IF(ISBLANK(INDEX('Policy Characteristics'!D:D,MATCH($C1371,'Policy Characteristics'!$C:$C,0))),"",INDEX('Policy Characteristics'!D:D,MATCH($C1371,'Policy Characteristics'!$C:$C,0)))</f>
        <v>Industry Energy Efficiency Standards</v>
      </c>
      <c r="K1371" s="237" t="str">
        <f>IF(ISBLANK(INDEX('Policy Characteristics'!E:E,MATCH($C1371,'Policy Characteristics'!$C:$C,0))),"",INDEX('Policy Characteristics'!E:E,MATCH($C1371,'Policy Characteristics'!$C:$C,0)))</f>
        <v>indst efficiency standards</v>
      </c>
      <c r="L1371" s="238">
        <f>IF(ISBLANK(INDEX('Policy Characteristics'!F:F,MATCH($C1371,'Policy Characteristics'!$C:$C,0))),"",INDEX('Policy Characteristics'!F:F,MATCH($C1371,'Policy Characteristics'!$C:$C,0)))</f>
        <v>0</v>
      </c>
      <c r="M1371" s="238">
        <f>IF(ISBLANK(INDEX('Policy Characteristics'!G:G,MATCH($C1371,'Policy Characteristics'!$C:$C,0))),"",INDEX('Policy Characteristics'!G:G,MATCH($C1371,'Policy Characteristics'!$C:$C,0)))</f>
        <v>0.25</v>
      </c>
      <c r="N1371" s="238">
        <f>IF(ISBLANK(INDEX('Policy Characteristics'!H:H,MATCH($C1371,'Policy Characteristics'!$C:$C,0))),"",INDEX('Policy Characteristics'!H:H,MATCH($C1371,'Policy Characteristics'!$C:$C,0)))</f>
        <v>0.01</v>
      </c>
      <c r="O1371" s="237" t="str">
        <f>IF(ISBLANK(INDEX('Policy Characteristics'!I:I,MATCH($C1371,'Policy Characteristics'!$C:$C,0))),"",INDEX('Policy Characteristics'!I:I,MATCH($C1371,'Policy Characteristics'!$C:$C,0)))</f>
        <v>% reduction in energy use</v>
      </c>
      <c r="P1371" s="237"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7" t="str">
        <f>IF(ISBLANK(INDEX('Policy Characteristics'!K:K,MATCH($C1371,'Policy Characteristics'!$C:$C,0))),"",INDEX('Policy Characteristics'!K:K,MATCH($C1371,'Policy Characteristics'!$C:$C,0)))</f>
        <v>industry-ag-main.html#eff-stds</v>
      </c>
      <c r="R1371" s="237" t="str">
        <f>IF(ISBLANK(INDEX('Policy Characteristics'!L:L,MATCH($C1371,'Policy Characteristics'!$C:$C,0))),"",INDEX('Policy Characteristics'!L:L,MATCH($C1371,'Policy Characteristics'!$C:$C,0)))</f>
        <v>industry-energy-efficiency-standards.html</v>
      </c>
      <c r="S1371" s="291" t="s">
        <v>187</v>
      </c>
    </row>
    <row r="1372" spans="1:19" s="237" customFormat="1">
      <c r="A1372" s="237" t="str">
        <f>IF(ISBLANK(INDEX('Policy Characteristics'!A:A,MATCH($C1372,'Policy Characteristics'!$C:$C,0))),"",INDEX('Policy Characteristics'!A:A,MATCH($C1372,'Policy Characteristics'!$C:$C,0)))</f>
        <v>Industry</v>
      </c>
      <c r="B1372" s="386" t="str">
        <f>IF(ISBLANK(INDEX('Policy Characteristics'!B:B,MATCH($C1372,'Policy Characteristics'!$C:$C,0))),"",INDEX('Policy Characteristics'!B:B,MATCH($C1372,'Policy Characteristics'!$C:$C,0)))</f>
        <v>Industry Energy Efficiency Standards</v>
      </c>
      <c r="C1372" s="237" t="str">
        <f t="shared" si="50"/>
        <v>Percentage Improvement in Eqpt Efficiency Standards above BAU</v>
      </c>
      <c r="D1372" s="290" t="s">
        <v>3048</v>
      </c>
      <c r="E1372" s="335" t="s">
        <v>2398</v>
      </c>
      <c r="F1372" t="s">
        <v>3012</v>
      </c>
      <c r="G1372" s="335" t="s">
        <v>2406</v>
      </c>
      <c r="H1372" s="17">
        <v>990</v>
      </c>
      <c r="I1372" s="387" t="s">
        <v>43</v>
      </c>
      <c r="J1372" s="388" t="str">
        <f>IF(ISBLANK(INDEX('Policy Characteristics'!D:D,MATCH($C1372,'Policy Characteristics'!$C:$C,0))),"",INDEX('Policy Characteristics'!D:D,MATCH($C1372,'Policy Characteristics'!$C:$C,0)))</f>
        <v>Industry Energy Efficiency Standards</v>
      </c>
      <c r="K1372" s="237" t="str">
        <f>IF(ISBLANK(INDEX('Policy Characteristics'!E:E,MATCH($C1372,'Policy Characteristics'!$C:$C,0))),"",INDEX('Policy Characteristics'!E:E,MATCH($C1372,'Policy Characteristics'!$C:$C,0)))</f>
        <v>indst efficiency standards</v>
      </c>
      <c r="L1372" s="238">
        <f>IF(ISBLANK(INDEX('Policy Characteristics'!F:F,MATCH($C1372,'Policy Characteristics'!$C:$C,0))),"",INDEX('Policy Characteristics'!F:F,MATCH($C1372,'Policy Characteristics'!$C:$C,0)))</f>
        <v>0</v>
      </c>
      <c r="M1372" s="238">
        <f>IF(ISBLANK(INDEX('Policy Characteristics'!G:G,MATCH($C1372,'Policy Characteristics'!$C:$C,0))),"",INDEX('Policy Characteristics'!G:G,MATCH($C1372,'Policy Characteristics'!$C:$C,0)))</f>
        <v>0.25</v>
      </c>
      <c r="N1372" s="238">
        <f>IF(ISBLANK(INDEX('Policy Characteristics'!H:H,MATCH($C1372,'Policy Characteristics'!$C:$C,0))),"",INDEX('Policy Characteristics'!H:H,MATCH($C1372,'Policy Characteristics'!$C:$C,0)))</f>
        <v>0.01</v>
      </c>
      <c r="O1372" s="237" t="str">
        <f>IF(ISBLANK(INDEX('Policy Characteristics'!I:I,MATCH($C1372,'Policy Characteristics'!$C:$C,0))),"",INDEX('Policy Characteristics'!I:I,MATCH($C1372,'Policy Characteristics'!$C:$C,0)))</f>
        <v>% reduction in energy use</v>
      </c>
      <c r="P1372" s="237"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7" t="str">
        <f>IF(ISBLANK(INDEX('Policy Characteristics'!K:K,MATCH($C1372,'Policy Characteristics'!$C:$C,0))),"",INDEX('Policy Characteristics'!K:K,MATCH($C1372,'Policy Characteristics'!$C:$C,0)))</f>
        <v>industry-ag-main.html#eff-stds</v>
      </c>
      <c r="R1372" s="237" t="str">
        <f>IF(ISBLANK(INDEX('Policy Characteristics'!L:L,MATCH($C1372,'Policy Characteristics'!$C:$C,0))),"",INDEX('Policy Characteristics'!L:L,MATCH($C1372,'Policy Characteristics'!$C:$C,0)))</f>
        <v>industry-energy-efficiency-standards.html</v>
      </c>
      <c r="S1372" s="291" t="s">
        <v>187</v>
      </c>
    </row>
    <row r="1373" spans="1:19" s="237" customFormat="1">
      <c r="A1373" s="237" t="str">
        <f>IF(ISBLANK(INDEX('Policy Characteristics'!A:A,MATCH($C1373,'Policy Characteristics'!$C:$C,0))),"",INDEX('Policy Characteristics'!A:A,MATCH($C1373,'Policy Characteristics'!$C:$C,0)))</f>
        <v>Industry</v>
      </c>
      <c r="B1373" s="386" t="str">
        <f>IF(ISBLANK(INDEX('Policy Characteristics'!B:B,MATCH($C1373,'Policy Characteristics'!$C:$C,0))),"",INDEX('Policy Characteristics'!B:B,MATCH($C1373,'Policy Characteristics'!$C:$C,0)))</f>
        <v>Industry Energy Efficiency Standards</v>
      </c>
      <c r="C1373" s="237" t="str">
        <f t="shared" si="50"/>
        <v>Percentage Improvement in Eqpt Efficiency Standards above BAU</v>
      </c>
      <c r="D1373" s="290" t="s">
        <v>3048</v>
      </c>
      <c r="E1373" s="335" t="s">
        <v>2399</v>
      </c>
      <c r="F1373" t="s">
        <v>3012</v>
      </c>
      <c r="G1373" s="335" t="s">
        <v>2403</v>
      </c>
      <c r="H1373" s="17">
        <v>991</v>
      </c>
      <c r="I1373" s="387" t="s">
        <v>44</v>
      </c>
      <c r="J1373" s="388" t="str">
        <f>IF(ISBLANK(INDEX('Policy Characteristics'!D:D,MATCH($C1373,'Policy Characteristics'!$C:$C,0))),"",INDEX('Policy Characteristics'!D:D,MATCH($C1373,'Policy Characteristics'!$C:$C,0)))</f>
        <v>Industry Energy Efficiency Standards</v>
      </c>
      <c r="K1373" s="237" t="str">
        <f>IF(ISBLANK(INDEX('Policy Characteristics'!E:E,MATCH($C1373,'Policy Characteristics'!$C:$C,0))),"",INDEX('Policy Characteristics'!E:E,MATCH($C1373,'Policy Characteristics'!$C:$C,0)))</f>
        <v>indst efficiency standards</v>
      </c>
      <c r="L1373" s="238">
        <f>IF(ISBLANK(INDEX('Policy Characteristics'!F:F,MATCH($C1373,'Policy Characteristics'!$C:$C,0))),"",INDEX('Policy Characteristics'!F:F,MATCH($C1373,'Policy Characteristics'!$C:$C,0)))</f>
        <v>0</v>
      </c>
      <c r="M1373" s="238">
        <f>IF(ISBLANK(INDEX('Policy Characteristics'!G:G,MATCH($C1373,'Policy Characteristics'!$C:$C,0))),"",INDEX('Policy Characteristics'!G:G,MATCH($C1373,'Policy Characteristics'!$C:$C,0)))</f>
        <v>0.25</v>
      </c>
      <c r="N1373" s="238">
        <f>IF(ISBLANK(INDEX('Policy Characteristics'!H:H,MATCH($C1373,'Policy Characteristics'!$C:$C,0))),"",INDEX('Policy Characteristics'!H:H,MATCH($C1373,'Policy Characteristics'!$C:$C,0)))</f>
        <v>0.01</v>
      </c>
      <c r="O1373" s="237" t="str">
        <f>IF(ISBLANK(INDEX('Policy Characteristics'!I:I,MATCH($C1373,'Policy Characteristics'!$C:$C,0))),"",INDEX('Policy Characteristics'!I:I,MATCH($C1373,'Policy Characteristics'!$C:$C,0)))</f>
        <v>% reduction in energy use</v>
      </c>
      <c r="P1373" s="237"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7" t="str">
        <f>IF(ISBLANK(INDEX('Policy Characteristics'!K:K,MATCH($C1373,'Policy Characteristics'!$C:$C,0))),"",INDEX('Policy Characteristics'!K:K,MATCH($C1373,'Policy Characteristics'!$C:$C,0)))</f>
        <v>industry-ag-main.html#eff-stds</v>
      </c>
      <c r="R1373" s="237" t="str">
        <f>IF(ISBLANK(INDEX('Policy Characteristics'!L:L,MATCH($C1373,'Policy Characteristics'!$C:$C,0))),"",INDEX('Policy Characteristics'!L:L,MATCH($C1373,'Policy Characteristics'!$C:$C,0)))</f>
        <v>industry-energy-efficiency-standards.html</v>
      </c>
      <c r="S1373" s="291" t="s">
        <v>187</v>
      </c>
    </row>
    <row r="1374" spans="1:19" s="237" customFormat="1">
      <c r="A1374" s="237" t="str">
        <f>IF(ISBLANK(INDEX('Policy Characteristics'!A:A,MATCH($C1374,'Policy Characteristics'!$C:$C,0))),"",INDEX('Policy Characteristics'!A:A,MATCH($C1374,'Policy Characteristics'!$C:$C,0)))</f>
        <v>Industry</v>
      </c>
      <c r="B1374" s="386" t="str">
        <f>IF(ISBLANK(INDEX('Policy Characteristics'!B:B,MATCH($C1374,'Policy Characteristics'!$C:$C,0))),"",INDEX('Policy Characteristics'!B:B,MATCH($C1374,'Policy Characteristics'!$C:$C,0)))</f>
        <v>Industry Energy Efficiency Standards</v>
      </c>
      <c r="C1374" s="237" t="str">
        <f t="shared" si="50"/>
        <v>Percentage Improvement in Eqpt Efficiency Standards above BAU</v>
      </c>
      <c r="D1374" s="290" t="s">
        <v>3048</v>
      </c>
      <c r="E1374" s="335" t="s">
        <v>2400</v>
      </c>
      <c r="F1374" t="s">
        <v>3012</v>
      </c>
      <c r="G1374" s="335" t="s">
        <v>2404</v>
      </c>
      <c r="H1374" s="17">
        <v>992</v>
      </c>
      <c r="I1374" s="387" t="s">
        <v>43</v>
      </c>
      <c r="J1374" s="388" t="str">
        <f>IF(ISBLANK(INDEX('Policy Characteristics'!D:D,MATCH($C1374,'Policy Characteristics'!$C:$C,0))),"",INDEX('Policy Characteristics'!D:D,MATCH($C1374,'Policy Characteristics'!$C:$C,0)))</f>
        <v>Industry Energy Efficiency Standards</v>
      </c>
      <c r="K1374" s="237" t="str">
        <f>IF(ISBLANK(INDEX('Policy Characteristics'!E:E,MATCH($C1374,'Policy Characteristics'!$C:$C,0))),"",INDEX('Policy Characteristics'!E:E,MATCH($C1374,'Policy Characteristics'!$C:$C,0)))</f>
        <v>indst efficiency standards</v>
      </c>
      <c r="L1374" s="238">
        <f>IF(ISBLANK(INDEX('Policy Characteristics'!F:F,MATCH($C1374,'Policy Characteristics'!$C:$C,0))),"",INDEX('Policy Characteristics'!F:F,MATCH($C1374,'Policy Characteristics'!$C:$C,0)))</f>
        <v>0</v>
      </c>
      <c r="M1374" s="238">
        <f>IF(ISBLANK(INDEX('Policy Characteristics'!G:G,MATCH($C1374,'Policy Characteristics'!$C:$C,0))),"",INDEX('Policy Characteristics'!G:G,MATCH($C1374,'Policy Characteristics'!$C:$C,0)))</f>
        <v>0.25</v>
      </c>
      <c r="N1374" s="238">
        <f>IF(ISBLANK(INDEX('Policy Characteristics'!H:H,MATCH($C1374,'Policy Characteristics'!$C:$C,0))),"",INDEX('Policy Characteristics'!H:H,MATCH($C1374,'Policy Characteristics'!$C:$C,0)))</f>
        <v>0.01</v>
      </c>
      <c r="O1374" s="237" t="str">
        <f>IF(ISBLANK(INDEX('Policy Characteristics'!I:I,MATCH($C1374,'Policy Characteristics'!$C:$C,0))),"",INDEX('Policy Characteristics'!I:I,MATCH($C1374,'Policy Characteristics'!$C:$C,0)))</f>
        <v>% reduction in energy use</v>
      </c>
      <c r="P1374" s="237"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7" t="str">
        <f>IF(ISBLANK(INDEX('Policy Characteristics'!K:K,MATCH($C1374,'Policy Characteristics'!$C:$C,0))),"",INDEX('Policy Characteristics'!K:K,MATCH($C1374,'Policy Characteristics'!$C:$C,0)))</f>
        <v>industry-ag-main.html#eff-stds</v>
      </c>
      <c r="R1374" s="237" t="str">
        <f>IF(ISBLANK(INDEX('Policy Characteristics'!L:L,MATCH($C1374,'Policy Characteristics'!$C:$C,0))),"",INDEX('Policy Characteristics'!L:L,MATCH($C1374,'Policy Characteristics'!$C:$C,0)))</f>
        <v>industry-energy-efficiency-standards.html</v>
      </c>
      <c r="S1374" s="291" t="s">
        <v>187</v>
      </c>
    </row>
    <row r="1375" spans="1:19" s="237" customFormat="1">
      <c r="A1375" s="237" t="str">
        <f>IF(ISBLANK(INDEX('Policy Characteristics'!A:A,MATCH($C1375,'Policy Characteristics'!$C:$C,0))),"",INDEX('Policy Characteristics'!A:A,MATCH($C1375,'Policy Characteristics'!$C:$C,0)))</f>
        <v>Industry</v>
      </c>
      <c r="B1375" s="386" t="str">
        <f>IF(ISBLANK(INDEX('Policy Characteristics'!B:B,MATCH($C1375,'Policy Characteristics'!$C:$C,0))),"",INDEX('Policy Characteristics'!B:B,MATCH($C1375,'Policy Characteristics'!$C:$C,0)))</f>
        <v>Industry Energy Efficiency Standards</v>
      </c>
      <c r="C1375" s="237" t="str">
        <f t="shared" si="50"/>
        <v>Percentage Improvement in Eqpt Efficiency Standards above BAU</v>
      </c>
      <c r="D1375" s="290" t="s">
        <v>3048</v>
      </c>
      <c r="E1375" s="335" t="s">
        <v>2401</v>
      </c>
      <c r="F1375" t="s">
        <v>3012</v>
      </c>
      <c r="G1375" s="335" t="s">
        <v>2407</v>
      </c>
      <c r="H1375" s="17">
        <v>993</v>
      </c>
      <c r="I1375" s="387" t="s">
        <v>44</v>
      </c>
      <c r="J1375" s="388" t="str">
        <f>IF(ISBLANK(INDEX('Policy Characteristics'!D:D,MATCH($C1375,'Policy Characteristics'!$C:$C,0))),"",INDEX('Policy Characteristics'!D:D,MATCH($C1375,'Policy Characteristics'!$C:$C,0)))</f>
        <v>Industry Energy Efficiency Standards</v>
      </c>
      <c r="K1375" s="237" t="str">
        <f>IF(ISBLANK(INDEX('Policy Characteristics'!E:E,MATCH($C1375,'Policy Characteristics'!$C:$C,0))),"",INDEX('Policy Characteristics'!E:E,MATCH($C1375,'Policy Characteristics'!$C:$C,0)))</f>
        <v>indst efficiency standards</v>
      </c>
      <c r="L1375" s="238">
        <f>IF(ISBLANK(INDEX('Policy Characteristics'!F:F,MATCH($C1375,'Policy Characteristics'!$C:$C,0))),"",INDEX('Policy Characteristics'!F:F,MATCH($C1375,'Policy Characteristics'!$C:$C,0)))</f>
        <v>0</v>
      </c>
      <c r="M1375" s="238">
        <f>IF(ISBLANK(INDEX('Policy Characteristics'!G:G,MATCH($C1375,'Policy Characteristics'!$C:$C,0))),"",INDEX('Policy Characteristics'!G:G,MATCH($C1375,'Policy Characteristics'!$C:$C,0)))</f>
        <v>0.25</v>
      </c>
      <c r="N1375" s="238">
        <f>IF(ISBLANK(INDEX('Policy Characteristics'!H:H,MATCH($C1375,'Policy Characteristics'!$C:$C,0))),"",INDEX('Policy Characteristics'!H:H,MATCH($C1375,'Policy Characteristics'!$C:$C,0)))</f>
        <v>0.01</v>
      </c>
      <c r="O1375" s="237" t="str">
        <f>IF(ISBLANK(INDEX('Policy Characteristics'!I:I,MATCH($C1375,'Policy Characteristics'!$C:$C,0))),"",INDEX('Policy Characteristics'!I:I,MATCH($C1375,'Policy Characteristics'!$C:$C,0)))</f>
        <v>% reduction in energy use</v>
      </c>
      <c r="P1375" s="237"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7" t="str">
        <f>IF(ISBLANK(INDEX('Policy Characteristics'!K:K,MATCH($C1375,'Policy Characteristics'!$C:$C,0))),"",INDEX('Policy Characteristics'!K:K,MATCH($C1375,'Policy Characteristics'!$C:$C,0)))</f>
        <v>industry-ag-main.html#eff-stds</v>
      </c>
      <c r="R1375" s="237" t="str">
        <f>IF(ISBLANK(INDEX('Policy Characteristics'!L:L,MATCH($C1375,'Policy Characteristics'!$C:$C,0))),"",INDEX('Policy Characteristics'!L:L,MATCH($C1375,'Policy Characteristics'!$C:$C,0)))</f>
        <v>industry-energy-efficiency-standards.html</v>
      </c>
      <c r="S1375" s="291" t="s">
        <v>187</v>
      </c>
    </row>
    <row r="1376" spans="1:19" s="237" customFormat="1">
      <c r="A1376" s="237" t="str">
        <f>IF(ISBLANK(INDEX('Policy Characteristics'!A:A,MATCH($C1376,'Policy Characteristics'!$C:$C,0))),"",INDEX('Policy Characteristics'!A:A,MATCH($C1376,'Policy Characteristics'!$C:$C,0)))</f>
        <v>Industry</v>
      </c>
      <c r="B1376" s="386" t="str">
        <f>IF(ISBLANK(INDEX('Policy Characteristics'!B:B,MATCH($C1376,'Policy Characteristics'!$C:$C,0))),"",INDEX('Policy Characteristics'!B:B,MATCH($C1376,'Policy Characteristics'!$C:$C,0)))</f>
        <v>Industry Energy Efficiency Standards</v>
      </c>
      <c r="C1376" s="237" t="str">
        <f t="shared" si="50"/>
        <v>Percentage Improvement in Eqpt Efficiency Standards above BAU</v>
      </c>
      <c r="D1376" s="290" t="s">
        <v>3048</v>
      </c>
      <c r="E1376" s="335" t="s">
        <v>2699</v>
      </c>
      <c r="F1376" t="s">
        <v>3012</v>
      </c>
      <c r="G1376" s="335" t="s">
        <v>2702</v>
      </c>
      <c r="H1376" s="17">
        <v>994</v>
      </c>
      <c r="I1376" s="387" t="s">
        <v>44</v>
      </c>
      <c r="J1376" s="388" t="str">
        <f>IF(ISBLANK(INDEX('Policy Characteristics'!D:D,MATCH($C1376,'Policy Characteristics'!$C:$C,0))),"",INDEX('Policy Characteristics'!D:D,MATCH($C1376,'Policy Characteristics'!$C:$C,0)))</f>
        <v>Industry Energy Efficiency Standards</v>
      </c>
      <c r="K1376" s="237" t="str">
        <f>IF(ISBLANK(INDEX('Policy Characteristics'!E:E,MATCH($C1376,'Policy Characteristics'!$C:$C,0))),"",INDEX('Policy Characteristics'!E:E,MATCH($C1376,'Policy Characteristics'!$C:$C,0)))</f>
        <v>indst efficiency standards</v>
      </c>
      <c r="L1376" s="238">
        <f>IF(ISBLANK(INDEX('Policy Characteristics'!F:F,MATCH($C1376,'Policy Characteristics'!$C:$C,0))),"",INDEX('Policy Characteristics'!F:F,MATCH($C1376,'Policy Characteristics'!$C:$C,0)))</f>
        <v>0</v>
      </c>
      <c r="M1376" s="238">
        <f>IF(ISBLANK(INDEX('Policy Characteristics'!G:G,MATCH($C1376,'Policy Characteristics'!$C:$C,0))),"",INDEX('Policy Characteristics'!G:G,MATCH($C1376,'Policy Characteristics'!$C:$C,0)))</f>
        <v>0.25</v>
      </c>
      <c r="N1376" s="238">
        <f>IF(ISBLANK(INDEX('Policy Characteristics'!H:H,MATCH($C1376,'Policy Characteristics'!$C:$C,0))),"",INDEX('Policy Characteristics'!H:H,MATCH($C1376,'Policy Characteristics'!$C:$C,0)))</f>
        <v>0.01</v>
      </c>
      <c r="O1376" s="237" t="str">
        <f>IF(ISBLANK(INDEX('Policy Characteristics'!I:I,MATCH($C1376,'Policy Characteristics'!$C:$C,0))),"",INDEX('Policy Characteristics'!I:I,MATCH($C1376,'Policy Characteristics'!$C:$C,0)))</f>
        <v>% reduction in energy use</v>
      </c>
      <c r="P1376" s="237"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7" t="str">
        <f>IF(ISBLANK(INDEX('Policy Characteristics'!K:K,MATCH($C1376,'Policy Characteristics'!$C:$C,0))),"",INDEX('Policy Characteristics'!K:K,MATCH($C1376,'Policy Characteristics'!$C:$C,0)))</f>
        <v>industry-ag-main.html#eff-stds</v>
      </c>
      <c r="R1376" s="237" t="str">
        <f>IF(ISBLANK(INDEX('Policy Characteristics'!L:L,MATCH($C1376,'Policy Characteristics'!$C:$C,0))),"",INDEX('Policy Characteristics'!L:L,MATCH($C1376,'Policy Characteristics'!$C:$C,0)))</f>
        <v>industry-energy-efficiency-standards.html</v>
      </c>
      <c r="S1376" s="291" t="s">
        <v>187</v>
      </c>
    </row>
    <row r="1377" spans="1:19" s="237" customFormat="1">
      <c r="A1377" s="237" t="str">
        <f>IF(ISBLANK(INDEX('Policy Characteristics'!A:A,MATCH($C1377,'Policy Characteristics'!$C:$C,0))),"",INDEX('Policy Characteristics'!A:A,MATCH($C1377,'Policy Characteristics'!$C:$C,0)))</f>
        <v>Industry</v>
      </c>
      <c r="B1377" s="386" t="str">
        <f>IF(ISBLANK(INDEX('Policy Characteristics'!B:B,MATCH($C1377,'Policy Characteristics'!$C:$C,0))),"",INDEX('Policy Characteristics'!B:B,MATCH($C1377,'Policy Characteristics'!$C:$C,0)))</f>
        <v>Industry Energy Efficiency Standards</v>
      </c>
      <c r="C1377" s="237" t="str">
        <f t="shared" si="50"/>
        <v>Percentage Improvement in Eqpt Efficiency Standards above BAU</v>
      </c>
      <c r="D1377" s="290" t="s">
        <v>3048</v>
      </c>
      <c r="E1377" s="335" t="s">
        <v>2700</v>
      </c>
      <c r="F1377" t="s">
        <v>3012</v>
      </c>
      <c r="G1377" s="335" t="s">
        <v>2704</v>
      </c>
      <c r="H1377" s="17">
        <v>995</v>
      </c>
      <c r="I1377" s="387" t="s">
        <v>43</v>
      </c>
      <c r="J1377" s="388" t="str">
        <f>IF(ISBLANK(INDEX('Policy Characteristics'!D:D,MATCH($C1377,'Policy Characteristics'!$C:$C,0))),"",INDEX('Policy Characteristics'!D:D,MATCH($C1377,'Policy Characteristics'!$C:$C,0)))</f>
        <v>Industry Energy Efficiency Standards</v>
      </c>
      <c r="K1377" s="237" t="str">
        <f>IF(ISBLANK(INDEX('Policy Characteristics'!E:E,MATCH($C1377,'Policy Characteristics'!$C:$C,0))),"",INDEX('Policy Characteristics'!E:E,MATCH($C1377,'Policy Characteristics'!$C:$C,0)))</f>
        <v>indst efficiency standards</v>
      </c>
      <c r="L1377" s="238">
        <f>IF(ISBLANK(INDEX('Policy Characteristics'!F:F,MATCH($C1377,'Policy Characteristics'!$C:$C,0))),"",INDEX('Policy Characteristics'!F:F,MATCH($C1377,'Policy Characteristics'!$C:$C,0)))</f>
        <v>0</v>
      </c>
      <c r="M1377" s="238">
        <f>IF(ISBLANK(INDEX('Policy Characteristics'!G:G,MATCH($C1377,'Policy Characteristics'!$C:$C,0))),"",INDEX('Policy Characteristics'!G:G,MATCH($C1377,'Policy Characteristics'!$C:$C,0)))</f>
        <v>0.25</v>
      </c>
      <c r="N1377" s="238">
        <f>IF(ISBLANK(INDEX('Policy Characteristics'!H:H,MATCH($C1377,'Policy Characteristics'!$C:$C,0))),"",INDEX('Policy Characteristics'!H:H,MATCH($C1377,'Policy Characteristics'!$C:$C,0)))</f>
        <v>0.01</v>
      </c>
      <c r="O1377" s="237" t="str">
        <f>IF(ISBLANK(INDEX('Policy Characteristics'!I:I,MATCH($C1377,'Policy Characteristics'!$C:$C,0))),"",INDEX('Policy Characteristics'!I:I,MATCH($C1377,'Policy Characteristics'!$C:$C,0)))</f>
        <v>% reduction in energy use</v>
      </c>
      <c r="P1377" s="237"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7" t="str">
        <f>IF(ISBLANK(INDEX('Policy Characteristics'!K:K,MATCH($C1377,'Policy Characteristics'!$C:$C,0))),"",INDEX('Policy Characteristics'!K:K,MATCH($C1377,'Policy Characteristics'!$C:$C,0)))</f>
        <v>industry-ag-main.html#eff-stds</v>
      </c>
      <c r="R1377" s="237" t="str">
        <f>IF(ISBLANK(INDEX('Policy Characteristics'!L:L,MATCH($C1377,'Policy Characteristics'!$C:$C,0))),"",INDEX('Policy Characteristics'!L:L,MATCH($C1377,'Policy Characteristics'!$C:$C,0)))</f>
        <v>industry-energy-efficiency-standards.html</v>
      </c>
      <c r="S1377" s="291" t="s">
        <v>187</v>
      </c>
    </row>
    <row r="1378" spans="1:19" s="237" customFormat="1">
      <c r="A1378" s="237" t="str">
        <f>IF(ISBLANK(INDEX('Policy Characteristics'!A:A,MATCH($C1378,'Policy Characteristics'!$C:$C,0))),"",INDEX('Policy Characteristics'!A:A,MATCH($C1378,'Policy Characteristics'!$C:$C,0)))</f>
        <v>Industry</v>
      </c>
      <c r="B1378" s="386" t="str">
        <f>IF(ISBLANK(INDEX('Policy Characteristics'!B:B,MATCH($C1378,'Policy Characteristics'!$C:$C,0))),"",INDEX('Policy Characteristics'!B:B,MATCH($C1378,'Policy Characteristics'!$C:$C,0)))</f>
        <v>Industry Energy Efficiency Standards</v>
      </c>
      <c r="C1378" s="237" t="str">
        <f t="shared" si="50"/>
        <v>Percentage Improvement in Eqpt Efficiency Standards above BAU</v>
      </c>
      <c r="D1378" s="290" t="s">
        <v>3048</v>
      </c>
      <c r="E1378" s="335" t="s">
        <v>2701</v>
      </c>
      <c r="F1378" t="s">
        <v>3012</v>
      </c>
      <c r="G1378" s="335" t="s">
        <v>2705</v>
      </c>
      <c r="H1378" s="17">
        <v>996</v>
      </c>
      <c r="I1378" s="387" t="s">
        <v>44</v>
      </c>
      <c r="J1378" s="388" t="str">
        <f>IF(ISBLANK(INDEX('Policy Characteristics'!D:D,MATCH($C1378,'Policy Characteristics'!$C:$C,0))),"",INDEX('Policy Characteristics'!D:D,MATCH($C1378,'Policy Characteristics'!$C:$C,0)))</f>
        <v>Industry Energy Efficiency Standards</v>
      </c>
      <c r="K1378" s="237" t="str">
        <f>IF(ISBLANK(INDEX('Policy Characteristics'!E:E,MATCH($C1378,'Policy Characteristics'!$C:$C,0))),"",INDEX('Policy Characteristics'!E:E,MATCH($C1378,'Policy Characteristics'!$C:$C,0)))</f>
        <v>indst efficiency standards</v>
      </c>
      <c r="L1378" s="238">
        <f>IF(ISBLANK(INDEX('Policy Characteristics'!F:F,MATCH($C1378,'Policy Characteristics'!$C:$C,0))),"",INDEX('Policy Characteristics'!F:F,MATCH($C1378,'Policy Characteristics'!$C:$C,0)))</f>
        <v>0</v>
      </c>
      <c r="M1378" s="238">
        <f>IF(ISBLANK(INDEX('Policy Characteristics'!G:G,MATCH($C1378,'Policy Characteristics'!$C:$C,0))),"",INDEX('Policy Characteristics'!G:G,MATCH($C1378,'Policy Characteristics'!$C:$C,0)))</f>
        <v>0.25</v>
      </c>
      <c r="N1378" s="238">
        <f>IF(ISBLANK(INDEX('Policy Characteristics'!H:H,MATCH($C1378,'Policy Characteristics'!$C:$C,0))),"",INDEX('Policy Characteristics'!H:H,MATCH($C1378,'Policy Characteristics'!$C:$C,0)))</f>
        <v>0.01</v>
      </c>
      <c r="O1378" s="237" t="str">
        <f>IF(ISBLANK(INDEX('Policy Characteristics'!I:I,MATCH($C1378,'Policy Characteristics'!$C:$C,0))),"",INDEX('Policy Characteristics'!I:I,MATCH($C1378,'Policy Characteristics'!$C:$C,0)))</f>
        <v>% reduction in energy use</v>
      </c>
      <c r="P1378" s="237"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7" t="str">
        <f>IF(ISBLANK(INDEX('Policy Characteristics'!K:K,MATCH($C1378,'Policy Characteristics'!$C:$C,0))),"",INDEX('Policy Characteristics'!K:K,MATCH($C1378,'Policy Characteristics'!$C:$C,0)))</f>
        <v>industry-ag-main.html#eff-stds</v>
      </c>
      <c r="R1378" s="237" t="str">
        <f>IF(ISBLANK(INDEX('Policy Characteristics'!L:L,MATCH($C1378,'Policy Characteristics'!$C:$C,0))),"",INDEX('Policy Characteristics'!L:L,MATCH($C1378,'Policy Characteristics'!$C:$C,0)))</f>
        <v>industry-energy-efficiency-standards.html</v>
      </c>
      <c r="S1378" s="291" t="s">
        <v>187</v>
      </c>
    </row>
    <row r="1379" spans="1:19" s="237" customFormat="1">
      <c r="A1379" s="237" t="str">
        <f>IF(ISBLANK(INDEX('Policy Characteristics'!A:A,MATCH($C1379,'Policy Characteristics'!$C:$C,0))),"",INDEX('Policy Characteristics'!A:A,MATCH($C1379,'Policy Characteristics'!$C:$C,0)))</f>
        <v>Industry</v>
      </c>
      <c r="B1379" s="386" t="str">
        <f>IF(ISBLANK(INDEX('Policy Characteristics'!B:B,MATCH($C1379,'Policy Characteristics'!$C:$C,0))),"",INDEX('Policy Characteristics'!B:B,MATCH($C1379,'Policy Characteristics'!$C:$C,0)))</f>
        <v>Industry Energy Efficiency Standards</v>
      </c>
      <c r="C1379" s="237" t="str">
        <f t="shared" si="50"/>
        <v>Percentage Improvement in Eqpt Efficiency Standards above BAU</v>
      </c>
      <c r="D1379" s="290" t="s">
        <v>3048</v>
      </c>
      <c r="E1379" s="335" t="s">
        <v>2698</v>
      </c>
      <c r="F1379" t="s">
        <v>3012</v>
      </c>
      <c r="G1379" s="335" t="s">
        <v>2703</v>
      </c>
      <c r="H1379" s="17">
        <v>997</v>
      </c>
      <c r="I1379" s="387" t="s">
        <v>44</v>
      </c>
      <c r="J1379" s="388" t="str">
        <f>IF(ISBLANK(INDEX('Policy Characteristics'!D:D,MATCH($C1379,'Policy Characteristics'!$C:$C,0))),"",INDEX('Policy Characteristics'!D:D,MATCH($C1379,'Policy Characteristics'!$C:$C,0)))</f>
        <v>Industry Energy Efficiency Standards</v>
      </c>
      <c r="K1379" s="237" t="str">
        <f>IF(ISBLANK(INDEX('Policy Characteristics'!E:E,MATCH($C1379,'Policy Characteristics'!$C:$C,0))),"",INDEX('Policy Characteristics'!E:E,MATCH($C1379,'Policy Characteristics'!$C:$C,0)))</f>
        <v>indst efficiency standards</v>
      </c>
      <c r="L1379" s="238">
        <f>IF(ISBLANK(INDEX('Policy Characteristics'!F:F,MATCH($C1379,'Policy Characteristics'!$C:$C,0))),"",INDEX('Policy Characteristics'!F:F,MATCH($C1379,'Policy Characteristics'!$C:$C,0)))</f>
        <v>0</v>
      </c>
      <c r="M1379" s="238">
        <f>IF(ISBLANK(INDEX('Policy Characteristics'!G:G,MATCH($C1379,'Policy Characteristics'!$C:$C,0))),"",INDEX('Policy Characteristics'!G:G,MATCH($C1379,'Policy Characteristics'!$C:$C,0)))</f>
        <v>0.25</v>
      </c>
      <c r="N1379" s="238">
        <f>IF(ISBLANK(INDEX('Policy Characteristics'!H:H,MATCH($C1379,'Policy Characteristics'!$C:$C,0))),"",INDEX('Policy Characteristics'!H:H,MATCH($C1379,'Policy Characteristics'!$C:$C,0)))</f>
        <v>0.01</v>
      </c>
      <c r="O1379" s="237" t="str">
        <f>IF(ISBLANK(INDEX('Policy Characteristics'!I:I,MATCH($C1379,'Policy Characteristics'!$C:$C,0))),"",INDEX('Policy Characteristics'!I:I,MATCH($C1379,'Policy Characteristics'!$C:$C,0)))</f>
        <v>% reduction in energy use</v>
      </c>
      <c r="P1379" s="237"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7" t="str">
        <f>IF(ISBLANK(INDEX('Policy Characteristics'!K:K,MATCH($C1379,'Policy Characteristics'!$C:$C,0))),"",INDEX('Policy Characteristics'!K:K,MATCH($C1379,'Policy Characteristics'!$C:$C,0)))</f>
        <v>industry-ag-main.html#eff-stds</v>
      </c>
      <c r="R1379" s="237" t="str">
        <f>IF(ISBLANK(INDEX('Policy Characteristics'!L:L,MATCH($C1379,'Policy Characteristics'!$C:$C,0))),"",INDEX('Policy Characteristics'!L:L,MATCH($C1379,'Policy Characteristics'!$C:$C,0)))</f>
        <v>industry-energy-efficiency-standards.html</v>
      </c>
      <c r="S1379" s="291" t="s">
        <v>187</v>
      </c>
    </row>
    <row r="1380" spans="1:19" s="237" customFormat="1">
      <c r="A1380" s="237" t="str">
        <f>IF(ISBLANK(INDEX('Policy Characteristics'!A:A,MATCH($C1380,'Policy Characteristics'!$C:$C,0))),"",INDEX('Policy Characteristics'!A:A,MATCH($C1380,'Policy Characteristics'!$C:$C,0)))</f>
        <v>Industry</v>
      </c>
      <c r="B1380" s="386" t="str">
        <f>IF(ISBLANK(INDEX('Policy Characteristics'!B:B,MATCH($C1380,'Policy Characteristics'!$C:$C,0))),"",INDEX('Policy Characteristics'!B:B,MATCH($C1380,'Policy Characteristics'!$C:$C,0)))</f>
        <v>Industry Energy Efficiency Standards</v>
      </c>
      <c r="C1380" s="237" t="str">
        <f t="shared" si="50"/>
        <v>Percentage Improvement in Eqpt Efficiency Standards above BAU</v>
      </c>
      <c r="D1380" s="290" t="s">
        <v>3049</v>
      </c>
      <c r="E1380" s="335" t="s">
        <v>2396</v>
      </c>
      <c r="F1380" t="s">
        <v>3013</v>
      </c>
      <c r="G1380" s="335" t="s">
        <v>2402</v>
      </c>
      <c r="H1380" s="17">
        <v>998</v>
      </c>
      <c r="I1380" s="387" t="s">
        <v>43</v>
      </c>
      <c r="J1380" s="388" t="str">
        <f>IF(ISBLANK(INDEX('Policy Characteristics'!D:D,MATCH($C1380,'Policy Characteristics'!$C:$C,0))),"",INDEX('Policy Characteristics'!D:D,MATCH($C1380,'Policy Characteristics'!$C:$C,0)))</f>
        <v>Industry Energy Efficiency Standards</v>
      </c>
      <c r="K1380" s="237" t="str">
        <f>IF(ISBLANK(INDEX('Policy Characteristics'!E:E,MATCH($C1380,'Policy Characteristics'!$C:$C,0))),"",INDEX('Policy Characteristics'!E:E,MATCH($C1380,'Policy Characteristics'!$C:$C,0)))</f>
        <v>indst efficiency standards</v>
      </c>
      <c r="L1380" s="238">
        <f>IF(ISBLANK(INDEX('Policy Characteristics'!F:F,MATCH($C1380,'Policy Characteristics'!$C:$C,0))),"",INDEX('Policy Characteristics'!F:F,MATCH($C1380,'Policy Characteristics'!$C:$C,0)))</f>
        <v>0</v>
      </c>
      <c r="M1380" s="238">
        <f>IF(ISBLANK(INDEX('Policy Characteristics'!G:G,MATCH($C1380,'Policy Characteristics'!$C:$C,0))),"",INDEX('Policy Characteristics'!G:G,MATCH($C1380,'Policy Characteristics'!$C:$C,0)))</f>
        <v>0.25</v>
      </c>
      <c r="N1380" s="238">
        <f>IF(ISBLANK(INDEX('Policy Characteristics'!H:H,MATCH($C1380,'Policy Characteristics'!$C:$C,0))),"",INDEX('Policy Characteristics'!H:H,MATCH($C1380,'Policy Characteristics'!$C:$C,0)))</f>
        <v>0.01</v>
      </c>
      <c r="O1380" s="237" t="str">
        <f>IF(ISBLANK(INDEX('Policy Characteristics'!I:I,MATCH($C1380,'Policy Characteristics'!$C:$C,0))),"",INDEX('Policy Characteristics'!I:I,MATCH($C1380,'Policy Characteristics'!$C:$C,0)))</f>
        <v>% reduction in energy use</v>
      </c>
      <c r="P1380" s="237"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7" t="str">
        <f>IF(ISBLANK(INDEX('Policy Characteristics'!K:K,MATCH($C1380,'Policy Characteristics'!$C:$C,0))),"",INDEX('Policy Characteristics'!K:K,MATCH($C1380,'Policy Characteristics'!$C:$C,0)))</f>
        <v>industry-ag-main.html#eff-stds</v>
      </c>
      <c r="R1380" s="237" t="str">
        <f>IF(ISBLANK(INDEX('Policy Characteristics'!L:L,MATCH($C1380,'Policy Characteristics'!$C:$C,0))),"",INDEX('Policy Characteristics'!L:L,MATCH($C1380,'Policy Characteristics'!$C:$C,0)))</f>
        <v>industry-energy-efficiency-standards.html</v>
      </c>
      <c r="S1380" s="291" t="s">
        <v>187</v>
      </c>
    </row>
    <row r="1381" spans="1:19" s="237" customFormat="1">
      <c r="A1381" s="237" t="str">
        <f>IF(ISBLANK(INDEX('Policy Characteristics'!A:A,MATCH($C1381,'Policy Characteristics'!$C:$C,0))),"",INDEX('Policy Characteristics'!A:A,MATCH($C1381,'Policy Characteristics'!$C:$C,0)))</f>
        <v>Industry</v>
      </c>
      <c r="B1381" s="386" t="str">
        <f>IF(ISBLANK(INDEX('Policy Characteristics'!B:B,MATCH($C1381,'Policy Characteristics'!$C:$C,0))),"",INDEX('Policy Characteristics'!B:B,MATCH($C1381,'Policy Characteristics'!$C:$C,0)))</f>
        <v>Industry Energy Efficiency Standards</v>
      </c>
      <c r="C1381" s="237" t="str">
        <f t="shared" si="50"/>
        <v>Percentage Improvement in Eqpt Efficiency Standards above BAU</v>
      </c>
      <c r="D1381" s="290" t="s">
        <v>3049</v>
      </c>
      <c r="E1381" s="335" t="s">
        <v>2397</v>
      </c>
      <c r="F1381" t="s">
        <v>3013</v>
      </c>
      <c r="G1381" s="335" t="s">
        <v>2405</v>
      </c>
      <c r="H1381" s="17">
        <v>999</v>
      </c>
      <c r="I1381" s="387" t="s">
        <v>43</v>
      </c>
      <c r="J1381" s="388" t="str">
        <f>IF(ISBLANK(INDEX('Policy Characteristics'!D:D,MATCH($C1381,'Policy Characteristics'!$C:$C,0))),"",INDEX('Policy Characteristics'!D:D,MATCH($C1381,'Policy Characteristics'!$C:$C,0)))</f>
        <v>Industry Energy Efficiency Standards</v>
      </c>
      <c r="K1381" s="237" t="str">
        <f>IF(ISBLANK(INDEX('Policy Characteristics'!E:E,MATCH($C1381,'Policy Characteristics'!$C:$C,0))),"",INDEX('Policy Characteristics'!E:E,MATCH($C1381,'Policy Characteristics'!$C:$C,0)))</f>
        <v>indst efficiency standards</v>
      </c>
      <c r="L1381" s="238">
        <f>IF(ISBLANK(INDEX('Policy Characteristics'!F:F,MATCH($C1381,'Policy Characteristics'!$C:$C,0))),"",INDEX('Policy Characteristics'!F:F,MATCH($C1381,'Policy Characteristics'!$C:$C,0)))</f>
        <v>0</v>
      </c>
      <c r="M1381" s="238">
        <f>IF(ISBLANK(INDEX('Policy Characteristics'!G:G,MATCH($C1381,'Policy Characteristics'!$C:$C,0))),"",INDEX('Policy Characteristics'!G:G,MATCH($C1381,'Policy Characteristics'!$C:$C,0)))</f>
        <v>0.25</v>
      </c>
      <c r="N1381" s="238">
        <f>IF(ISBLANK(INDEX('Policy Characteristics'!H:H,MATCH($C1381,'Policy Characteristics'!$C:$C,0))),"",INDEX('Policy Characteristics'!H:H,MATCH($C1381,'Policy Characteristics'!$C:$C,0)))</f>
        <v>0.01</v>
      </c>
      <c r="O1381" s="237" t="str">
        <f>IF(ISBLANK(INDEX('Policy Characteristics'!I:I,MATCH($C1381,'Policy Characteristics'!$C:$C,0))),"",INDEX('Policy Characteristics'!I:I,MATCH($C1381,'Policy Characteristics'!$C:$C,0)))</f>
        <v>% reduction in energy use</v>
      </c>
      <c r="P1381" s="237"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7" t="str">
        <f>IF(ISBLANK(INDEX('Policy Characteristics'!K:K,MATCH($C1381,'Policy Characteristics'!$C:$C,0))),"",INDEX('Policy Characteristics'!K:K,MATCH($C1381,'Policy Characteristics'!$C:$C,0)))</f>
        <v>industry-ag-main.html#eff-stds</v>
      </c>
      <c r="R1381" s="237" t="str">
        <f>IF(ISBLANK(INDEX('Policy Characteristics'!L:L,MATCH($C1381,'Policy Characteristics'!$C:$C,0))),"",INDEX('Policy Characteristics'!L:L,MATCH($C1381,'Policy Characteristics'!$C:$C,0)))</f>
        <v>industry-energy-efficiency-standards.html</v>
      </c>
      <c r="S1381" s="291" t="s">
        <v>187</v>
      </c>
    </row>
    <row r="1382" spans="1:19" s="237" customFormat="1">
      <c r="A1382" s="237" t="str">
        <f>IF(ISBLANK(INDEX('Policy Characteristics'!A:A,MATCH($C1382,'Policy Characteristics'!$C:$C,0))),"",INDEX('Policy Characteristics'!A:A,MATCH($C1382,'Policy Characteristics'!$C:$C,0)))</f>
        <v>Industry</v>
      </c>
      <c r="B1382" s="386" t="str">
        <f>IF(ISBLANK(INDEX('Policy Characteristics'!B:B,MATCH($C1382,'Policy Characteristics'!$C:$C,0))),"",INDEX('Policy Characteristics'!B:B,MATCH($C1382,'Policy Characteristics'!$C:$C,0)))</f>
        <v>Industry Energy Efficiency Standards</v>
      </c>
      <c r="C1382" s="237" t="str">
        <f t="shared" si="50"/>
        <v>Percentage Improvement in Eqpt Efficiency Standards above BAU</v>
      </c>
      <c r="D1382" s="290" t="s">
        <v>3049</v>
      </c>
      <c r="E1382" s="335" t="s">
        <v>2398</v>
      </c>
      <c r="F1382" t="s">
        <v>3013</v>
      </c>
      <c r="G1382" s="335" t="s">
        <v>2406</v>
      </c>
      <c r="H1382" s="17">
        <v>1000</v>
      </c>
      <c r="I1382" s="387" t="s">
        <v>43</v>
      </c>
      <c r="J1382" s="388" t="str">
        <f>IF(ISBLANK(INDEX('Policy Characteristics'!D:D,MATCH($C1382,'Policy Characteristics'!$C:$C,0))),"",INDEX('Policy Characteristics'!D:D,MATCH($C1382,'Policy Characteristics'!$C:$C,0)))</f>
        <v>Industry Energy Efficiency Standards</v>
      </c>
      <c r="K1382" s="237" t="str">
        <f>IF(ISBLANK(INDEX('Policy Characteristics'!E:E,MATCH($C1382,'Policy Characteristics'!$C:$C,0))),"",INDEX('Policy Characteristics'!E:E,MATCH($C1382,'Policy Characteristics'!$C:$C,0)))</f>
        <v>indst efficiency standards</v>
      </c>
      <c r="L1382" s="238">
        <f>IF(ISBLANK(INDEX('Policy Characteristics'!F:F,MATCH($C1382,'Policy Characteristics'!$C:$C,0))),"",INDEX('Policy Characteristics'!F:F,MATCH($C1382,'Policy Characteristics'!$C:$C,0)))</f>
        <v>0</v>
      </c>
      <c r="M1382" s="238">
        <f>IF(ISBLANK(INDEX('Policy Characteristics'!G:G,MATCH($C1382,'Policy Characteristics'!$C:$C,0))),"",INDEX('Policy Characteristics'!G:G,MATCH($C1382,'Policy Characteristics'!$C:$C,0)))</f>
        <v>0.25</v>
      </c>
      <c r="N1382" s="238">
        <f>IF(ISBLANK(INDEX('Policy Characteristics'!H:H,MATCH($C1382,'Policy Characteristics'!$C:$C,0))),"",INDEX('Policy Characteristics'!H:H,MATCH($C1382,'Policy Characteristics'!$C:$C,0)))</f>
        <v>0.01</v>
      </c>
      <c r="O1382" s="237" t="str">
        <f>IF(ISBLANK(INDEX('Policy Characteristics'!I:I,MATCH($C1382,'Policy Characteristics'!$C:$C,0))),"",INDEX('Policy Characteristics'!I:I,MATCH($C1382,'Policy Characteristics'!$C:$C,0)))</f>
        <v>% reduction in energy use</v>
      </c>
      <c r="P1382" s="237"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7" t="str">
        <f>IF(ISBLANK(INDEX('Policy Characteristics'!K:K,MATCH($C1382,'Policy Characteristics'!$C:$C,0))),"",INDEX('Policy Characteristics'!K:K,MATCH($C1382,'Policy Characteristics'!$C:$C,0)))</f>
        <v>industry-ag-main.html#eff-stds</v>
      </c>
      <c r="R1382" s="237" t="str">
        <f>IF(ISBLANK(INDEX('Policy Characteristics'!L:L,MATCH($C1382,'Policy Characteristics'!$C:$C,0))),"",INDEX('Policy Characteristics'!L:L,MATCH($C1382,'Policy Characteristics'!$C:$C,0)))</f>
        <v>industry-energy-efficiency-standards.html</v>
      </c>
      <c r="S1382" s="291" t="s">
        <v>187</v>
      </c>
    </row>
    <row r="1383" spans="1:19" s="237" customFormat="1">
      <c r="A1383" s="237" t="str">
        <f>IF(ISBLANK(INDEX('Policy Characteristics'!A:A,MATCH($C1383,'Policy Characteristics'!$C:$C,0))),"",INDEX('Policy Characteristics'!A:A,MATCH($C1383,'Policy Characteristics'!$C:$C,0)))</f>
        <v>Industry</v>
      </c>
      <c r="B1383" s="386" t="str">
        <f>IF(ISBLANK(INDEX('Policy Characteristics'!B:B,MATCH($C1383,'Policy Characteristics'!$C:$C,0))),"",INDEX('Policy Characteristics'!B:B,MATCH($C1383,'Policy Characteristics'!$C:$C,0)))</f>
        <v>Industry Energy Efficiency Standards</v>
      </c>
      <c r="C1383" s="237" t="str">
        <f t="shared" si="50"/>
        <v>Percentage Improvement in Eqpt Efficiency Standards above BAU</v>
      </c>
      <c r="D1383" s="290" t="s">
        <v>3049</v>
      </c>
      <c r="E1383" s="335" t="s">
        <v>2399</v>
      </c>
      <c r="F1383" t="s">
        <v>3013</v>
      </c>
      <c r="G1383" s="335" t="s">
        <v>2403</v>
      </c>
      <c r="H1383" s="17">
        <v>1001</v>
      </c>
      <c r="I1383" s="387" t="s">
        <v>44</v>
      </c>
      <c r="J1383" s="388" t="str">
        <f>IF(ISBLANK(INDEX('Policy Characteristics'!D:D,MATCH($C1383,'Policy Characteristics'!$C:$C,0))),"",INDEX('Policy Characteristics'!D:D,MATCH($C1383,'Policy Characteristics'!$C:$C,0)))</f>
        <v>Industry Energy Efficiency Standards</v>
      </c>
      <c r="K1383" s="237" t="str">
        <f>IF(ISBLANK(INDEX('Policy Characteristics'!E:E,MATCH($C1383,'Policy Characteristics'!$C:$C,0))),"",INDEX('Policy Characteristics'!E:E,MATCH($C1383,'Policy Characteristics'!$C:$C,0)))</f>
        <v>indst efficiency standards</v>
      </c>
      <c r="L1383" s="238">
        <f>IF(ISBLANK(INDEX('Policy Characteristics'!F:F,MATCH($C1383,'Policy Characteristics'!$C:$C,0))),"",INDEX('Policy Characteristics'!F:F,MATCH($C1383,'Policy Characteristics'!$C:$C,0)))</f>
        <v>0</v>
      </c>
      <c r="M1383" s="238">
        <f>IF(ISBLANK(INDEX('Policy Characteristics'!G:G,MATCH($C1383,'Policy Characteristics'!$C:$C,0))),"",INDEX('Policy Characteristics'!G:G,MATCH($C1383,'Policy Characteristics'!$C:$C,0)))</f>
        <v>0.25</v>
      </c>
      <c r="N1383" s="238">
        <f>IF(ISBLANK(INDEX('Policy Characteristics'!H:H,MATCH($C1383,'Policy Characteristics'!$C:$C,0))),"",INDEX('Policy Characteristics'!H:H,MATCH($C1383,'Policy Characteristics'!$C:$C,0)))</f>
        <v>0.01</v>
      </c>
      <c r="O1383" s="237" t="str">
        <f>IF(ISBLANK(INDEX('Policy Characteristics'!I:I,MATCH($C1383,'Policy Characteristics'!$C:$C,0))),"",INDEX('Policy Characteristics'!I:I,MATCH($C1383,'Policy Characteristics'!$C:$C,0)))</f>
        <v>% reduction in energy use</v>
      </c>
      <c r="P1383" s="237"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7" t="str">
        <f>IF(ISBLANK(INDEX('Policy Characteristics'!K:K,MATCH($C1383,'Policy Characteristics'!$C:$C,0))),"",INDEX('Policy Characteristics'!K:K,MATCH($C1383,'Policy Characteristics'!$C:$C,0)))</f>
        <v>industry-ag-main.html#eff-stds</v>
      </c>
      <c r="R1383" s="237" t="str">
        <f>IF(ISBLANK(INDEX('Policy Characteristics'!L:L,MATCH($C1383,'Policy Characteristics'!$C:$C,0))),"",INDEX('Policy Characteristics'!L:L,MATCH($C1383,'Policy Characteristics'!$C:$C,0)))</f>
        <v>industry-energy-efficiency-standards.html</v>
      </c>
      <c r="S1383" s="291" t="s">
        <v>187</v>
      </c>
    </row>
    <row r="1384" spans="1:19" s="237" customFormat="1">
      <c r="A1384" s="237" t="str">
        <f>IF(ISBLANK(INDEX('Policy Characteristics'!A:A,MATCH($C1384,'Policy Characteristics'!$C:$C,0))),"",INDEX('Policy Characteristics'!A:A,MATCH($C1384,'Policy Characteristics'!$C:$C,0)))</f>
        <v>Industry</v>
      </c>
      <c r="B1384" s="386" t="str">
        <f>IF(ISBLANK(INDEX('Policy Characteristics'!B:B,MATCH($C1384,'Policy Characteristics'!$C:$C,0))),"",INDEX('Policy Characteristics'!B:B,MATCH($C1384,'Policy Characteristics'!$C:$C,0)))</f>
        <v>Industry Energy Efficiency Standards</v>
      </c>
      <c r="C1384" s="237" t="str">
        <f t="shared" si="50"/>
        <v>Percentage Improvement in Eqpt Efficiency Standards above BAU</v>
      </c>
      <c r="D1384" s="290" t="s">
        <v>3049</v>
      </c>
      <c r="E1384" s="335" t="s">
        <v>2400</v>
      </c>
      <c r="F1384" t="s">
        <v>3013</v>
      </c>
      <c r="G1384" s="335" t="s">
        <v>2404</v>
      </c>
      <c r="H1384" s="17">
        <v>1002</v>
      </c>
      <c r="I1384" s="387" t="s">
        <v>43</v>
      </c>
      <c r="J1384" s="388" t="str">
        <f>IF(ISBLANK(INDEX('Policy Characteristics'!D:D,MATCH($C1384,'Policy Characteristics'!$C:$C,0))),"",INDEX('Policy Characteristics'!D:D,MATCH($C1384,'Policy Characteristics'!$C:$C,0)))</f>
        <v>Industry Energy Efficiency Standards</v>
      </c>
      <c r="K1384" s="237" t="str">
        <f>IF(ISBLANK(INDEX('Policy Characteristics'!E:E,MATCH($C1384,'Policy Characteristics'!$C:$C,0))),"",INDEX('Policy Characteristics'!E:E,MATCH($C1384,'Policy Characteristics'!$C:$C,0)))</f>
        <v>indst efficiency standards</v>
      </c>
      <c r="L1384" s="238">
        <f>IF(ISBLANK(INDEX('Policy Characteristics'!F:F,MATCH($C1384,'Policy Characteristics'!$C:$C,0))),"",INDEX('Policy Characteristics'!F:F,MATCH($C1384,'Policy Characteristics'!$C:$C,0)))</f>
        <v>0</v>
      </c>
      <c r="M1384" s="238">
        <f>IF(ISBLANK(INDEX('Policy Characteristics'!G:G,MATCH($C1384,'Policy Characteristics'!$C:$C,0))),"",INDEX('Policy Characteristics'!G:G,MATCH($C1384,'Policy Characteristics'!$C:$C,0)))</f>
        <v>0.25</v>
      </c>
      <c r="N1384" s="238">
        <f>IF(ISBLANK(INDEX('Policy Characteristics'!H:H,MATCH($C1384,'Policy Characteristics'!$C:$C,0))),"",INDEX('Policy Characteristics'!H:H,MATCH($C1384,'Policy Characteristics'!$C:$C,0)))</f>
        <v>0.01</v>
      </c>
      <c r="O1384" s="237" t="str">
        <f>IF(ISBLANK(INDEX('Policy Characteristics'!I:I,MATCH($C1384,'Policy Characteristics'!$C:$C,0))),"",INDEX('Policy Characteristics'!I:I,MATCH($C1384,'Policy Characteristics'!$C:$C,0)))</f>
        <v>% reduction in energy use</v>
      </c>
      <c r="P1384" s="237"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7" t="str">
        <f>IF(ISBLANK(INDEX('Policy Characteristics'!K:K,MATCH($C1384,'Policy Characteristics'!$C:$C,0))),"",INDEX('Policy Characteristics'!K:K,MATCH($C1384,'Policy Characteristics'!$C:$C,0)))</f>
        <v>industry-ag-main.html#eff-stds</v>
      </c>
      <c r="R1384" s="237" t="str">
        <f>IF(ISBLANK(INDEX('Policy Characteristics'!L:L,MATCH($C1384,'Policy Characteristics'!$C:$C,0))),"",INDEX('Policy Characteristics'!L:L,MATCH($C1384,'Policy Characteristics'!$C:$C,0)))</f>
        <v>industry-energy-efficiency-standards.html</v>
      </c>
      <c r="S1384" s="291" t="s">
        <v>187</v>
      </c>
    </row>
    <row r="1385" spans="1:19" s="237" customFormat="1">
      <c r="A1385" s="237" t="str">
        <f>IF(ISBLANK(INDEX('Policy Characteristics'!A:A,MATCH($C1385,'Policy Characteristics'!$C:$C,0))),"",INDEX('Policy Characteristics'!A:A,MATCH($C1385,'Policy Characteristics'!$C:$C,0)))</f>
        <v>Industry</v>
      </c>
      <c r="B1385" s="386" t="str">
        <f>IF(ISBLANK(INDEX('Policy Characteristics'!B:B,MATCH($C1385,'Policy Characteristics'!$C:$C,0))),"",INDEX('Policy Characteristics'!B:B,MATCH($C1385,'Policy Characteristics'!$C:$C,0)))</f>
        <v>Industry Energy Efficiency Standards</v>
      </c>
      <c r="C1385" s="237" t="str">
        <f t="shared" si="50"/>
        <v>Percentage Improvement in Eqpt Efficiency Standards above BAU</v>
      </c>
      <c r="D1385" s="290" t="s">
        <v>3049</v>
      </c>
      <c r="E1385" s="335" t="s">
        <v>2401</v>
      </c>
      <c r="F1385" t="s">
        <v>3013</v>
      </c>
      <c r="G1385" s="335" t="s">
        <v>2407</v>
      </c>
      <c r="H1385" s="17">
        <v>1003</v>
      </c>
      <c r="I1385" s="387" t="s">
        <v>44</v>
      </c>
      <c r="J1385" s="388" t="str">
        <f>IF(ISBLANK(INDEX('Policy Characteristics'!D:D,MATCH($C1385,'Policy Characteristics'!$C:$C,0))),"",INDEX('Policy Characteristics'!D:D,MATCH($C1385,'Policy Characteristics'!$C:$C,0)))</f>
        <v>Industry Energy Efficiency Standards</v>
      </c>
      <c r="K1385" s="237" t="str">
        <f>IF(ISBLANK(INDEX('Policy Characteristics'!E:E,MATCH($C1385,'Policy Characteristics'!$C:$C,0))),"",INDEX('Policy Characteristics'!E:E,MATCH($C1385,'Policy Characteristics'!$C:$C,0)))</f>
        <v>indst efficiency standards</v>
      </c>
      <c r="L1385" s="238">
        <f>IF(ISBLANK(INDEX('Policy Characteristics'!F:F,MATCH($C1385,'Policy Characteristics'!$C:$C,0))),"",INDEX('Policy Characteristics'!F:F,MATCH($C1385,'Policy Characteristics'!$C:$C,0)))</f>
        <v>0</v>
      </c>
      <c r="M1385" s="238">
        <f>IF(ISBLANK(INDEX('Policy Characteristics'!G:G,MATCH($C1385,'Policy Characteristics'!$C:$C,0))),"",INDEX('Policy Characteristics'!G:G,MATCH($C1385,'Policy Characteristics'!$C:$C,0)))</f>
        <v>0.25</v>
      </c>
      <c r="N1385" s="238">
        <f>IF(ISBLANK(INDEX('Policy Characteristics'!H:H,MATCH($C1385,'Policy Characteristics'!$C:$C,0))),"",INDEX('Policy Characteristics'!H:H,MATCH($C1385,'Policy Characteristics'!$C:$C,0)))</f>
        <v>0.01</v>
      </c>
      <c r="O1385" s="237" t="str">
        <f>IF(ISBLANK(INDEX('Policy Characteristics'!I:I,MATCH($C1385,'Policy Characteristics'!$C:$C,0))),"",INDEX('Policy Characteristics'!I:I,MATCH($C1385,'Policy Characteristics'!$C:$C,0)))</f>
        <v>% reduction in energy use</v>
      </c>
      <c r="P1385" s="237"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7" t="str">
        <f>IF(ISBLANK(INDEX('Policy Characteristics'!K:K,MATCH($C1385,'Policy Characteristics'!$C:$C,0))),"",INDEX('Policy Characteristics'!K:K,MATCH($C1385,'Policy Characteristics'!$C:$C,0)))</f>
        <v>industry-ag-main.html#eff-stds</v>
      </c>
      <c r="R1385" s="237" t="str">
        <f>IF(ISBLANK(INDEX('Policy Characteristics'!L:L,MATCH($C1385,'Policy Characteristics'!$C:$C,0))),"",INDEX('Policy Characteristics'!L:L,MATCH($C1385,'Policy Characteristics'!$C:$C,0)))</f>
        <v>industry-energy-efficiency-standards.html</v>
      </c>
      <c r="S1385" s="291" t="s">
        <v>187</v>
      </c>
    </row>
    <row r="1386" spans="1:19" s="237" customFormat="1">
      <c r="A1386" s="237" t="str">
        <f>IF(ISBLANK(INDEX('Policy Characteristics'!A:A,MATCH($C1386,'Policy Characteristics'!$C:$C,0))),"",INDEX('Policy Characteristics'!A:A,MATCH($C1386,'Policy Characteristics'!$C:$C,0)))</f>
        <v>Industry</v>
      </c>
      <c r="B1386" s="386" t="str">
        <f>IF(ISBLANK(INDEX('Policy Characteristics'!B:B,MATCH($C1386,'Policy Characteristics'!$C:$C,0))),"",INDEX('Policy Characteristics'!B:B,MATCH($C1386,'Policy Characteristics'!$C:$C,0)))</f>
        <v>Industry Energy Efficiency Standards</v>
      </c>
      <c r="C1386" s="237" t="str">
        <f t="shared" si="50"/>
        <v>Percentage Improvement in Eqpt Efficiency Standards above BAU</v>
      </c>
      <c r="D1386" s="290" t="s">
        <v>3049</v>
      </c>
      <c r="E1386" s="335" t="s">
        <v>2699</v>
      </c>
      <c r="F1386" t="s">
        <v>3013</v>
      </c>
      <c r="G1386" s="335" t="s">
        <v>2702</v>
      </c>
      <c r="H1386" s="17">
        <v>1004</v>
      </c>
      <c r="I1386" s="387" t="s">
        <v>44</v>
      </c>
      <c r="J1386" s="388" t="str">
        <f>IF(ISBLANK(INDEX('Policy Characteristics'!D:D,MATCH($C1386,'Policy Characteristics'!$C:$C,0))),"",INDEX('Policy Characteristics'!D:D,MATCH($C1386,'Policy Characteristics'!$C:$C,0)))</f>
        <v>Industry Energy Efficiency Standards</v>
      </c>
      <c r="K1386" s="237" t="str">
        <f>IF(ISBLANK(INDEX('Policy Characteristics'!E:E,MATCH($C1386,'Policy Characteristics'!$C:$C,0))),"",INDEX('Policy Characteristics'!E:E,MATCH($C1386,'Policy Characteristics'!$C:$C,0)))</f>
        <v>indst efficiency standards</v>
      </c>
      <c r="L1386" s="238">
        <f>IF(ISBLANK(INDEX('Policy Characteristics'!F:F,MATCH($C1386,'Policy Characteristics'!$C:$C,0))),"",INDEX('Policy Characteristics'!F:F,MATCH($C1386,'Policy Characteristics'!$C:$C,0)))</f>
        <v>0</v>
      </c>
      <c r="M1386" s="238">
        <f>IF(ISBLANK(INDEX('Policy Characteristics'!G:G,MATCH($C1386,'Policy Characteristics'!$C:$C,0))),"",INDEX('Policy Characteristics'!G:G,MATCH($C1386,'Policy Characteristics'!$C:$C,0)))</f>
        <v>0.25</v>
      </c>
      <c r="N1386" s="238">
        <f>IF(ISBLANK(INDEX('Policy Characteristics'!H:H,MATCH($C1386,'Policy Characteristics'!$C:$C,0))),"",INDEX('Policy Characteristics'!H:H,MATCH($C1386,'Policy Characteristics'!$C:$C,0)))</f>
        <v>0.01</v>
      </c>
      <c r="O1386" s="237" t="str">
        <f>IF(ISBLANK(INDEX('Policy Characteristics'!I:I,MATCH($C1386,'Policy Characteristics'!$C:$C,0))),"",INDEX('Policy Characteristics'!I:I,MATCH($C1386,'Policy Characteristics'!$C:$C,0)))</f>
        <v>% reduction in energy use</v>
      </c>
      <c r="P1386" s="237"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7" t="str">
        <f>IF(ISBLANK(INDEX('Policy Characteristics'!K:K,MATCH($C1386,'Policy Characteristics'!$C:$C,0))),"",INDEX('Policy Characteristics'!K:K,MATCH($C1386,'Policy Characteristics'!$C:$C,0)))</f>
        <v>industry-ag-main.html#eff-stds</v>
      </c>
      <c r="R1386" s="237" t="str">
        <f>IF(ISBLANK(INDEX('Policy Characteristics'!L:L,MATCH($C1386,'Policy Characteristics'!$C:$C,0))),"",INDEX('Policy Characteristics'!L:L,MATCH($C1386,'Policy Characteristics'!$C:$C,0)))</f>
        <v>industry-energy-efficiency-standards.html</v>
      </c>
      <c r="S1386" s="291" t="s">
        <v>187</v>
      </c>
    </row>
    <row r="1387" spans="1:19" s="237" customFormat="1">
      <c r="A1387" s="237" t="str">
        <f>IF(ISBLANK(INDEX('Policy Characteristics'!A:A,MATCH($C1387,'Policy Characteristics'!$C:$C,0))),"",INDEX('Policy Characteristics'!A:A,MATCH($C1387,'Policy Characteristics'!$C:$C,0)))</f>
        <v>Industry</v>
      </c>
      <c r="B1387" s="386" t="str">
        <f>IF(ISBLANK(INDEX('Policy Characteristics'!B:B,MATCH($C1387,'Policy Characteristics'!$C:$C,0))),"",INDEX('Policy Characteristics'!B:B,MATCH($C1387,'Policy Characteristics'!$C:$C,0)))</f>
        <v>Industry Energy Efficiency Standards</v>
      </c>
      <c r="C1387" s="237" t="str">
        <f t="shared" si="50"/>
        <v>Percentage Improvement in Eqpt Efficiency Standards above BAU</v>
      </c>
      <c r="D1387" s="290" t="s">
        <v>3049</v>
      </c>
      <c r="E1387" s="335" t="s">
        <v>2700</v>
      </c>
      <c r="F1387" t="s">
        <v>3013</v>
      </c>
      <c r="G1387" s="335" t="s">
        <v>2704</v>
      </c>
      <c r="H1387" s="17">
        <v>1005</v>
      </c>
      <c r="I1387" s="387" t="s">
        <v>43</v>
      </c>
      <c r="J1387" s="388" t="str">
        <f>IF(ISBLANK(INDEX('Policy Characteristics'!D:D,MATCH($C1387,'Policy Characteristics'!$C:$C,0))),"",INDEX('Policy Characteristics'!D:D,MATCH($C1387,'Policy Characteristics'!$C:$C,0)))</f>
        <v>Industry Energy Efficiency Standards</v>
      </c>
      <c r="K1387" s="237" t="str">
        <f>IF(ISBLANK(INDEX('Policy Characteristics'!E:E,MATCH($C1387,'Policy Characteristics'!$C:$C,0))),"",INDEX('Policy Characteristics'!E:E,MATCH($C1387,'Policy Characteristics'!$C:$C,0)))</f>
        <v>indst efficiency standards</v>
      </c>
      <c r="L1387" s="238">
        <f>IF(ISBLANK(INDEX('Policy Characteristics'!F:F,MATCH($C1387,'Policy Characteristics'!$C:$C,0))),"",INDEX('Policy Characteristics'!F:F,MATCH($C1387,'Policy Characteristics'!$C:$C,0)))</f>
        <v>0</v>
      </c>
      <c r="M1387" s="238">
        <f>IF(ISBLANK(INDEX('Policy Characteristics'!G:G,MATCH($C1387,'Policy Characteristics'!$C:$C,0))),"",INDEX('Policy Characteristics'!G:G,MATCH($C1387,'Policy Characteristics'!$C:$C,0)))</f>
        <v>0.25</v>
      </c>
      <c r="N1387" s="238">
        <f>IF(ISBLANK(INDEX('Policy Characteristics'!H:H,MATCH($C1387,'Policy Characteristics'!$C:$C,0))),"",INDEX('Policy Characteristics'!H:H,MATCH($C1387,'Policy Characteristics'!$C:$C,0)))</f>
        <v>0.01</v>
      </c>
      <c r="O1387" s="237" t="str">
        <f>IF(ISBLANK(INDEX('Policy Characteristics'!I:I,MATCH($C1387,'Policy Characteristics'!$C:$C,0))),"",INDEX('Policy Characteristics'!I:I,MATCH($C1387,'Policy Characteristics'!$C:$C,0)))</f>
        <v>% reduction in energy use</v>
      </c>
      <c r="P1387" s="237"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7" t="str">
        <f>IF(ISBLANK(INDEX('Policy Characteristics'!K:K,MATCH($C1387,'Policy Characteristics'!$C:$C,0))),"",INDEX('Policy Characteristics'!K:K,MATCH($C1387,'Policy Characteristics'!$C:$C,0)))</f>
        <v>industry-ag-main.html#eff-stds</v>
      </c>
      <c r="R1387" s="237" t="str">
        <f>IF(ISBLANK(INDEX('Policy Characteristics'!L:L,MATCH($C1387,'Policy Characteristics'!$C:$C,0))),"",INDEX('Policy Characteristics'!L:L,MATCH($C1387,'Policy Characteristics'!$C:$C,0)))</f>
        <v>industry-energy-efficiency-standards.html</v>
      </c>
      <c r="S1387" s="291" t="s">
        <v>187</v>
      </c>
    </row>
    <row r="1388" spans="1:19" s="237" customFormat="1">
      <c r="A1388" s="237" t="str">
        <f>IF(ISBLANK(INDEX('Policy Characteristics'!A:A,MATCH($C1388,'Policy Characteristics'!$C:$C,0))),"",INDEX('Policy Characteristics'!A:A,MATCH($C1388,'Policy Characteristics'!$C:$C,0)))</f>
        <v>Industry</v>
      </c>
      <c r="B1388" s="386" t="str">
        <f>IF(ISBLANK(INDEX('Policy Characteristics'!B:B,MATCH($C1388,'Policy Characteristics'!$C:$C,0))),"",INDEX('Policy Characteristics'!B:B,MATCH($C1388,'Policy Characteristics'!$C:$C,0)))</f>
        <v>Industry Energy Efficiency Standards</v>
      </c>
      <c r="C1388" s="237" t="str">
        <f t="shared" si="50"/>
        <v>Percentage Improvement in Eqpt Efficiency Standards above BAU</v>
      </c>
      <c r="D1388" s="290" t="s">
        <v>3049</v>
      </c>
      <c r="E1388" s="335" t="s">
        <v>2701</v>
      </c>
      <c r="F1388" t="s">
        <v>3013</v>
      </c>
      <c r="G1388" s="335" t="s">
        <v>2705</v>
      </c>
      <c r="H1388" s="17">
        <v>1006</v>
      </c>
      <c r="I1388" s="387" t="s">
        <v>43</v>
      </c>
      <c r="J1388" s="388" t="str">
        <f>IF(ISBLANK(INDEX('Policy Characteristics'!D:D,MATCH($C1388,'Policy Characteristics'!$C:$C,0))),"",INDEX('Policy Characteristics'!D:D,MATCH($C1388,'Policy Characteristics'!$C:$C,0)))</f>
        <v>Industry Energy Efficiency Standards</v>
      </c>
      <c r="K1388" s="237" t="str">
        <f>IF(ISBLANK(INDEX('Policy Characteristics'!E:E,MATCH($C1388,'Policy Characteristics'!$C:$C,0))),"",INDEX('Policy Characteristics'!E:E,MATCH($C1388,'Policy Characteristics'!$C:$C,0)))</f>
        <v>indst efficiency standards</v>
      </c>
      <c r="L1388" s="238">
        <f>IF(ISBLANK(INDEX('Policy Characteristics'!F:F,MATCH($C1388,'Policy Characteristics'!$C:$C,0))),"",INDEX('Policy Characteristics'!F:F,MATCH($C1388,'Policy Characteristics'!$C:$C,0)))</f>
        <v>0</v>
      </c>
      <c r="M1388" s="238">
        <f>IF(ISBLANK(INDEX('Policy Characteristics'!G:G,MATCH($C1388,'Policy Characteristics'!$C:$C,0))),"",INDEX('Policy Characteristics'!G:G,MATCH($C1388,'Policy Characteristics'!$C:$C,0)))</f>
        <v>0.25</v>
      </c>
      <c r="N1388" s="238">
        <f>IF(ISBLANK(INDEX('Policy Characteristics'!H:H,MATCH($C1388,'Policy Characteristics'!$C:$C,0))),"",INDEX('Policy Characteristics'!H:H,MATCH($C1388,'Policy Characteristics'!$C:$C,0)))</f>
        <v>0.01</v>
      </c>
      <c r="O1388" s="237" t="str">
        <f>IF(ISBLANK(INDEX('Policy Characteristics'!I:I,MATCH($C1388,'Policy Characteristics'!$C:$C,0))),"",INDEX('Policy Characteristics'!I:I,MATCH($C1388,'Policy Characteristics'!$C:$C,0)))</f>
        <v>% reduction in energy use</v>
      </c>
      <c r="P1388" s="237"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7" t="str">
        <f>IF(ISBLANK(INDEX('Policy Characteristics'!K:K,MATCH($C1388,'Policy Characteristics'!$C:$C,0))),"",INDEX('Policy Characteristics'!K:K,MATCH($C1388,'Policy Characteristics'!$C:$C,0)))</f>
        <v>industry-ag-main.html#eff-stds</v>
      </c>
      <c r="R1388" s="237" t="str">
        <f>IF(ISBLANK(INDEX('Policy Characteristics'!L:L,MATCH($C1388,'Policy Characteristics'!$C:$C,0))),"",INDEX('Policy Characteristics'!L:L,MATCH($C1388,'Policy Characteristics'!$C:$C,0)))</f>
        <v>industry-energy-efficiency-standards.html</v>
      </c>
      <c r="S1388" s="291" t="s">
        <v>187</v>
      </c>
    </row>
    <row r="1389" spans="1:19" s="237" customFormat="1">
      <c r="A1389" s="237" t="str">
        <f>IF(ISBLANK(INDEX('Policy Characteristics'!A:A,MATCH($C1389,'Policy Characteristics'!$C:$C,0))),"",INDEX('Policy Characteristics'!A:A,MATCH($C1389,'Policy Characteristics'!$C:$C,0)))</f>
        <v>Industry</v>
      </c>
      <c r="B1389" s="386" t="str">
        <f>IF(ISBLANK(INDEX('Policy Characteristics'!B:B,MATCH($C1389,'Policy Characteristics'!$C:$C,0))),"",INDEX('Policy Characteristics'!B:B,MATCH($C1389,'Policy Characteristics'!$C:$C,0)))</f>
        <v>Industry Energy Efficiency Standards</v>
      </c>
      <c r="C1389" s="237" t="str">
        <f t="shared" si="50"/>
        <v>Percentage Improvement in Eqpt Efficiency Standards above BAU</v>
      </c>
      <c r="D1389" s="290" t="s">
        <v>3049</v>
      </c>
      <c r="E1389" s="335" t="s">
        <v>2698</v>
      </c>
      <c r="F1389" t="s">
        <v>3013</v>
      </c>
      <c r="G1389" s="335" t="s">
        <v>2703</v>
      </c>
      <c r="H1389" s="17">
        <v>1007</v>
      </c>
      <c r="I1389" s="387" t="s">
        <v>44</v>
      </c>
      <c r="J1389" s="388" t="str">
        <f>IF(ISBLANK(INDEX('Policy Characteristics'!D:D,MATCH($C1389,'Policy Characteristics'!$C:$C,0))),"",INDEX('Policy Characteristics'!D:D,MATCH($C1389,'Policy Characteristics'!$C:$C,0)))</f>
        <v>Industry Energy Efficiency Standards</v>
      </c>
      <c r="K1389" s="237" t="str">
        <f>IF(ISBLANK(INDEX('Policy Characteristics'!E:E,MATCH($C1389,'Policy Characteristics'!$C:$C,0))),"",INDEX('Policy Characteristics'!E:E,MATCH($C1389,'Policy Characteristics'!$C:$C,0)))</f>
        <v>indst efficiency standards</v>
      </c>
      <c r="L1389" s="238">
        <f>IF(ISBLANK(INDEX('Policy Characteristics'!F:F,MATCH($C1389,'Policy Characteristics'!$C:$C,0))),"",INDEX('Policy Characteristics'!F:F,MATCH($C1389,'Policy Characteristics'!$C:$C,0)))</f>
        <v>0</v>
      </c>
      <c r="M1389" s="238">
        <f>IF(ISBLANK(INDEX('Policy Characteristics'!G:G,MATCH($C1389,'Policy Characteristics'!$C:$C,0))),"",INDEX('Policy Characteristics'!G:G,MATCH($C1389,'Policy Characteristics'!$C:$C,0)))</f>
        <v>0.25</v>
      </c>
      <c r="N1389" s="238">
        <f>IF(ISBLANK(INDEX('Policy Characteristics'!H:H,MATCH($C1389,'Policy Characteristics'!$C:$C,0))),"",INDEX('Policy Characteristics'!H:H,MATCH($C1389,'Policy Characteristics'!$C:$C,0)))</f>
        <v>0.01</v>
      </c>
      <c r="O1389" s="237" t="str">
        <f>IF(ISBLANK(INDEX('Policy Characteristics'!I:I,MATCH($C1389,'Policy Characteristics'!$C:$C,0))),"",INDEX('Policy Characteristics'!I:I,MATCH($C1389,'Policy Characteristics'!$C:$C,0)))</f>
        <v>% reduction in energy use</v>
      </c>
      <c r="P1389" s="237"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7" t="str">
        <f>IF(ISBLANK(INDEX('Policy Characteristics'!K:K,MATCH($C1389,'Policy Characteristics'!$C:$C,0))),"",INDEX('Policy Characteristics'!K:K,MATCH($C1389,'Policy Characteristics'!$C:$C,0)))</f>
        <v>industry-ag-main.html#eff-stds</v>
      </c>
      <c r="R1389" s="237" t="str">
        <f>IF(ISBLANK(INDEX('Policy Characteristics'!L:L,MATCH($C1389,'Policy Characteristics'!$C:$C,0))),"",INDEX('Policy Characteristics'!L:L,MATCH($C1389,'Policy Characteristics'!$C:$C,0)))</f>
        <v>industry-energy-efficiency-standards.html</v>
      </c>
      <c r="S1389" s="291" t="s">
        <v>187</v>
      </c>
    </row>
    <row r="1390" spans="1:19" s="237" customFormat="1">
      <c r="A1390" s="237" t="str">
        <f>IF(ISBLANK(INDEX('Policy Characteristics'!A:A,MATCH($C1390,'Policy Characteristics'!$C:$C,0))),"",INDEX('Policy Characteristics'!A:A,MATCH($C1390,'Policy Characteristics'!$C:$C,0)))</f>
        <v>Industry</v>
      </c>
      <c r="B1390" s="386" t="str">
        <f>IF(ISBLANK(INDEX('Policy Characteristics'!B:B,MATCH($C1390,'Policy Characteristics'!$C:$C,0))),"",INDEX('Policy Characteristics'!B:B,MATCH($C1390,'Policy Characteristics'!$C:$C,0)))</f>
        <v>Industry Energy Efficiency Standards</v>
      </c>
      <c r="C1390" s="237" t="str">
        <f t="shared" si="50"/>
        <v>Percentage Improvement in Eqpt Efficiency Standards above BAU</v>
      </c>
      <c r="D1390" s="290" t="s">
        <v>3050</v>
      </c>
      <c r="E1390" s="335" t="s">
        <v>2396</v>
      </c>
      <c r="F1390" t="s">
        <v>3014</v>
      </c>
      <c r="G1390" s="335" t="s">
        <v>2402</v>
      </c>
      <c r="H1390" s="17">
        <v>1008</v>
      </c>
      <c r="I1390" s="387" t="s">
        <v>43</v>
      </c>
      <c r="J1390" s="388" t="str">
        <f>IF(ISBLANK(INDEX('Policy Characteristics'!D:D,MATCH($C1390,'Policy Characteristics'!$C:$C,0))),"",INDEX('Policy Characteristics'!D:D,MATCH($C1390,'Policy Characteristics'!$C:$C,0)))</f>
        <v>Industry Energy Efficiency Standards</v>
      </c>
      <c r="K1390" s="237" t="str">
        <f>IF(ISBLANK(INDEX('Policy Characteristics'!E:E,MATCH($C1390,'Policy Characteristics'!$C:$C,0))),"",INDEX('Policy Characteristics'!E:E,MATCH($C1390,'Policy Characteristics'!$C:$C,0)))</f>
        <v>indst efficiency standards</v>
      </c>
      <c r="L1390" s="238">
        <f>IF(ISBLANK(INDEX('Policy Characteristics'!F:F,MATCH($C1390,'Policy Characteristics'!$C:$C,0))),"",INDEX('Policy Characteristics'!F:F,MATCH($C1390,'Policy Characteristics'!$C:$C,0)))</f>
        <v>0</v>
      </c>
      <c r="M1390" s="238">
        <f>IF(ISBLANK(INDEX('Policy Characteristics'!G:G,MATCH($C1390,'Policy Characteristics'!$C:$C,0))),"",INDEX('Policy Characteristics'!G:G,MATCH($C1390,'Policy Characteristics'!$C:$C,0)))</f>
        <v>0.25</v>
      </c>
      <c r="N1390" s="238">
        <f>IF(ISBLANK(INDEX('Policy Characteristics'!H:H,MATCH($C1390,'Policy Characteristics'!$C:$C,0))),"",INDEX('Policy Characteristics'!H:H,MATCH($C1390,'Policy Characteristics'!$C:$C,0)))</f>
        <v>0.01</v>
      </c>
      <c r="O1390" s="237" t="str">
        <f>IF(ISBLANK(INDEX('Policy Characteristics'!I:I,MATCH($C1390,'Policy Characteristics'!$C:$C,0))),"",INDEX('Policy Characteristics'!I:I,MATCH($C1390,'Policy Characteristics'!$C:$C,0)))</f>
        <v>% reduction in energy use</v>
      </c>
      <c r="P1390" s="237"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7" t="str">
        <f>IF(ISBLANK(INDEX('Policy Characteristics'!K:K,MATCH($C1390,'Policy Characteristics'!$C:$C,0))),"",INDEX('Policy Characteristics'!K:K,MATCH($C1390,'Policy Characteristics'!$C:$C,0)))</f>
        <v>industry-ag-main.html#eff-stds</v>
      </c>
      <c r="R1390" s="237" t="str">
        <f>IF(ISBLANK(INDEX('Policy Characteristics'!L:L,MATCH($C1390,'Policy Characteristics'!$C:$C,0))),"",INDEX('Policy Characteristics'!L:L,MATCH($C1390,'Policy Characteristics'!$C:$C,0)))</f>
        <v>industry-energy-efficiency-standards.html</v>
      </c>
      <c r="S1390" s="291" t="s">
        <v>187</v>
      </c>
    </row>
    <row r="1391" spans="1:19" s="237" customFormat="1">
      <c r="A1391" s="237" t="str">
        <f>IF(ISBLANK(INDEX('Policy Characteristics'!A:A,MATCH($C1391,'Policy Characteristics'!$C:$C,0))),"",INDEX('Policy Characteristics'!A:A,MATCH($C1391,'Policy Characteristics'!$C:$C,0)))</f>
        <v>Industry</v>
      </c>
      <c r="B1391" s="386" t="str">
        <f>IF(ISBLANK(INDEX('Policy Characteristics'!B:B,MATCH($C1391,'Policy Characteristics'!$C:$C,0))),"",INDEX('Policy Characteristics'!B:B,MATCH($C1391,'Policy Characteristics'!$C:$C,0)))</f>
        <v>Industry Energy Efficiency Standards</v>
      </c>
      <c r="C1391" s="237" t="str">
        <f t="shared" si="50"/>
        <v>Percentage Improvement in Eqpt Efficiency Standards above BAU</v>
      </c>
      <c r="D1391" s="290" t="s">
        <v>3050</v>
      </c>
      <c r="E1391" s="335" t="s">
        <v>2397</v>
      </c>
      <c r="F1391" t="s">
        <v>3014</v>
      </c>
      <c r="G1391" s="335" t="s">
        <v>2405</v>
      </c>
      <c r="H1391" s="17">
        <v>1009</v>
      </c>
      <c r="I1391" s="387" t="s">
        <v>43</v>
      </c>
      <c r="J1391" s="388" t="str">
        <f>IF(ISBLANK(INDEX('Policy Characteristics'!D:D,MATCH($C1391,'Policy Characteristics'!$C:$C,0))),"",INDEX('Policy Characteristics'!D:D,MATCH($C1391,'Policy Characteristics'!$C:$C,0)))</f>
        <v>Industry Energy Efficiency Standards</v>
      </c>
      <c r="K1391" s="237" t="str">
        <f>IF(ISBLANK(INDEX('Policy Characteristics'!E:E,MATCH($C1391,'Policy Characteristics'!$C:$C,0))),"",INDEX('Policy Characteristics'!E:E,MATCH($C1391,'Policy Characteristics'!$C:$C,0)))</f>
        <v>indst efficiency standards</v>
      </c>
      <c r="L1391" s="238">
        <f>IF(ISBLANK(INDEX('Policy Characteristics'!F:F,MATCH($C1391,'Policy Characteristics'!$C:$C,0))),"",INDEX('Policy Characteristics'!F:F,MATCH($C1391,'Policy Characteristics'!$C:$C,0)))</f>
        <v>0</v>
      </c>
      <c r="M1391" s="238">
        <f>IF(ISBLANK(INDEX('Policy Characteristics'!G:G,MATCH($C1391,'Policy Characteristics'!$C:$C,0))),"",INDEX('Policy Characteristics'!G:G,MATCH($C1391,'Policy Characteristics'!$C:$C,0)))</f>
        <v>0.25</v>
      </c>
      <c r="N1391" s="238">
        <f>IF(ISBLANK(INDEX('Policy Characteristics'!H:H,MATCH($C1391,'Policy Characteristics'!$C:$C,0))),"",INDEX('Policy Characteristics'!H:H,MATCH($C1391,'Policy Characteristics'!$C:$C,0)))</f>
        <v>0.01</v>
      </c>
      <c r="O1391" s="237" t="str">
        <f>IF(ISBLANK(INDEX('Policy Characteristics'!I:I,MATCH($C1391,'Policy Characteristics'!$C:$C,0))),"",INDEX('Policy Characteristics'!I:I,MATCH($C1391,'Policy Characteristics'!$C:$C,0)))</f>
        <v>% reduction in energy use</v>
      </c>
      <c r="P1391" s="237"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7" t="str">
        <f>IF(ISBLANK(INDEX('Policy Characteristics'!K:K,MATCH($C1391,'Policy Characteristics'!$C:$C,0))),"",INDEX('Policy Characteristics'!K:K,MATCH($C1391,'Policy Characteristics'!$C:$C,0)))</f>
        <v>industry-ag-main.html#eff-stds</v>
      </c>
      <c r="R1391" s="237" t="str">
        <f>IF(ISBLANK(INDEX('Policy Characteristics'!L:L,MATCH($C1391,'Policy Characteristics'!$C:$C,0))),"",INDEX('Policy Characteristics'!L:L,MATCH($C1391,'Policy Characteristics'!$C:$C,0)))</f>
        <v>industry-energy-efficiency-standards.html</v>
      </c>
      <c r="S1391" s="291" t="s">
        <v>187</v>
      </c>
    </row>
    <row r="1392" spans="1:19" s="237" customFormat="1">
      <c r="A1392" s="237" t="str">
        <f>IF(ISBLANK(INDEX('Policy Characteristics'!A:A,MATCH($C1392,'Policy Characteristics'!$C:$C,0))),"",INDEX('Policy Characteristics'!A:A,MATCH($C1392,'Policy Characteristics'!$C:$C,0)))</f>
        <v>Industry</v>
      </c>
      <c r="B1392" s="386" t="str">
        <f>IF(ISBLANK(INDEX('Policy Characteristics'!B:B,MATCH($C1392,'Policy Characteristics'!$C:$C,0))),"",INDEX('Policy Characteristics'!B:B,MATCH($C1392,'Policy Characteristics'!$C:$C,0)))</f>
        <v>Industry Energy Efficiency Standards</v>
      </c>
      <c r="C1392" s="237" t="str">
        <f t="shared" si="50"/>
        <v>Percentage Improvement in Eqpt Efficiency Standards above BAU</v>
      </c>
      <c r="D1392" s="290" t="s">
        <v>3050</v>
      </c>
      <c r="E1392" s="335" t="s">
        <v>2398</v>
      </c>
      <c r="F1392" t="s">
        <v>3014</v>
      </c>
      <c r="G1392" s="335" t="s">
        <v>2406</v>
      </c>
      <c r="H1392" s="17">
        <v>1010</v>
      </c>
      <c r="I1392" s="387" t="s">
        <v>43</v>
      </c>
      <c r="J1392" s="388" t="str">
        <f>IF(ISBLANK(INDEX('Policy Characteristics'!D:D,MATCH($C1392,'Policy Characteristics'!$C:$C,0))),"",INDEX('Policy Characteristics'!D:D,MATCH($C1392,'Policy Characteristics'!$C:$C,0)))</f>
        <v>Industry Energy Efficiency Standards</v>
      </c>
      <c r="K1392" s="237" t="str">
        <f>IF(ISBLANK(INDEX('Policy Characteristics'!E:E,MATCH($C1392,'Policy Characteristics'!$C:$C,0))),"",INDEX('Policy Characteristics'!E:E,MATCH($C1392,'Policy Characteristics'!$C:$C,0)))</f>
        <v>indst efficiency standards</v>
      </c>
      <c r="L1392" s="238">
        <f>IF(ISBLANK(INDEX('Policy Characteristics'!F:F,MATCH($C1392,'Policy Characteristics'!$C:$C,0))),"",INDEX('Policy Characteristics'!F:F,MATCH($C1392,'Policy Characteristics'!$C:$C,0)))</f>
        <v>0</v>
      </c>
      <c r="M1392" s="238">
        <f>IF(ISBLANK(INDEX('Policy Characteristics'!G:G,MATCH($C1392,'Policy Characteristics'!$C:$C,0))),"",INDEX('Policy Characteristics'!G:G,MATCH($C1392,'Policy Characteristics'!$C:$C,0)))</f>
        <v>0.25</v>
      </c>
      <c r="N1392" s="238">
        <f>IF(ISBLANK(INDEX('Policy Characteristics'!H:H,MATCH($C1392,'Policy Characteristics'!$C:$C,0))),"",INDEX('Policy Characteristics'!H:H,MATCH($C1392,'Policy Characteristics'!$C:$C,0)))</f>
        <v>0.01</v>
      </c>
      <c r="O1392" s="237" t="str">
        <f>IF(ISBLANK(INDEX('Policy Characteristics'!I:I,MATCH($C1392,'Policy Characteristics'!$C:$C,0))),"",INDEX('Policy Characteristics'!I:I,MATCH($C1392,'Policy Characteristics'!$C:$C,0)))</f>
        <v>% reduction in energy use</v>
      </c>
      <c r="P1392" s="237"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7" t="str">
        <f>IF(ISBLANK(INDEX('Policy Characteristics'!K:K,MATCH($C1392,'Policy Characteristics'!$C:$C,0))),"",INDEX('Policy Characteristics'!K:K,MATCH($C1392,'Policy Characteristics'!$C:$C,0)))</f>
        <v>industry-ag-main.html#eff-stds</v>
      </c>
      <c r="R1392" s="237" t="str">
        <f>IF(ISBLANK(INDEX('Policy Characteristics'!L:L,MATCH($C1392,'Policy Characteristics'!$C:$C,0))),"",INDEX('Policy Characteristics'!L:L,MATCH($C1392,'Policy Characteristics'!$C:$C,0)))</f>
        <v>industry-energy-efficiency-standards.html</v>
      </c>
      <c r="S1392" s="291" t="s">
        <v>187</v>
      </c>
    </row>
    <row r="1393" spans="1:19" s="237" customFormat="1">
      <c r="A1393" s="237" t="str">
        <f>IF(ISBLANK(INDEX('Policy Characteristics'!A:A,MATCH($C1393,'Policy Characteristics'!$C:$C,0))),"",INDEX('Policy Characteristics'!A:A,MATCH($C1393,'Policy Characteristics'!$C:$C,0)))</f>
        <v>Industry</v>
      </c>
      <c r="B1393" s="386" t="str">
        <f>IF(ISBLANK(INDEX('Policy Characteristics'!B:B,MATCH($C1393,'Policy Characteristics'!$C:$C,0))),"",INDEX('Policy Characteristics'!B:B,MATCH($C1393,'Policy Characteristics'!$C:$C,0)))</f>
        <v>Industry Energy Efficiency Standards</v>
      </c>
      <c r="C1393" s="237" t="str">
        <f t="shared" si="50"/>
        <v>Percentage Improvement in Eqpt Efficiency Standards above BAU</v>
      </c>
      <c r="D1393" s="290" t="s">
        <v>3050</v>
      </c>
      <c r="E1393" s="335" t="s">
        <v>2399</v>
      </c>
      <c r="F1393" t="s">
        <v>3014</v>
      </c>
      <c r="G1393" s="335" t="s">
        <v>2403</v>
      </c>
      <c r="H1393" s="17">
        <v>1011</v>
      </c>
      <c r="I1393" s="387" t="s">
        <v>44</v>
      </c>
      <c r="J1393" s="388" t="str">
        <f>IF(ISBLANK(INDEX('Policy Characteristics'!D:D,MATCH($C1393,'Policy Characteristics'!$C:$C,0))),"",INDEX('Policy Characteristics'!D:D,MATCH($C1393,'Policy Characteristics'!$C:$C,0)))</f>
        <v>Industry Energy Efficiency Standards</v>
      </c>
      <c r="K1393" s="237" t="str">
        <f>IF(ISBLANK(INDEX('Policy Characteristics'!E:E,MATCH($C1393,'Policy Characteristics'!$C:$C,0))),"",INDEX('Policy Characteristics'!E:E,MATCH($C1393,'Policy Characteristics'!$C:$C,0)))</f>
        <v>indst efficiency standards</v>
      </c>
      <c r="L1393" s="238">
        <f>IF(ISBLANK(INDEX('Policy Characteristics'!F:F,MATCH($C1393,'Policy Characteristics'!$C:$C,0))),"",INDEX('Policy Characteristics'!F:F,MATCH($C1393,'Policy Characteristics'!$C:$C,0)))</f>
        <v>0</v>
      </c>
      <c r="M1393" s="238">
        <f>IF(ISBLANK(INDEX('Policy Characteristics'!G:G,MATCH($C1393,'Policy Characteristics'!$C:$C,0))),"",INDEX('Policy Characteristics'!G:G,MATCH($C1393,'Policy Characteristics'!$C:$C,0)))</f>
        <v>0.25</v>
      </c>
      <c r="N1393" s="238">
        <f>IF(ISBLANK(INDEX('Policy Characteristics'!H:H,MATCH($C1393,'Policy Characteristics'!$C:$C,0))),"",INDEX('Policy Characteristics'!H:H,MATCH($C1393,'Policy Characteristics'!$C:$C,0)))</f>
        <v>0.01</v>
      </c>
      <c r="O1393" s="237" t="str">
        <f>IF(ISBLANK(INDEX('Policy Characteristics'!I:I,MATCH($C1393,'Policy Characteristics'!$C:$C,0))),"",INDEX('Policy Characteristics'!I:I,MATCH($C1393,'Policy Characteristics'!$C:$C,0)))</f>
        <v>% reduction in energy use</v>
      </c>
      <c r="P1393" s="237"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7" t="str">
        <f>IF(ISBLANK(INDEX('Policy Characteristics'!K:K,MATCH($C1393,'Policy Characteristics'!$C:$C,0))),"",INDEX('Policy Characteristics'!K:K,MATCH($C1393,'Policy Characteristics'!$C:$C,0)))</f>
        <v>industry-ag-main.html#eff-stds</v>
      </c>
      <c r="R1393" s="237" t="str">
        <f>IF(ISBLANK(INDEX('Policy Characteristics'!L:L,MATCH($C1393,'Policy Characteristics'!$C:$C,0))),"",INDEX('Policy Characteristics'!L:L,MATCH($C1393,'Policy Characteristics'!$C:$C,0)))</f>
        <v>industry-energy-efficiency-standards.html</v>
      </c>
      <c r="S1393" s="291" t="s">
        <v>187</v>
      </c>
    </row>
    <row r="1394" spans="1:19" s="237" customFormat="1">
      <c r="A1394" s="237" t="str">
        <f>IF(ISBLANK(INDEX('Policy Characteristics'!A:A,MATCH($C1394,'Policy Characteristics'!$C:$C,0))),"",INDEX('Policy Characteristics'!A:A,MATCH($C1394,'Policy Characteristics'!$C:$C,0)))</f>
        <v>Industry</v>
      </c>
      <c r="B1394" s="386" t="str">
        <f>IF(ISBLANK(INDEX('Policy Characteristics'!B:B,MATCH($C1394,'Policy Characteristics'!$C:$C,0))),"",INDEX('Policy Characteristics'!B:B,MATCH($C1394,'Policy Characteristics'!$C:$C,0)))</f>
        <v>Industry Energy Efficiency Standards</v>
      </c>
      <c r="C1394" s="237" t="str">
        <f t="shared" si="50"/>
        <v>Percentage Improvement in Eqpt Efficiency Standards above BAU</v>
      </c>
      <c r="D1394" s="290" t="s">
        <v>3050</v>
      </c>
      <c r="E1394" s="335" t="s">
        <v>2400</v>
      </c>
      <c r="F1394" t="s">
        <v>3014</v>
      </c>
      <c r="G1394" s="335" t="s">
        <v>2404</v>
      </c>
      <c r="H1394" s="17">
        <v>1012</v>
      </c>
      <c r="I1394" s="387" t="s">
        <v>43</v>
      </c>
      <c r="J1394" s="388" t="str">
        <f>IF(ISBLANK(INDEX('Policy Characteristics'!D:D,MATCH($C1394,'Policy Characteristics'!$C:$C,0))),"",INDEX('Policy Characteristics'!D:D,MATCH($C1394,'Policy Characteristics'!$C:$C,0)))</f>
        <v>Industry Energy Efficiency Standards</v>
      </c>
      <c r="K1394" s="237" t="str">
        <f>IF(ISBLANK(INDEX('Policy Characteristics'!E:E,MATCH($C1394,'Policy Characteristics'!$C:$C,0))),"",INDEX('Policy Characteristics'!E:E,MATCH($C1394,'Policy Characteristics'!$C:$C,0)))</f>
        <v>indst efficiency standards</v>
      </c>
      <c r="L1394" s="238">
        <f>IF(ISBLANK(INDEX('Policy Characteristics'!F:F,MATCH($C1394,'Policy Characteristics'!$C:$C,0))),"",INDEX('Policy Characteristics'!F:F,MATCH($C1394,'Policy Characteristics'!$C:$C,0)))</f>
        <v>0</v>
      </c>
      <c r="M1394" s="238">
        <f>IF(ISBLANK(INDEX('Policy Characteristics'!G:G,MATCH($C1394,'Policy Characteristics'!$C:$C,0))),"",INDEX('Policy Characteristics'!G:G,MATCH($C1394,'Policy Characteristics'!$C:$C,0)))</f>
        <v>0.25</v>
      </c>
      <c r="N1394" s="238">
        <f>IF(ISBLANK(INDEX('Policy Characteristics'!H:H,MATCH($C1394,'Policy Characteristics'!$C:$C,0))),"",INDEX('Policy Characteristics'!H:H,MATCH($C1394,'Policy Characteristics'!$C:$C,0)))</f>
        <v>0.01</v>
      </c>
      <c r="O1394" s="237" t="str">
        <f>IF(ISBLANK(INDEX('Policy Characteristics'!I:I,MATCH($C1394,'Policy Characteristics'!$C:$C,0))),"",INDEX('Policy Characteristics'!I:I,MATCH($C1394,'Policy Characteristics'!$C:$C,0)))</f>
        <v>% reduction in energy use</v>
      </c>
      <c r="P1394" s="237"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7" t="str">
        <f>IF(ISBLANK(INDEX('Policy Characteristics'!K:K,MATCH($C1394,'Policy Characteristics'!$C:$C,0))),"",INDEX('Policy Characteristics'!K:K,MATCH($C1394,'Policy Characteristics'!$C:$C,0)))</f>
        <v>industry-ag-main.html#eff-stds</v>
      </c>
      <c r="R1394" s="237" t="str">
        <f>IF(ISBLANK(INDEX('Policy Characteristics'!L:L,MATCH($C1394,'Policy Characteristics'!$C:$C,0))),"",INDEX('Policy Characteristics'!L:L,MATCH($C1394,'Policy Characteristics'!$C:$C,0)))</f>
        <v>industry-energy-efficiency-standards.html</v>
      </c>
      <c r="S1394" s="291" t="s">
        <v>187</v>
      </c>
    </row>
    <row r="1395" spans="1:19" s="237" customFormat="1">
      <c r="A1395" s="237" t="str">
        <f>IF(ISBLANK(INDEX('Policy Characteristics'!A:A,MATCH($C1395,'Policy Characteristics'!$C:$C,0))),"",INDEX('Policy Characteristics'!A:A,MATCH($C1395,'Policy Characteristics'!$C:$C,0)))</f>
        <v>Industry</v>
      </c>
      <c r="B1395" s="386" t="str">
        <f>IF(ISBLANK(INDEX('Policy Characteristics'!B:B,MATCH($C1395,'Policy Characteristics'!$C:$C,0))),"",INDEX('Policy Characteristics'!B:B,MATCH($C1395,'Policy Characteristics'!$C:$C,0)))</f>
        <v>Industry Energy Efficiency Standards</v>
      </c>
      <c r="C1395" s="237" t="str">
        <f t="shared" si="50"/>
        <v>Percentage Improvement in Eqpt Efficiency Standards above BAU</v>
      </c>
      <c r="D1395" s="290" t="s">
        <v>3050</v>
      </c>
      <c r="E1395" s="335" t="s">
        <v>2401</v>
      </c>
      <c r="F1395" t="s">
        <v>3014</v>
      </c>
      <c r="G1395" s="335" t="s">
        <v>2407</v>
      </c>
      <c r="H1395" s="17">
        <v>1013</v>
      </c>
      <c r="I1395" s="387" t="s">
        <v>44</v>
      </c>
      <c r="J1395" s="388" t="str">
        <f>IF(ISBLANK(INDEX('Policy Characteristics'!D:D,MATCH($C1395,'Policy Characteristics'!$C:$C,0))),"",INDEX('Policy Characteristics'!D:D,MATCH($C1395,'Policy Characteristics'!$C:$C,0)))</f>
        <v>Industry Energy Efficiency Standards</v>
      </c>
      <c r="K1395" s="237" t="str">
        <f>IF(ISBLANK(INDEX('Policy Characteristics'!E:E,MATCH($C1395,'Policy Characteristics'!$C:$C,0))),"",INDEX('Policy Characteristics'!E:E,MATCH($C1395,'Policy Characteristics'!$C:$C,0)))</f>
        <v>indst efficiency standards</v>
      </c>
      <c r="L1395" s="238">
        <f>IF(ISBLANK(INDEX('Policy Characteristics'!F:F,MATCH($C1395,'Policy Characteristics'!$C:$C,0))),"",INDEX('Policy Characteristics'!F:F,MATCH($C1395,'Policy Characteristics'!$C:$C,0)))</f>
        <v>0</v>
      </c>
      <c r="M1395" s="238">
        <f>IF(ISBLANK(INDEX('Policy Characteristics'!G:G,MATCH($C1395,'Policy Characteristics'!$C:$C,0))),"",INDEX('Policy Characteristics'!G:G,MATCH($C1395,'Policy Characteristics'!$C:$C,0)))</f>
        <v>0.25</v>
      </c>
      <c r="N1395" s="238">
        <f>IF(ISBLANK(INDEX('Policy Characteristics'!H:H,MATCH($C1395,'Policy Characteristics'!$C:$C,0))),"",INDEX('Policy Characteristics'!H:H,MATCH($C1395,'Policy Characteristics'!$C:$C,0)))</f>
        <v>0.01</v>
      </c>
      <c r="O1395" s="237" t="str">
        <f>IF(ISBLANK(INDEX('Policy Characteristics'!I:I,MATCH($C1395,'Policy Characteristics'!$C:$C,0))),"",INDEX('Policy Characteristics'!I:I,MATCH($C1395,'Policy Characteristics'!$C:$C,0)))</f>
        <v>% reduction in energy use</v>
      </c>
      <c r="P1395" s="237"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7" t="str">
        <f>IF(ISBLANK(INDEX('Policy Characteristics'!K:K,MATCH($C1395,'Policy Characteristics'!$C:$C,0))),"",INDEX('Policy Characteristics'!K:K,MATCH($C1395,'Policy Characteristics'!$C:$C,0)))</f>
        <v>industry-ag-main.html#eff-stds</v>
      </c>
      <c r="R1395" s="237" t="str">
        <f>IF(ISBLANK(INDEX('Policy Characteristics'!L:L,MATCH($C1395,'Policy Characteristics'!$C:$C,0))),"",INDEX('Policy Characteristics'!L:L,MATCH($C1395,'Policy Characteristics'!$C:$C,0)))</f>
        <v>industry-energy-efficiency-standards.html</v>
      </c>
      <c r="S1395" s="291" t="s">
        <v>187</v>
      </c>
    </row>
    <row r="1396" spans="1:19" s="237" customFormat="1">
      <c r="A1396" s="237" t="str">
        <f>IF(ISBLANK(INDEX('Policy Characteristics'!A:A,MATCH($C1396,'Policy Characteristics'!$C:$C,0))),"",INDEX('Policy Characteristics'!A:A,MATCH($C1396,'Policy Characteristics'!$C:$C,0)))</f>
        <v>Industry</v>
      </c>
      <c r="B1396" s="386" t="str">
        <f>IF(ISBLANK(INDEX('Policy Characteristics'!B:B,MATCH($C1396,'Policy Characteristics'!$C:$C,0))),"",INDEX('Policy Characteristics'!B:B,MATCH($C1396,'Policy Characteristics'!$C:$C,0)))</f>
        <v>Industry Energy Efficiency Standards</v>
      </c>
      <c r="C1396" s="237" t="str">
        <f t="shared" si="50"/>
        <v>Percentage Improvement in Eqpt Efficiency Standards above BAU</v>
      </c>
      <c r="D1396" s="290" t="s">
        <v>3050</v>
      </c>
      <c r="E1396" s="335" t="s">
        <v>2699</v>
      </c>
      <c r="F1396" t="s">
        <v>3014</v>
      </c>
      <c r="G1396" s="335" t="s">
        <v>2702</v>
      </c>
      <c r="H1396" s="17">
        <v>1014</v>
      </c>
      <c r="I1396" s="387" t="s">
        <v>44</v>
      </c>
      <c r="J1396" s="388" t="str">
        <f>IF(ISBLANK(INDEX('Policy Characteristics'!D:D,MATCH($C1396,'Policy Characteristics'!$C:$C,0))),"",INDEX('Policy Characteristics'!D:D,MATCH($C1396,'Policy Characteristics'!$C:$C,0)))</f>
        <v>Industry Energy Efficiency Standards</v>
      </c>
      <c r="K1396" s="237" t="str">
        <f>IF(ISBLANK(INDEX('Policy Characteristics'!E:E,MATCH($C1396,'Policy Characteristics'!$C:$C,0))),"",INDEX('Policy Characteristics'!E:E,MATCH($C1396,'Policy Characteristics'!$C:$C,0)))</f>
        <v>indst efficiency standards</v>
      </c>
      <c r="L1396" s="238">
        <f>IF(ISBLANK(INDEX('Policy Characteristics'!F:F,MATCH($C1396,'Policy Characteristics'!$C:$C,0))),"",INDEX('Policy Characteristics'!F:F,MATCH($C1396,'Policy Characteristics'!$C:$C,0)))</f>
        <v>0</v>
      </c>
      <c r="M1396" s="238">
        <f>IF(ISBLANK(INDEX('Policy Characteristics'!G:G,MATCH($C1396,'Policy Characteristics'!$C:$C,0))),"",INDEX('Policy Characteristics'!G:G,MATCH($C1396,'Policy Characteristics'!$C:$C,0)))</f>
        <v>0.25</v>
      </c>
      <c r="N1396" s="238">
        <f>IF(ISBLANK(INDEX('Policy Characteristics'!H:H,MATCH($C1396,'Policy Characteristics'!$C:$C,0))),"",INDEX('Policy Characteristics'!H:H,MATCH($C1396,'Policy Characteristics'!$C:$C,0)))</f>
        <v>0.01</v>
      </c>
      <c r="O1396" s="237" t="str">
        <f>IF(ISBLANK(INDEX('Policy Characteristics'!I:I,MATCH($C1396,'Policy Characteristics'!$C:$C,0))),"",INDEX('Policy Characteristics'!I:I,MATCH($C1396,'Policy Characteristics'!$C:$C,0)))</f>
        <v>% reduction in energy use</v>
      </c>
      <c r="P1396" s="237"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7" t="str">
        <f>IF(ISBLANK(INDEX('Policy Characteristics'!K:K,MATCH($C1396,'Policy Characteristics'!$C:$C,0))),"",INDEX('Policy Characteristics'!K:K,MATCH($C1396,'Policy Characteristics'!$C:$C,0)))</f>
        <v>industry-ag-main.html#eff-stds</v>
      </c>
      <c r="R1396" s="237" t="str">
        <f>IF(ISBLANK(INDEX('Policy Characteristics'!L:L,MATCH($C1396,'Policy Characteristics'!$C:$C,0))),"",INDEX('Policy Characteristics'!L:L,MATCH($C1396,'Policy Characteristics'!$C:$C,0)))</f>
        <v>industry-energy-efficiency-standards.html</v>
      </c>
      <c r="S1396" s="291" t="s">
        <v>187</v>
      </c>
    </row>
    <row r="1397" spans="1:19" s="237" customFormat="1">
      <c r="A1397" s="237" t="str">
        <f>IF(ISBLANK(INDEX('Policy Characteristics'!A:A,MATCH($C1397,'Policy Characteristics'!$C:$C,0))),"",INDEX('Policy Characteristics'!A:A,MATCH($C1397,'Policy Characteristics'!$C:$C,0)))</f>
        <v>Industry</v>
      </c>
      <c r="B1397" s="386" t="str">
        <f>IF(ISBLANK(INDEX('Policy Characteristics'!B:B,MATCH($C1397,'Policy Characteristics'!$C:$C,0))),"",INDEX('Policy Characteristics'!B:B,MATCH($C1397,'Policy Characteristics'!$C:$C,0)))</f>
        <v>Industry Energy Efficiency Standards</v>
      </c>
      <c r="C1397" s="237" t="str">
        <f t="shared" si="50"/>
        <v>Percentage Improvement in Eqpt Efficiency Standards above BAU</v>
      </c>
      <c r="D1397" s="290" t="s">
        <v>3050</v>
      </c>
      <c r="E1397" s="335" t="s">
        <v>2700</v>
      </c>
      <c r="F1397" t="s">
        <v>3014</v>
      </c>
      <c r="G1397" s="335" t="s">
        <v>2704</v>
      </c>
      <c r="H1397" s="17">
        <v>1015</v>
      </c>
      <c r="I1397" s="387" t="s">
        <v>43</v>
      </c>
      <c r="J1397" s="388" t="str">
        <f>IF(ISBLANK(INDEX('Policy Characteristics'!D:D,MATCH($C1397,'Policy Characteristics'!$C:$C,0))),"",INDEX('Policy Characteristics'!D:D,MATCH($C1397,'Policy Characteristics'!$C:$C,0)))</f>
        <v>Industry Energy Efficiency Standards</v>
      </c>
      <c r="K1397" s="237" t="str">
        <f>IF(ISBLANK(INDEX('Policy Characteristics'!E:E,MATCH($C1397,'Policy Characteristics'!$C:$C,0))),"",INDEX('Policy Characteristics'!E:E,MATCH($C1397,'Policy Characteristics'!$C:$C,0)))</f>
        <v>indst efficiency standards</v>
      </c>
      <c r="L1397" s="238">
        <f>IF(ISBLANK(INDEX('Policy Characteristics'!F:F,MATCH($C1397,'Policy Characteristics'!$C:$C,0))),"",INDEX('Policy Characteristics'!F:F,MATCH($C1397,'Policy Characteristics'!$C:$C,0)))</f>
        <v>0</v>
      </c>
      <c r="M1397" s="238">
        <f>IF(ISBLANK(INDEX('Policy Characteristics'!G:G,MATCH($C1397,'Policy Characteristics'!$C:$C,0))),"",INDEX('Policy Characteristics'!G:G,MATCH($C1397,'Policy Characteristics'!$C:$C,0)))</f>
        <v>0.25</v>
      </c>
      <c r="N1397" s="238">
        <f>IF(ISBLANK(INDEX('Policy Characteristics'!H:H,MATCH($C1397,'Policy Characteristics'!$C:$C,0))),"",INDEX('Policy Characteristics'!H:H,MATCH($C1397,'Policy Characteristics'!$C:$C,0)))</f>
        <v>0.01</v>
      </c>
      <c r="O1397" s="237" t="str">
        <f>IF(ISBLANK(INDEX('Policy Characteristics'!I:I,MATCH($C1397,'Policy Characteristics'!$C:$C,0))),"",INDEX('Policy Characteristics'!I:I,MATCH($C1397,'Policy Characteristics'!$C:$C,0)))</f>
        <v>% reduction in energy use</v>
      </c>
      <c r="P1397" s="237"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7" t="str">
        <f>IF(ISBLANK(INDEX('Policy Characteristics'!K:K,MATCH($C1397,'Policy Characteristics'!$C:$C,0))),"",INDEX('Policy Characteristics'!K:K,MATCH($C1397,'Policy Characteristics'!$C:$C,0)))</f>
        <v>industry-ag-main.html#eff-stds</v>
      </c>
      <c r="R1397" s="237" t="str">
        <f>IF(ISBLANK(INDEX('Policy Characteristics'!L:L,MATCH($C1397,'Policy Characteristics'!$C:$C,0))),"",INDEX('Policy Characteristics'!L:L,MATCH($C1397,'Policy Characteristics'!$C:$C,0)))</f>
        <v>industry-energy-efficiency-standards.html</v>
      </c>
      <c r="S1397" s="291" t="s">
        <v>187</v>
      </c>
    </row>
    <row r="1398" spans="1:19" s="237" customFormat="1">
      <c r="A1398" s="237" t="str">
        <f>IF(ISBLANK(INDEX('Policy Characteristics'!A:A,MATCH($C1398,'Policy Characteristics'!$C:$C,0))),"",INDEX('Policy Characteristics'!A:A,MATCH($C1398,'Policy Characteristics'!$C:$C,0)))</f>
        <v>Industry</v>
      </c>
      <c r="B1398" s="386" t="str">
        <f>IF(ISBLANK(INDEX('Policy Characteristics'!B:B,MATCH($C1398,'Policy Characteristics'!$C:$C,0))),"",INDEX('Policy Characteristics'!B:B,MATCH($C1398,'Policy Characteristics'!$C:$C,0)))</f>
        <v>Industry Energy Efficiency Standards</v>
      </c>
      <c r="C1398" s="237" t="str">
        <f t="shared" si="50"/>
        <v>Percentage Improvement in Eqpt Efficiency Standards above BAU</v>
      </c>
      <c r="D1398" s="290" t="s">
        <v>3050</v>
      </c>
      <c r="E1398" s="335" t="s">
        <v>2701</v>
      </c>
      <c r="F1398" t="s">
        <v>3014</v>
      </c>
      <c r="G1398" s="335" t="s">
        <v>2705</v>
      </c>
      <c r="H1398" s="17">
        <v>1016</v>
      </c>
      <c r="I1398" s="387" t="s">
        <v>43</v>
      </c>
      <c r="J1398" s="388" t="str">
        <f>IF(ISBLANK(INDEX('Policy Characteristics'!D:D,MATCH($C1398,'Policy Characteristics'!$C:$C,0))),"",INDEX('Policy Characteristics'!D:D,MATCH($C1398,'Policy Characteristics'!$C:$C,0)))</f>
        <v>Industry Energy Efficiency Standards</v>
      </c>
      <c r="K1398" s="237" t="str">
        <f>IF(ISBLANK(INDEX('Policy Characteristics'!E:E,MATCH($C1398,'Policy Characteristics'!$C:$C,0))),"",INDEX('Policy Characteristics'!E:E,MATCH($C1398,'Policy Characteristics'!$C:$C,0)))</f>
        <v>indst efficiency standards</v>
      </c>
      <c r="L1398" s="238">
        <f>IF(ISBLANK(INDEX('Policy Characteristics'!F:F,MATCH($C1398,'Policy Characteristics'!$C:$C,0))),"",INDEX('Policy Characteristics'!F:F,MATCH($C1398,'Policy Characteristics'!$C:$C,0)))</f>
        <v>0</v>
      </c>
      <c r="M1398" s="238">
        <f>IF(ISBLANK(INDEX('Policy Characteristics'!G:G,MATCH($C1398,'Policy Characteristics'!$C:$C,0))),"",INDEX('Policy Characteristics'!G:G,MATCH($C1398,'Policy Characteristics'!$C:$C,0)))</f>
        <v>0.25</v>
      </c>
      <c r="N1398" s="238">
        <f>IF(ISBLANK(INDEX('Policy Characteristics'!H:H,MATCH($C1398,'Policy Characteristics'!$C:$C,0))),"",INDEX('Policy Characteristics'!H:H,MATCH($C1398,'Policy Characteristics'!$C:$C,0)))</f>
        <v>0.01</v>
      </c>
      <c r="O1398" s="237" t="str">
        <f>IF(ISBLANK(INDEX('Policy Characteristics'!I:I,MATCH($C1398,'Policy Characteristics'!$C:$C,0))),"",INDEX('Policy Characteristics'!I:I,MATCH($C1398,'Policy Characteristics'!$C:$C,0)))</f>
        <v>% reduction in energy use</v>
      </c>
      <c r="P1398" s="237"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7" t="str">
        <f>IF(ISBLANK(INDEX('Policy Characteristics'!K:K,MATCH($C1398,'Policy Characteristics'!$C:$C,0))),"",INDEX('Policy Characteristics'!K:K,MATCH($C1398,'Policy Characteristics'!$C:$C,0)))</f>
        <v>industry-ag-main.html#eff-stds</v>
      </c>
      <c r="R1398" s="237" t="str">
        <f>IF(ISBLANK(INDEX('Policy Characteristics'!L:L,MATCH($C1398,'Policy Characteristics'!$C:$C,0))),"",INDEX('Policy Characteristics'!L:L,MATCH($C1398,'Policy Characteristics'!$C:$C,0)))</f>
        <v>industry-energy-efficiency-standards.html</v>
      </c>
      <c r="S1398" s="291" t="s">
        <v>187</v>
      </c>
    </row>
    <row r="1399" spans="1:19" s="237" customFormat="1">
      <c r="A1399" s="237" t="str">
        <f>IF(ISBLANK(INDEX('Policy Characteristics'!A:A,MATCH($C1399,'Policy Characteristics'!$C:$C,0))),"",INDEX('Policy Characteristics'!A:A,MATCH($C1399,'Policy Characteristics'!$C:$C,0)))</f>
        <v>Industry</v>
      </c>
      <c r="B1399" s="386" t="str">
        <f>IF(ISBLANK(INDEX('Policy Characteristics'!B:B,MATCH($C1399,'Policy Characteristics'!$C:$C,0))),"",INDEX('Policy Characteristics'!B:B,MATCH($C1399,'Policy Characteristics'!$C:$C,0)))</f>
        <v>Industry Energy Efficiency Standards</v>
      </c>
      <c r="C1399" s="237" t="str">
        <f t="shared" si="50"/>
        <v>Percentage Improvement in Eqpt Efficiency Standards above BAU</v>
      </c>
      <c r="D1399" s="290" t="s">
        <v>3050</v>
      </c>
      <c r="E1399" s="335" t="s">
        <v>2698</v>
      </c>
      <c r="F1399" t="s">
        <v>3014</v>
      </c>
      <c r="G1399" s="335" t="s">
        <v>2703</v>
      </c>
      <c r="H1399" s="17">
        <v>1017</v>
      </c>
      <c r="I1399" s="387" t="s">
        <v>44</v>
      </c>
      <c r="J1399" s="388" t="str">
        <f>IF(ISBLANK(INDEX('Policy Characteristics'!D:D,MATCH($C1399,'Policy Characteristics'!$C:$C,0))),"",INDEX('Policy Characteristics'!D:D,MATCH($C1399,'Policy Characteristics'!$C:$C,0)))</f>
        <v>Industry Energy Efficiency Standards</v>
      </c>
      <c r="K1399" s="237" t="str">
        <f>IF(ISBLANK(INDEX('Policy Characteristics'!E:E,MATCH($C1399,'Policy Characteristics'!$C:$C,0))),"",INDEX('Policy Characteristics'!E:E,MATCH($C1399,'Policy Characteristics'!$C:$C,0)))</f>
        <v>indst efficiency standards</v>
      </c>
      <c r="L1399" s="238">
        <f>IF(ISBLANK(INDEX('Policy Characteristics'!F:F,MATCH($C1399,'Policy Characteristics'!$C:$C,0))),"",INDEX('Policy Characteristics'!F:F,MATCH($C1399,'Policy Characteristics'!$C:$C,0)))</f>
        <v>0</v>
      </c>
      <c r="M1399" s="238">
        <f>IF(ISBLANK(INDEX('Policy Characteristics'!G:G,MATCH($C1399,'Policy Characteristics'!$C:$C,0))),"",INDEX('Policy Characteristics'!G:G,MATCH($C1399,'Policy Characteristics'!$C:$C,0)))</f>
        <v>0.25</v>
      </c>
      <c r="N1399" s="238">
        <f>IF(ISBLANK(INDEX('Policy Characteristics'!H:H,MATCH($C1399,'Policy Characteristics'!$C:$C,0))),"",INDEX('Policy Characteristics'!H:H,MATCH($C1399,'Policy Characteristics'!$C:$C,0)))</f>
        <v>0.01</v>
      </c>
      <c r="O1399" s="237" t="str">
        <f>IF(ISBLANK(INDEX('Policy Characteristics'!I:I,MATCH($C1399,'Policy Characteristics'!$C:$C,0))),"",INDEX('Policy Characteristics'!I:I,MATCH($C1399,'Policy Characteristics'!$C:$C,0)))</f>
        <v>% reduction in energy use</v>
      </c>
      <c r="P1399" s="237"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7" t="str">
        <f>IF(ISBLANK(INDEX('Policy Characteristics'!K:K,MATCH($C1399,'Policy Characteristics'!$C:$C,0))),"",INDEX('Policy Characteristics'!K:K,MATCH($C1399,'Policy Characteristics'!$C:$C,0)))</f>
        <v>industry-ag-main.html#eff-stds</v>
      </c>
      <c r="R1399" s="237" t="str">
        <f>IF(ISBLANK(INDEX('Policy Characteristics'!L:L,MATCH($C1399,'Policy Characteristics'!$C:$C,0))),"",INDEX('Policy Characteristics'!L:L,MATCH($C1399,'Policy Characteristics'!$C:$C,0)))</f>
        <v>industry-energy-efficiency-standards.html</v>
      </c>
      <c r="S1399" s="291" t="s">
        <v>187</v>
      </c>
    </row>
    <row r="1400" spans="1:19" s="237" customFormat="1">
      <c r="A1400" s="237" t="str">
        <f>IF(ISBLANK(INDEX('Policy Characteristics'!A:A,MATCH($C1400,'Policy Characteristics'!$C:$C,0))),"",INDEX('Policy Characteristics'!A:A,MATCH($C1400,'Policy Characteristics'!$C:$C,0)))</f>
        <v>Industry</v>
      </c>
      <c r="B1400" s="386" t="str">
        <f>IF(ISBLANK(INDEX('Policy Characteristics'!B:B,MATCH($C1400,'Policy Characteristics'!$C:$C,0))),"",INDEX('Policy Characteristics'!B:B,MATCH($C1400,'Policy Characteristics'!$C:$C,0)))</f>
        <v>Industry Energy Efficiency Standards</v>
      </c>
      <c r="C1400" s="237" t="str">
        <f t="shared" si="50"/>
        <v>Percentage Improvement in Eqpt Efficiency Standards above BAU</v>
      </c>
      <c r="D1400" s="290" t="s">
        <v>3051</v>
      </c>
      <c r="E1400" s="335" t="s">
        <v>2396</v>
      </c>
      <c r="F1400" t="s">
        <v>3015</v>
      </c>
      <c r="G1400" s="335" t="s">
        <v>2402</v>
      </c>
      <c r="H1400" s="17">
        <v>1018</v>
      </c>
      <c r="I1400" s="387" t="s">
        <v>43</v>
      </c>
      <c r="J1400" s="388" t="str">
        <f>IF(ISBLANK(INDEX('Policy Characteristics'!D:D,MATCH($C1400,'Policy Characteristics'!$C:$C,0))),"",INDEX('Policy Characteristics'!D:D,MATCH($C1400,'Policy Characteristics'!$C:$C,0)))</f>
        <v>Industry Energy Efficiency Standards</v>
      </c>
      <c r="K1400" s="237" t="str">
        <f>IF(ISBLANK(INDEX('Policy Characteristics'!E:E,MATCH($C1400,'Policy Characteristics'!$C:$C,0))),"",INDEX('Policy Characteristics'!E:E,MATCH($C1400,'Policy Characteristics'!$C:$C,0)))</f>
        <v>indst efficiency standards</v>
      </c>
      <c r="L1400" s="238">
        <f>IF(ISBLANK(INDEX('Policy Characteristics'!F:F,MATCH($C1400,'Policy Characteristics'!$C:$C,0))),"",INDEX('Policy Characteristics'!F:F,MATCH($C1400,'Policy Characteristics'!$C:$C,0)))</f>
        <v>0</v>
      </c>
      <c r="M1400" s="238">
        <f>IF(ISBLANK(INDEX('Policy Characteristics'!G:G,MATCH($C1400,'Policy Characteristics'!$C:$C,0))),"",INDEX('Policy Characteristics'!G:G,MATCH($C1400,'Policy Characteristics'!$C:$C,0)))</f>
        <v>0.25</v>
      </c>
      <c r="N1400" s="238">
        <f>IF(ISBLANK(INDEX('Policy Characteristics'!H:H,MATCH($C1400,'Policy Characteristics'!$C:$C,0))),"",INDEX('Policy Characteristics'!H:H,MATCH($C1400,'Policy Characteristics'!$C:$C,0)))</f>
        <v>0.01</v>
      </c>
      <c r="O1400" s="237" t="str">
        <f>IF(ISBLANK(INDEX('Policy Characteristics'!I:I,MATCH($C1400,'Policy Characteristics'!$C:$C,0))),"",INDEX('Policy Characteristics'!I:I,MATCH($C1400,'Policy Characteristics'!$C:$C,0)))</f>
        <v>% reduction in energy use</v>
      </c>
      <c r="P1400" s="237"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7" t="str">
        <f>IF(ISBLANK(INDEX('Policy Characteristics'!K:K,MATCH($C1400,'Policy Characteristics'!$C:$C,0))),"",INDEX('Policy Characteristics'!K:K,MATCH($C1400,'Policy Characteristics'!$C:$C,0)))</f>
        <v>industry-ag-main.html#eff-stds</v>
      </c>
      <c r="R1400" s="237" t="str">
        <f>IF(ISBLANK(INDEX('Policy Characteristics'!L:L,MATCH($C1400,'Policy Characteristics'!$C:$C,0))),"",INDEX('Policy Characteristics'!L:L,MATCH($C1400,'Policy Characteristics'!$C:$C,0)))</f>
        <v>industry-energy-efficiency-standards.html</v>
      </c>
      <c r="S1400" s="291" t="s">
        <v>187</v>
      </c>
    </row>
    <row r="1401" spans="1:19" s="237" customFormat="1">
      <c r="A1401" s="237" t="str">
        <f>IF(ISBLANK(INDEX('Policy Characteristics'!A:A,MATCH($C1401,'Policy Characteristics'!$C:$C,0))),"",INDEX('Policy Characteristics'!A:A,MATCH($C1401,'Policy Characteristics'!$C:$C,0)))</f>
        <v>Industry</v>
      </c>
      <c r="B1401" s="386" t="str">
        <f>IF(ISBLANK(INDEX('Policy Characteristics'!B:B,MATCH($C1401,'Policy Characteristics'!$C:$C,0))),"",INDEX('Policy Characteristics'!B:B,MATCH($C1401,'Policy Characteristics'!$C:$C,0)))</f>
        <v>Industry Energy Efficiency Standards</v>
      </c>
      <c r="C1401" s="237" t="str">
        <f t="shared" si="50"/>
        <v>Percentage Improvement in Eqpt Efficiency Standards above BAU</v>
      </c>
      <c r="D1401" s="290" t="s">
        <v>3051</v>
      </c>
      <c r="E1401" s="335" t="s">
        <v>2397</v>
      </c>
      <c r="F1401" t="s">
        <v>3015</v>
      </c>
      <c r="G1401" s="335" t="s">
        <v>2405</v>
      </c>
      <c r="H1401" s="17">
        <v>1019</v>
      </c>
      <c r="I1401" s="387" t="s">
        <v>43</v>
      </c>
      <c r="J1401" s="388" t="str">
        <f>IF(ISBLANK(INDEX('Policy Characteristics'!D:D,MATCH($C1401,'Policy Characteristics'!$C:$C,0))),"",INDEX('Policy Characteristics'!D:D,MATCH($C1401,'Policy Characteristics'!$C:$C,0)))</f>
        <v>Industry Energy Efficiency Standards</v>
      </c>
      <c r="K1401" s="237" t="str">
        <f>IF(ISBLANK(INDEX('Policy Characteristics'!E:E,MATCH($C1401,'Policy Characteristics'!$C:$C,0))),"",INDEX('Policy Characteristics'!E:E,MATCH($C1401,'Policy Characteristics'!$C:$C,0)))</f>
        <v>indst efficiency standards</v>
      </c>
      <c r="L1401" s="238">
        <f>IF(ISBLANK(INDEX('Policy Characteristics'!F:F,MATCH($C1401,'Policy Characteristics'!$C:$C,0))),"",INDEX('Policy Characteristics'!F:F,MATCH($C1401,'Policy Characteristics'!$C:$C,0)))</f>
        <v>0</v>
      </c>
      <c r="M1401" s="238">
        <f>IF(ISBLANK(INDEX('Policy Characteristics'!G:G,MATCH($C1401,'Policy Characteristics'!$C:$C,0))),"",INDEX('Policy Characteristics'!G:G,MATCH($C1401,'Policy Characteristics'!$C:$C,0)))</f>
        <v>0.25</v>
      </c>
      <c r="N1401" s="238">
        <f>IF(ISBLANK(INDEX('Policy Characteristics'!H:H,MATCH($C1401,'Policy Characteristics'!$C:$C,0))),"",INDEX('Policy Characteristics'!H:H,MATCH($C1401,'Policy Characteristics'!$C:$C,0)))</f>
        <v>0.01</v>
      </c>
      <c r="O1401" s="237" t="str">
        <f>IF(ISBLANK(INDEX('Policy Characteristics'!I:I,MATCH($C1401,'Policy Characteristics'!$C:$C,0))),"",INDEX('Policy Characteristics'!I:I,MATCH($C1401,'Policy Characteristics'!$C:$C,0)))</f>
        <v>% reduction in energy use</v>
      </c>
      <c r="P1401" s="237"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7" t="str">
        <f>IF(ISBLANK(INDEX('Policy Characteristics'!K:K,MATCH($C1401,'Policy Characteristics'!$C:$C,0))),"",INDEX('Policy Characteristics'!K:K,MATCH($C1401,'Policy Characteristics'!$C:$C,0)))</f>
        <v>industry-ag-main.html#eff-stds</v>
      </c>
      <c r="R1401" s="237" t="str">
        <f>IF(ISBLANK(INDEX('Policy Characteristics'!L:L,MATCH($C1401,'Policy Characteristics'!$C:$C,0))),"",INDEX('Policy Characteristics'!L:L,MATCH($C1401,'Policy Characteristics'!$C:$C,0)))</f>
        <v>industry-energy-efficiency-standards.html</v>
      </c>
      <c r="S1401" s="291" t="s">
        <v>187</v>
      </c>
    </row>
    <row r="1402" spans="1:19" s="237" customFormat="1">
      <c r="A1402" s="237" t="str">
        <f>IF(ISBLANK(INDEX('Policy Characteristics'!A:A,MATCH($C1402,'Policy Characteristics'!$C:$C,0))),"",INDEX('Policy Characteristics'!A:A,MATCH($C1402,'Policy Characteristics'!$C:$C,0)))</f>
        <v>Industry</v>
      </c>
      <c r="B1402" s="386" t="str">
        <f>IF(ISBLANK(INDEX('Policy Characteristics'!B:B,MATCH($C1402,'Policy Characteristics'!$C:$C,0))),"",INDEX('Policy Characteristics'!B:B,MATCH($C1402,'Policy Characteristics'!$C:$C,0)))</f>
        <v>Industry Energy Efficiency Standards</v>
      </c>
      <c r="C1402" s="237" t="str">
        <f t="shared" si="50"/>
        <v>Percentage Improvement in Eqpt Efficiency Standards above BAU</v>
      </c>
      <c r="D1402" s="290" t="s">
        <v>3051</v>
      </c>
      <c r="E1402" s="335" t="s">
        <v>2398</v>
      </c>
      <c r="F1402" t="s">
        <v>3015</v>
      </c>
      <c r="G1402" s="335" t="s">
        <v>2406</v>
      </c>
      <c r="H1402" s="17">
        <v>1020</v>
      </c>
      <c r="I1402" s="387" t="s">
        <v>43</v>
      </c>
      <c r="J1402" s="388" t="str">
        <f>IF(ISBLANK(INDEX('Policy Characteristics'!D:D,MATCH($C1402,'Policy Characteristics'!$C:$C,0))),"",INDEX('Policy Characteristics'!D:D,MATCH($C1402,'Policy Characteristics'!$C:$C,0)))</f>
        <v>Industry Energy Efficiency Standards</v>
      </c>
      <c r="K1402" s="237" t="str">
        <f>IF(ISBLANK(INDEX('Policy Characteristics'!E:E,MATCH($C1402,'Policy Characteristics'!$C:$C,0))),"",INDEX('Policy Characteristics'!E:E,MATCH($C1402,'Policy Characteristics'!$C:$C,0)))</f>
        <v>indst efficiency standards</v>
      </c>
      <c r="L1402" s="238">
        <f>IF(ISBLANK(INDEX('Policy Characteristics'!F:F,MATCH($C1402,'Policy Characteristics'!$C:$C,0))),"",INDEX('Policy Characteristics'!F:F,MATCH($C1402,'Policy Characteristics'!$C:$C,0)))</f>
        <v>0</v>
      </c>
      <c r="M1402" s="238">
        <f>IF(ISBLANK(INDEX('Policy Characteristics'!G:G,MATCH($C1402,'Policy Characteristics'!$C:$C,0))),"",INDEX('Policy Characteristics'!G:G,MATCH($C1402,'Policy Characteristics'!$C:$C,0)))</f>
        <v>0.25</v>
      </c>
      <c r="N1402" s="238">
        <f>IF(ISBLANK(INDEX('Policy Characteristics'!H:H,MATCH($C1402,'Policy Characteristics'!$C:$C,0))),"",INDEX('Policy Characteristics'!H:H,MATCH($C1402,'Policy Characteristics'!$C:$C,0)))</f>
        <v>0.01</v>
      </c>
      <c r="O1402" s="237" t="str">
        <f>IF(ISBLANK(INDEX('Policy Characteristics'!I:I,MATCH($C1402,'Policy Characteristics'!$C:$C,0))),"",INDEX('Policy Characteristics'!I:I,MATCH($C1402,'Policy Characteristics'!$C:$C,0)))</f>
        <v>% reduction in energy use</v>
      </c>
      <c r="P1402" s="237"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7" t="str">
        <f>IF(ISBLANK(INDEX('Policy Characteristics'!K:K,MATCH($C1402,'Policy Characteristics'!$C:$C,0))),"",INDEX('Policy Characteristics'!K:K,MATCH($C1402,'Policy Characteristics'!$C:$C,0)))</f>
        <v>industry-ag-main.html#eff-stds</v>
      </c>
      <c r="R1402" s="237" t="str">
        <f>IF(ISBLANK(INDEX('Policy Characteristics'!L:L,MATCH($C1402,'Policy Characteristics'!$C:$C,0))),"",INDEX('Policy Characteristics'!L:L,MATCH($C1402,'Policy Characteristics'!$C:$C,0)))</f>
        <v>industry-energy-efficiency-standards.html</v>
      </c>
      <c r="S1402" s="291" t="s">
        <v>187</v>
      </c>
    </row>
    <row r="1403" spans="1:19" s="237" customFormat="1">
      <c r="A1403" s="237" t="str">
        <f>IF(ISBLANK(INDEX('Policy Characteristics'!A:A,MATCH($C1403,'Policy Characteristics'!$C:$C,0))),"",INDEX('Policy Characteristics'!A:A,MATCH($C1403,'Policy Characteristics'!$C:$C,0)))</f>
        <v>Industry</v>
      </c>
      <c r="B1403" s="386" t="str">
        <f>IF(ISBLANK(INDEX('Policy Characteristics'!B:B,MATCH($C1403,'Policy Characteristics'!$C:$C,0))),"",INDEX('Policy Characteristics'!B:B,MATCH($C1403,'Policy Characteristics'!$C:$C,0)))</f>
        <v>Industry Energy Efficiency Standards</v>
      </c>
      <c r="C1403" s="237" t="str">
        <f t="shared" si="50"/>
        <v>Percentage Improvement in Eqpt Efficiency Standards above BAU</v>
      </c>
      <c r="D1403" s="290" t="s">
        <v>3051</v>
      </c>
      <c r="E1403" s="335" t="s">
        <v>2399</v>
      </c>
      <c r="F1403" t="s">
        <v>3015</v>
      </c>
      <c r="G1403" s="335" t="s">
        <v>2403</v>
      </c>
      <c r="H1403" s="17">
        <v>1021</v>
      </c>
      <c r="I1403" s="387" t="s">
        <v>44</v>
      </c>
      <c r="J1403" s="388" t="str">
        <f>IF(ISBLANK(INDEX('Policy Characteristics'!D:D,MATCH($C1403,'Policy Characteristics'!$C:$C,0))),"",INDEX('Policy Characteristics'!D:D,MATCH($C1403,'Policy Characteristics'!$C:$C,0)))</f>
        <v>Industry Energy Efficiency Standards</v>
      </c>
      <c r="K1403" s="237" t="str">
        <f>IF(ISBLANK(INDEX('Policy Characteristics'!E:E,MATCH($C1403,'Policy Characteristics'!$C:$C,0))),"",INDEX('Policy Characteristics'!E:E,MATCH($C1403,'Policy Characteristics'!$C:$C,0)))</f>
        <v>indst efficiency standards</v>
      </c>
      <c r="L1403" s="238">
        <f>IF(ISBLANK(INDEX('Policy Characteristics'!F:F,MATCH($C1403,'Policy Characteristics'!$C:$C,0))),"",INDEX('Policy Characteristics'!F:F,MATCH($C1403,'Policy Characteristics'!$C:$C,0)))</f>
        <v>0</v>
      </c>
      <c r="M1403" s="238">
        <f>IF(ISBLANK(INDEX('Policy Characteristics'!G:G,MATCH($C1403,'Policy Characteristics'!$C:$C,0))),"",INDEX('Policy Characteristics'!G:G,MATCH($C1403,'Policy Characteristics'!$C:$C,0)))</f>
        <v>0.25</v>
      </c>
      <c r="N1403" s="238">
        <f>IF(ISBLANK(INDEX('Policy Characteristics'!H:H,MATCH($C1403,'Policy Characteristics'!$C:$C,0))),"",INDEX('Policy Characteristics'!H:H,MATCH($C1403,'Policy Characteristics'!$C:$C,0)))</f>
        <v>0.01</v>
      </c>
      <c r="O1403" s="237" t="str">
        <f>IF(ISBLANK(INDEX('Policy Characteristics'!I:I,MATCH($C1403,'Policy Characteristics'!$C:$C,0))),"",INDEX('Policy Characteristics'!I:I,MATCH($C1403,'Policy Characteristics'!$C:$C,0)))</f>
        <v>% reduction in energy use</v>
      </c>
      <c r="P1403" s="237"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7" t="str">
        <f>IF(ISBLANK(INDEX('Policy Characteristics'!K:K,MATCH($C1403,'Policy Characteristics'!$C:$C,0))),"",INDEX('Policy Characteristics'!K:K,MATCH($C1403,'Policy Characteristics'!$C:$C,0)))</f>
        <v>industry-ag-main.html#eff-stds</v>
      </c>
      <c r="R1403" s="237" t="str">
        <f>IF(ISBLANK(INDEX('Policy Characteristics'!L:L,MATCH($C1403,'Policy Characteristics'!$C:$C,0))),"",INDEX('Policy Characteristics'!L:L,MATCH($C1403,'Policy Characteristics'!$C:$C,0)))</f>
        <v>industry-energy-efficiency-standards.html</v>
      </c>
      <c r="S1403" s="291" t="s">
        <v>187</v>
      </c>
    </row>
    <row r="1404" spans="1:19" s="237" customFormat="1">
      <c r="A1404" s="237" t="str">
        <f>IF(ISBLANK(INDEX('Policy Characteristics'!A:A,MATCH($C1404,'Policy Characteristics'!$C:$C,0))),"",INDEX('Policy Characteristics'!A:A,MATCH($C1404,'Policy Characteristics'!$C:$C,0)))</f>
        <v>Industry</v>
      </c>
      <c r="B1404" s="386" t="str">
        <f>IF(ISBLANK(INDEX('Policy Characteristics'!B:B,MATCH($C1404,'Policy Characteristics'!$C:$C,0))),"",INDEX('Policy Characteristics'!B:B,MATCH($C1404,'Policy Characteristics'!$C:$C,0)))</f>
        <v>Industry Energy Efficiency Standards</v>
      </c>
      <c r="C1404" s="237" t="str">
        <f t="shared" si="50"/>
        <v>Percentage Improvement in Eqpt Efficiency Standards above BAU</v>
      </c>
      <c r="D1404" s="290" t="s">
        <v>3051</v>
      </c>
      <c r="E1404" s="335" t="s">
        <v>2400</v>
      </c>
      <c r="F1404" t="s">
        <v>3015</v>
      </c>
      <c r="G1404" s="335" t="s">
        <v>2404</v>
      </c>
      <c r="H1404" s="17">
        <v>1022</v>
      </c>
      <c r="I1404" s="387" t="s">
        <v>43</v>
      </c>
      <c r="J1404" s="388" t="str">
        <f>IF(ISBLANK(INDEX('Policy Characteristics'!D:D,MATCH($C1404,'Policy Characteristics'!$C:$C,0))),"",INDEX('Policy Characteristics'!D:D,MATCH($C1404,'Policy Characteristics'!$C:$C,0)))</f>
        <v>Industry Energy Efficiency Standards</v>
      </c>
      <c r="K1404" s="237" t="str">
        <f>IF(ISBLANK(INDEX('Policy Characteristics'!E:E,MATCH($C1404,'Policy Characteristics'!$C:$C,0))),"",INDEX('Policy Characteristics'!E:E,MATCH($C1404,'Policy Characteristics'!$C:$C,0)))</f>
        <v>indst efficiency standards</v>
      </c>
      <c r="L1404" s="238">
        <f>IF(ISBLANK(INDEX('Policy Characteristics'!F:F,MATCH($C1404,'Policy Characteristics'!$C:$C,0))),"",INDEX('Policy Characteristics'!F:F,MATCH($C1404,'Policy Characteristics'!$C:$C,0)))</f>
        <v>0</v>
      </c>
      <c r="M1404" s="238">
        <f>IF(ISBLANK(INDEX('Policy Characteristics'!G:G,MATCH($C1404,'Policy Characteristics'!$C:$C,0))),"",INDEX('Policy Characteristics'!G:G,MATCH($C1404,'Policy Characteristics'!$C:$C,0)))</f>
        <v>0.25</v>
      </c>
      <c r="N1404" s="238">
        <f>IF(ISBLANK(INDEX('Policy Characteristics'!H:H,MATCH($C1404,'Policy Characteristics'!$C:$C,0))),"",INDEX('Policy Characteristics'!H:H,MATCH($C1404,'Policy Characteristics'!$C:$C,0)))</f>
        <v>0.01</v>
      </c>
      <c r="O1404" s="237" t="str">
        <f>IF(ISBLANK(INDEX('Policy Characteristics'!I:I,MATCH($C1404,'Policy Characteristics'!$C:$C,0))),"",INDEX('Policy Characteristics'!I:I,MATCH($C1404,'Policy Characteristics'!$C:$C,0)))</f>
        <v>% reduction in energy use</v>
      </c>
      <c r="P1404" s="237"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7" t="str">
        <f>IF(ISBLANK(INDEX('Policy Characteristics'!K:K,MATCH($C1404,'Policy Characteristics'!$C:$C,0))),"",INDEX('Policy Characteristics'!K:K,MATCH($C1404,'Policy Characteristics'!$C:$C,0)))</f>
        <v>industry-ag-main.html#eff-stds</v>
      </c>
      <c r="R1404" s="237" t="str">
        <f>IF(ISBLANK(INDEX('Policy Characteristics'!L:L,MATCH($C1404,'Policy Characteristics'!$C:$C,0))),"",INDEX('Policy Characteristics'!L:L,MATCH($C1404,'Policy Characteristics'!$C:$C,0)))</f>
        <v>industry-energy-efficiency-standards.html</v>
      </c>
      <c r="S1404" s="291" t="s">
        <v>187</v>
      </c>
    </row>
    <row r="1405" spans="1:19" s="237" customFormat="1">
      <c r="A1405" s="237" t="str">
        <f>IF(ISBLANK(INDEX('Policy Characteristics'!A:A,MATCH($C1405,'Policy Characteristics'!$C:$C,0))),"",INDEX('Policy Characteristics'!A:A,MATCH($C1405,'Policy Characteristics'!$C:$C,0)))</f>
        <v>Industry</v>
      </c>
      <c r="B1405" s="386" t="str">
        <f>IF(ISBLANK(INDEX('Policy Characteristics'!B:B,MATCH($C1405,'Policy Characteristics'!$C:$C,0))),"",INDEX('Policy Characteristics'!B:B,MATCH($C1405,'Policy Characteristics'!$C:$C,0)))</f>
        <v>Industry Energy Efficiency Standards</v>
      </c>
      <c r="C1405" s="237" t="str">
        <f t="shared" ref="C1405:C1468" si="51">C$1340</f>
        <v>Percentage Improvement in Eqpt Efficiency Standards above BAU</v>
      </c>
      <c r="D1405" s="290" t="s">
        <v>3051</v>
      </c>
      <c r="E1405" s="335" t="s">
        <v>2401</v>
      </c>
      <c r="F1405" t="s">
        <v>3015</v>
      </c>
      <c r="G1405" s="335" t="s">
        <v>2407</v>
      </c>
      <c r="H1405" s="17">
        <v>1023</v>
      </c>
      <c r="I1405" s="387" t="s">
        <v>44</v>
      </c>
      <c r="J1405" s="388" t="str">
        <f>IF(ISBLANK(INDEX('Policy Characteristics'!D:D,MATCH($C1405,'Policy Characteristics'!$C:$C,0))),"",INDEX('Policy Characteristics'!D:D,MATCH($C1405,'Policy Characteristics'!$C:$C,0)))</f>
        <v>Industry Energy Efficiency Standards</v>
      </c>
      <c r="K1405" s="237" t="str">
        <f>IF(ISBLANK(INDEX('Policy Characteristics'!E:E,MATCH($C1405,'Policy Characteristics'!$C:$C,0))),"",INDEX('Policy Characteristics'!E:E,MATCH($C1405,'Policy Characteristics'!$C:$C,0)))</f>
        <v>indst efficiency standards</v>
      </c>
      <c r="L1405" s="238">
        <f>IF(ISBLANK(INDEX('Policy Characteristics'!F:F,MATCH($C1405,'Policy Characteristics'!$C:$C,0))),"",INDEX('Policy Characteristics'!F:F,MATCH($C1405,'Policy Characteristics'!$C:$C,0)))</f>
        <v>0</v>
      </c>
      <c r="M1405" s="238">
        <f>IF(ISBLANK(INDEX('Policy Characteristics'!G:G,MATCH($C1405,'Policy Characteristics'!$C:$C,0))),"",INDEX('Policy Characteristics'!G:G,MATCH($C1405,'Policy Characteristics'!$C:$C,0)))</f>
        <v>0.25</v>
      </c>
      <c r="N1405" s="238">
        <f>IF(ISBLANK(INDEX('Policy Characteristics'!H:H,MATCH($C1405,'Policy Characteristics'!$C:$C,0))),"",INDEX('Policy Characteristics'!H:H,MATCH($C1405,'Policy Characteristics'!$C:$C,0)))</f>
        <v>0.01</v>
      </c>
      <c r="O1405" s="237" t="str">
        <f>IF(ISBLANK(INDEX('Policy Characteristics'!I:I,MATCH($C1405,'Policy Characteristics'!$C:$C,0))),"",INDEX('Policy Characteristics'!I:I,MATCH($C1405,'Policy Characteristics'!$C:$C,0)))</f>
        <v>% reduction in energy use</v>
      </c>
      <c r="P1405" s="237"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7" t="str">
        <f>IF(ISBLANK(INDEX('Policy Characteristics'!K:K,MATCH($C1405,'Policy Characteristics'!$C:$C,0))),"",INDEX('Policy Characteristics'!K:K,MATCH($C1405,'Policy Characteristics'!$C:$C,0)))</f>
        <v>industry-ag-main.html#eff-stds</v>
      </c>
      <c r="R1405" s="237" t="str">
        <f>IF(ISBLANK(INDEX('Policy Characteristics'!L:L,MATCH($C1405,'Policy Characteristics'!$C:$C,0))),"",INDEX('Policy Characteristics'!L:L,MATCH($C1405,'Policy Characteristics'!$C:$C,0)))</f>
        <v>industry-energy-efficiency-standards.html</v>
      </c>
      <c r="S1405" s="291" t="s">
        <v>187</v>
      </c>
    </row>
    <row r="1406" spans="1:19" s="237" customFormat="1">
      <c r="A1406" s="237" t="str">
        <f>IF(ISBLANK(INDEX('Policy Characteristics'!A:A,MATCH($C1406,'Policy Characteristics'!$C:$C,0))),"",INDEX('Policy Characteristics'!A:A,MATCH($C1406,'Policy Characteristics'!$C:$C,0)))</f>
        <v>Industry</v>
      </c>
      <c r="B1406" s="386" t="str">
        <f>IF(ISBLANK(INDEX('Policy Characteristics'!B:B,MATCH($C1406,'Policy Characteristics'!$C:$C,0))),"",INDEX('Policy Characteristics'!B:B,MATCH($C1406,'Policy Characteristics'!$C:$C,0)))</f>
        <v>Industry Energy Efficiency Standards</v>
      </c>
      <c r="C1406" s="237" t="str">
        <f t="shared" si="51"/>
        <v>Percentage Improvement in Eqpt Efficiency Standards above BAU</v>
      </c>
      <c r="D1406" s="290" t="s">
        <v>3051</v>
      </c>
      <c r="E1406" s="335" t="s">
        <v>2699</v>
      </c>
      <c r="F1406" t="s">
        <v>3015</v>
      </c>
      <c r="G1406" s="335" t="s">
        <v>2702</v>
      </c>
      <c r="H1406" s="17">
        <v>1024</v>
      </c>
      <c r="I1406" s="387" t="s">
        <v>44</v>
      </c>
      <c r="J1406" s="388" t="str">
        <f>IF(ISBLANK(INDEX('Policy Characteristics'!D:D,MATCH($C1406,'Policy Characteristics'!$C:$C,0))),"",INDEX('Policy Characteristics'!D:D,MATCH($C1406,'Policy Characteristics'!$C:$C,0)))</f>
        <v>Industry Energy Efficiency Standards</v>
      </c>
      <c r="K1406" s="237" t="str">
        <f>IF(ISBLANK(INDEX('Policy Characteristics'!E:E,MATCH($C1406,'Policy Characteristics'!$C:$C,0))),"",INDEX('Policy Characteristics'!E:E,MATCH($C1406,'Policy Characteristics'!$C:$C,0)))</f>
        <v>indst efficiency standards</v>
      </c>
      <c r="L1406" s="238">
        <f>IF(ISBLANK(INDEX('Policy Characteristics'!F:F,MATCH($C1406,'Policy Characteristics'!$C:$C,0))),"",INDEX('Policy Characteristics'!F:F,MATCH($C1406,'Policy Characteristics'!$C:$C,0)))</f>
        <v>0</v>
      </c>
      <c r="M1406" s="238">
        <f>IF(ISBLANK(INDEX('Policy Characteristics'!G:G,MATCH($C1406,'Policy Characteristics'!$C:$C,0))),"",INDEX('Policy Characteristics'!G:G,MATCH($C1406,'Policy Characteristics'!$C:$C,0)))</f>
        <v>0.25</v>
      </c>
      <c r="N1406" s="238">
        <f>IF(ISBLANK(INDEX('Policy Characteristics'!H:H,MATCH($C1406,'Policy Characteristics'!$C:$C,0))),"",INDEX('Policy Characteristics'!H:H,MATCH($C1406,'Policy Characteristics'!$C:$C,0)))</f>
        <v>0.01</v>
      </c>
      <c r="O1406" s="237" t="str">
        <f>IF(ISBLANK(INDEX('Policy Characteristics'!I:I,MATCH($C1406,'Policy Characteristics'!$C:$C,0))),"",INDEX('Policy Characteristics'!I:I,MATCH($C1406,'Policy Characteristics'!$C:$C,0)))</f>
        <v>% reduction in energy use</v>
      </c>
      <c r="P1406" s="237"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7" t="str">
        <f>IF(ISBLANK(INDEX('Policy Characteristics'!K:K,MATCH($C1406,'Policy Characteristics'!$C:$C,0))),"",INDEX('Policy Characteristics'!K:K,MATCH($C1406,'Policy Characteristics'!$C:$C,0)))</f>
        <v>industry-ag-main.html#eff-stds</v>
      </c>
      <c r="R1406" s="237" t="str">
        <f>IF(ISBLANK(INDEX('Policy Characteristics'!L:L,MATCH($C1406,'Policy Characteristics'!$C:$C,0))),"",INDEX('Policy Characteristics'!L:L,MATCH($C1406,'Policy Characteristics'!$C:$C,0)))</f>
        <v>industry-energy-efficiency-standards.html</v>
      </c>
      <c r="S1406" s="291" t="s">
        <v>187</v>
      </c>
    </row>
    <row r="1407" spans="1:19" s="237" customFormat="1">
      <c r="A1407" s="237" t="str">
        <f>IF(ISBLANK(INDEX('Policy Characteristics'!A:A,MATCH($C1407,'Policy Characteristics'!$C:$C,0))),"",INDEX('Policy Characteristics'!A:A,MATCH($C1407,'Policy Characteristics'!$C:$C,0)))</f>
        <v>Industry</v>
      </c>
      <c r="B1407" s="386" t="str">
        <f>IF(ISBLANK(INDEX('Policy Characteristics'!B:B,MATCH($C1407,'Policy Characteristics'!$C:$C,0))),"",INDEX('Policy Characteristics'!B:B,MATCH($C1407,'Policy Characteristics'!$C:$C,0)))</f>
        <v>Industry Energy Efficiency Standards</v>
      </c>
      <c r="C1407" s="237" t="str">
        <f t="shared" si="51"/>
        <v>Percentage Improvement in Eqpt Efficiency Standards above BAU</v>
      </c>
      <c r="D1407" s="290" t="s">
        <v>3051</v>
      </c>
      <c r="E1407" s="335" t="s">
        <v>2700</v>
      </c>
      <c r="F1407" t="s">
        <v>3015</v>
      </c>
      <c r="G1407" s="335" t="s">
        <v>2704</v>
      </c>
      <c r="H1407" s="17">
        <v>1025</v>
      </c>
      <c r="I1407" s="387" t="s">
        <v>43</v>
      </c>
      <c r="J1407" s="388" t="str">
        <f>IF(ISBLANK(INDEX('Policy Characteristics'!D:D,MATCH($C1407,'Policy Characteristics'!$C:$C,0))),"",INDEX('Policy Characteristics'!D:D,MATCH($C1407,'Policy Characteristics'!$C:$C,0)))</f>
        <v>Industry Energy Efficiency Standards</v>
      </c>
      <c r="K1407" s="237" t="str">
        <f>IF(ISBLANK(INDEX('Policy Characteristics'!E:E,MATCH($C1407,'Policy Characteristics'!$C:$C,0))),"",INDEX('Policy Characteristics'!E:E,MATCH($C1407,'Policy Characteristics'!$C:$C,0)))</f>
        <v>indst efficiency standards</v>
      </c>
      <c r="L1407" s="238">
        <f>IF(ISBLANK(INDEX('Policy Characteristics'!F:F,MATCH($C1407,'Policy Characteristics'!$C:$C,0))),"",INDEX('Policy Characteristics'!F:F,MATCH($C1407,'Policy Characteristics'!$C:$C,0)))</f>
        <v>0</v>
      </c>
      <c r="M1407" s="238">
        <f>IF(ISBLANK(INDEX('Policy Characteristics'!G:G,MATCH($C1407,'Policy Characteristics'!$C:$C,0))),"",INDEX('Policy Characteristics'!G:G,MATCH($C1407,'Policy Characteristics'!$C:$C,0)))</f>
        <v>0.25</v>
      </c>
      <c r="N1407" s="238">
        <f>IF(ISBLANK(INDEX('Policy Characteristics'!H:H,MATCH($C1407,'Policy Characteristics'!$C:$C,0))),"",INDEX('Policy Characteristics'!H:H,MATCH($C1407,'Policy Characteristics'!$C:$C,0)))</f>
        <v>0.01</v>
      </c>
      <c r="O1407" s="237" t="str">
        <f>IF(ISBLANK(INDEX('Policy Characteristics'!I:I,MATCH($C1407,'Policy Characteristics'!$C:$C,0))),"",INDEX('Policy Characteristics'!I:I,MATCH($C1407,'Policy Characteristics'!$C:$C,0)))</f>
        <v>% reduction in energy use</v>
      </c>
      <c r="P1407" s="237"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7" t="str">
        <f>IF(ISBLANK(INDEX('Policy Characteristics'!K:K,MATCH($C1407,'Policy Characteristics'!$C:$C,0))),"",INDEX('Policy Characteristics'!K:K,MATCH($C1407,'Policy Characteristics'!$C:$C,0)))</f>
        <v>industry-ag-main.html#eff-stds</v>
      </c>
      <c r="R1407" s="237" t="str">
        <f>IF(ISBLANK(INDEX('Policy Characteristics'!L:L,MATCH($C1407,'Policy Characteristics'!$C:$C,0))),"",INDEX('Policy Characteristics'!L:L,MATCH($C1407,'Policy Characteristics'!$C:$C,0)))</f>
        <v>industry-energy-efficiency-standards.html</v>
      </c>
      <c r="S1407" s="291" t="s">
        <v>187</v>
      </c>
    </row>
    <row r="1408" spans="1:19" s="237" customFormat="1">
      <c r="A1408" s="237" t="str">
        <f>IF(ISBLANK(INDEX('Policy Characteristics'!A:A,MATCH($C1408,'Policy Characteristics'!$C:$C,0))),"",INDEX('Policy Characteristics'!A:A,MATCH($C1408,'Policy Characteristics'!$C:$C,0)))</f>
        <v>Industry</v>
      </c>
      <c r="B1408" s="386" t="str">
        <f>IF(ISBLANK(INDEX('Policy Characteristics'!B:B,MATCH($C1408,'Policy Characteristics'!$C:$C,0))),"",INDEX('Policy Characteristics'!B:B,MATCH($C1408,'Policy Characteristics'!$C:$C,0)))</f>
        <v>Industry Energy Efficiency Standards</v>
      </c>
      <c r="C1408" s="237" t="str">
        <f t="shared" si="51"/>
        <v>Percentage Improvement in Eqpt Efficiency Standards above BAU</v>
      </c>
      <c r="D1408" s="290" t="s">
        <v>3051</v>
      </c>
      <c r="E1408" s="335" t="s">
        <v>2701</v>
      </c>
      <c r="F1408" t="s">
        <v>3015</v>
      </c>
      <c r="G1408" s="335" t="s">
        <v>2705</v>
      </c>
      <c r="H1408" s="17">
        <v>1026</v>
      </c>
      <c r="I1408" s="387" t="s">
        <v>43</v>
      </c>
      <c r="J1408" s="388" t="str">
        <f>IF(ISBLANK(INDEX('Policy Characteristics'!D:D,MATCH($C1408,'Policy Characteristics'!$C:$C,0))),"",INDEX('Policy Characteristics'!D:D,MATCH($C1408,'Policy Characteristics'!$C:$C,0)))</f>
        <v>Industry Energy Efficiency Standards</v>
      </c>
      <c r="K1408" s="237" t="str">
        <f>IF(ISBLANK(INDEX('Policy Characteristics'!E:E,MATCH($C1408,'Policy Characteristics'!$C:$C,0))),"",INDEX('Policy Characteristics'!E:E,MATCH($C1408,'Policy Characteristics'!$C:$C,0)))</f>
        <v>indst efficiency standards</v>
      </c>
      <c r="L1408" s="238">
        <f>IF(ISBLANK(INDEX('Policy Characteristics'!F:F,MATCH($C1408,'Policy Characteristics'!$C:$C,0))),"",INDEX('Policy Characteristics'!F:F,MATCH($C1408,'Policy Characteristics'!$C:$C,0)))</f>
        <v>0</v>
      </c>
      <c r="M1408" s="238">
        <f>IF(ISBLANK(INDEX('Policy Characteristics'!G:G,MATCH($C1408,'Policy Characteristics'!$C:$C,0))),"",INDEX('Policy Characteristics'!G:G,MATCH($C1408,'Policy Characteristics'!$C:$C,0)))</f>
        <v>0.25</v>
      </c>
      <c r="N1408" s="238">
        <f>IF(ISBLANK(INDEX('Policy Characteristics'!H:H,MATCH($C1408,'Policy Characteristics'!$C:$C,0))),"",INDEX('Policy Characteristics'!H:H,MATCH($C1408,'Policy Characteristics'!$C:$C,0)))</f>
        <v>0.01</v>
      </c>
      <c r="O1408" s="237" t="str">
        <f>IF(ISBLANK(INDEX('Policy Characteristics'!I:I,MATCH($C1408,'Policy Characteristics'!$C:$C,0))),"",INDEX('Policy Characteristics'!I:I,MATCH($C1408,'Policy Characteristics'!$C:$C,0)))</f>
        <v>% reduction in energy use</v>
      </c>
      <c r="P1408" s="237"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7" t="str">
        <f>IF(ISBLANK(INDEX('Policy Characteristics'!K:K,MATCH($C1408,'Policy Characteristics'!$C:$C,0))),"",INDEX('Policy Characteristics'!K:K,MATCH($C1408,'Policy Characteristics'!$C:$C,0)))</f>
        <v>industry-ag-main.html#eff-stds</v>
      </c>
      <c r="R1408" s="237" t="str">
        <f>IF(ISBLANK(INDEX('Policy Characteristics'!L:L,MATCH($C1408,'Policy Characteristics'!$C:$C,0))),"",INDEX('Policy Characteristics'!L:L,MATCH($C1408,'Policy Characteristics'!$C:$C,0)))</f>
        <v>industry-energy-efficiency-standards.html</v>
      </c>
      <c r="S1408" s="291" t="s">
        <v>187</v>
      </c>
    </row>
    <row r="1409" spans="1:19" s="237" customFormat="1">
      <c r="A1409" s="237" t="str">
        <f>IF(ISBLANK(INDEX('Policy Characteristics'!A:A,MATCH($C1409,'Policy Characteristics'!$C:$C,0))),"",INDEX('Policy Characteristics'!A:A,MATCH($C1409,'Policy Characteristics'!$C:$C,0)))</f>
        <v>Industry</v>
      </c>
      <c r="B1409" s="386" t="str">
        <f>IF(ISBLANK(INDEX('Policy Characteristics'!B:B,MATCH($C1409,'Policy Characteristics'!$C:$C,0))),"",INDEX('Policy Characteristics'!B:B,MATCH($C1409,'Policy Characteristics'!$C:$C,0)))</f>
        <v>Industry Energy Efficiency Standards</v>
      </c>
      <c r="C1409" s="237" t="str">
        <f t="shared" si="51"/>
        <v>Percentage Improvement in Eqpt Efficiency Standards above BAU</v>
      </c>
      <c r="D1409" s="290" t="s">
        <v>3051</v>
      </c>
      <c r="E1409" s="335" t="s">
        <v>2698</v>
      </c>
      <c r="F1409" t="s">
        <v>3015</v>
      </c>
      <c r="G1409" s="335" t="s">
        <v>2703</v>
      </c>
      <c r="H1409" s="17">
        <v>1027</v>
      </c>
      <c r="I1409" s="387" t="s">
        <v>44</v>
      </c>
      <c r="J1409" s="388" t="str">
        <f>IF(ISBLANK(INDEX('Policy Characteristics'!D:D,MATCH($C1409,'Policy Characteristics'!$C:$C,0))),"",INDEX('Policy Characteristics'!D:D,MATCH($C1409,'Policy Characteristics'!$C:$C,0)))</f>
        <v>Industry Energy Efficiency Standards</v>
      </c>
      <c r="K1409" s="237" t="str">
        <f>IF(ISBLANK(INDEX('Policy Characteristics'!E:E,MATCH($C1409,'Policy Characteristics'!$C:$C,0))),"",INDEX('Policy Characteristics'!E:E,MATCH($C1409,'Policy Characteristics'!$C:$C,0)))</f>
        <v>indst efficiency standards</v>
      </c>
      <c r="L1409" s="238">
        <f>IF(ISBLANK(INDEX('Policy Characteristics'!F:F,MATCH($C1409,'Policy Characteristics'!$C:$C,0))),"",INDEX('Policy Characteristics'!F:F,MATCH($C1409,'Policy Characteristics'!$C:$C,0)))</f>
        <v>0</v>
      </c>
      <c r="M1409" s="238">
        <f>IF(ISBLANK(INDEX('Policy Characteristics'!G:G,MATCH($C1409,'Policy Characteristics'!$C:$C,0))),"",INDEX('Policy Characteristics'!G:G,MATCH($C1409,'Policy Characteristics'!$C:$C,0)))</f>
        <v>0.25</v>
      </c>
      <c r="N1409" s="238">
        <f>IF(ISBLANK(INDEX('Policy Characteristics'!H:H,MATCH($C1409,'Policy Characteristics'!$C:$C,0))),"",INDEX('Policy Characteristics'!H:H,MATCH($C1409,'Policy Characteristics'!$C:$C,0)))</f>
        <v>0.01</v>
      </c>
      <c r="O1409" s="237" t="str">
        <f>IF(ISBLANK(INDEX('Policy Characteristics'!I:I,MATCH($C1409,'Policy Characteristics'!$C:$C,0))),"",INDEX('Policy Characteristics'!I:I,MATCH($C1409,'Policy Characteristics'!$C:$C,0)))</f>
        <v>% reduction in energy use</v>
      </c>
      <c r="P1409" s="237"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7" t="str">
        <f>IF(ISBLANK(INDEX('Policy Characteristics'!K:K,MATCH($C1409,'Policy Characteristics'!$C:$C,0))),"",INDEX('Policy Characteristics'!K:K,MATCH($C1409,'Policy Characteristics'!$C:$C,0)))</f>
        <v>industry-ag-main.html#eff-stds</v>
      </c>
      <c r="R1409" s="237" t="str">
        <f>IF(ISBLANK(INDEX('Policy Characteristics'!L:L,MATCH($C1409,'Policy Characteristics'!$C:$C,0))),"",INDEX('Policy Characteristics'!L:L,MATCH($C1409,'Policy Characteristics'!$C:$C,0)))</f>
        <v>industry-energy-efficiency-standards.html</v>
      </c>
      <c r="S1409" s="291" t="s">
        <v>187</v>
      </c>
    </row>
    <row r="1410" spans="1:19" s="237" customFormat="1">
      <c r="A1410" s="237" t="str">
        <f>IF(ISBLANK(INDEX('Policy Characteristics'!A:A,MATCH($C1410,'Policy Characteristics'!$C:$C,0))),"",INDEX('Policy Characteristics'!A:A,MATCH($C1410,'Policy Characteristics'!$C:$C,0)))</f>
        <v>Industry</v>
      </c>
      <c r="B1410" s="386" t="str">
        <f>IF(ISBLANK(INDEX('Policy Characteristics'!B:B,MATCH($C1410,'Policy Characteristics'!$C:$C,0))),"",INDEX('Policy Characteristics'!B:B,MATCH($C1410,'Policy Characteristics'!$C:$C,0)))</f>
        <v>Industry Energy Efficiency Standards</v>
      </c>
      <c r="C1410" s="237" t="str">
        <f t="shared" si="51"/>
        <v>Percentage Improvement in Eqpt Efficiency Standards above BAU</v>
      </c>
      <c r="D1410" s="290" t="s">
        <v>3052</v>
      </c>
      <c r="E1410" s="335" t="s">
        <v>2396</v>
      </c>
      <c r="F1410" t="s">
        <v>3016</v>
      </c>
      <c r="G1410" s="335" t="s">
        <v>2402</v>
      </c>
      <c r="H1410" s="17">
        <v>1028</v>
      </c>
      <c r="I1410" s="387" t="s">
        <v>43</v>
      </c>
      <c r="J1410" s="388" t="str">
        <f>IF(ISBLANK(INDEX('Policy Characteristics'!D:D,MATCH($C1410,'Policy Characteristics'!$C:$C,0))),"",INDEX('Policy Characteristics'!D:D,MATCH($C1410,'Policy Characteristics'!$C:$C,0)))</f>
        <v>Industry Energy Efficiency Standards</v>
      </c>
      <c r="K1410" s="237" t="str">
        <f>IF(ISBLANK(INDEX('Policy Characteristics'!E:E,MATCH($C1410,'Policy Characteristics'!$C:$C,0))),"",INDEX('Policy Characteristics'!E:E,MATCH($C1410,'Policy Characteristics'!$C:$C,0)))</f>
        <v>indst efficiency standards</v>
      </c>
      <c r="L1410" s="238">
        <f>IF(ISBLANK(INDEX('Policy Characteristics'!F:F,MATCH($C1410,'Policy Characteristics'!$C:$C,0))),"",INDEX('Policy Characteristics'!F:F,MATCH($C1410,'Policy Characteristics'!$C:$C,0)))</f>
        <v>0</v>
      </c>
      <c r="M1410" s="238">
        <f>IF(ISBLANK(INDEX('Policy Characteristics'!G:G,MATCH($C1410,'Policy Characteristics'!$C:$C,0))),"",INDEX('Policy Characteristics'!G:G,MATCH($C1410,'Policy Characteristics'!$C:$C,0)))</f>
        <v>0.25</v>
      </c>
      <c r="N1410" s="238">
        <f>IF(ISBLANK(INDEX('Policy Characteristics'!H:H,MATCH($C1410,'Policy Characteristics'!$C:$C,0))),"",INDEX('Policy Characteristics'!H:H,MATCH($C1410,'Policy Characteristics'!$C:$C,0)))</f>
        <v>0.01</v>
      </c>
      <c r="O1410" s="237" t="str">
        <f>IF(ISBLANK(INDEX('Policy Characteristics'!I:I,MATCH($C1410,'Policy Characteristics'!$C:$C,0))),"",INDEX('Policy Characteristics'!I:I,MATCH($C1410,'Policy Characteristics'!$C:$C,0)))</f>
        <v>% reduction in energy use</v>
      </c>
      <c r="P1410" s="237"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7" t="str">
        <f>IF(ISBLANK(INDEX('Policy Characteristics'!K:K,MATCH($C1410,'Policy Characteristics'!$C:$C,0))),"",INDEX('Policy Characteristics'!K:K,MATCH($C1410,'Policy Characteristics'!$C:$C,0)))</f>
        <v>industry-ag-main.html#eff-stds</v>
      </c>
      <c r="R1410" s="237" t="str">
        <f>IF(ISBLANK(INDEX('Policy Characteristics'!L:L,MATCH($C1410,'Policy Characteristics'!$C:$C,0))),"",INDEX('Policy Characteristics'!L:L,MATCH($C1410,'Policy Characteristics'!$C:$C,0)))</f>
        <v>industry-energy-efficiency-standards.html</v>
      </c>
      <c r="S1410" s="291" t="s">
        <v>187</v>
      </c>
    </row>
    <row r="1411" spans="1:19" s="237" customFormat="1">
      <c r="A1411" s="237" t="str">
        <f>IF(ISBLANK(INDEX('Policy Characteristics'!A:A,MATCH($C1411,'Policy Characteristics'!$C:$C,0))),"",INDEX('Policy Characteristics'!A:A,MATCH($C1411,'Policy Characteristics'!$C:$C,0)))</f>
        <v>Industry</v>
      </c>
      <c r="B1411" s="386" t="str">
        <f>IF(ISBLANK(INDEX('Policy Characteristics'!B:B,MATCH($C1411,'Policy Characteristics'!$C:$C,0))),"",INDEX('Policy Characteristics'!B:B,MATCH($C1411,'Policy Characteristics'!$C:$C,0)))</f>
        <v>Industry Energy Efficiency Standards</v>
      </c>
      <c r="C1411" s="237" t="str">
        <f t="shared" si="51"/>
        <v>Percentage Improvement in Eqpt Efficiency Standards above BAU</v>
      </c>
      <c r="D1411" s="290" t="s">
        <v>3052</v>
      </c>
      <c r="E1411" s="335" t="s">
        <v>2397</v>
      </c>
      <c r="F1411" t="s">
        <v>3016</v>
      </c>
      <c r="G1411" s="335" t="s">
        <v>2405</v>
      </c>
      <c r="H1411" s="17">
        <v>1029</v>
      </c>
      <c r="I1411" s="387" t="s">
        <v>43</v>
      </c>
      <c r="J1411" s="388" t="str">
        <f>IF(ISBLANK(INDEX('Policy Characteristics'!D:D,MATCH($C1411,'Policy Characteristics'!$C:$C,0))),"",INDEX('Policy Characteristics'!D:D,MATCH($C1411,'Policy Characteristics'!$C:$C,0)))</f>
        <v>Industry Energy Efficiency Standards</v>
      </c>
      <c r="K1411" s="237" t="str">
        <f>IF(ISBLANK(INDEX('Policy Characteristics'!E:E,MATCH($C1411,'Policy Characteristics'!$C:$C,0))),"",INDEX('Policy Characteristics'!E:E,MATCH($C1411,'Policy Characteristics'!$C:$C,0)))</f>
        <v>indst efficiency standards</v>
      </c>
      <c r="L1411" s="238">
        <f>IF(ISBLANK(INDEX('Policy Characteristics'!F:F,MATCH($C1411,'Policy Characteristics'!$C:$C,0))),"",INDEX('Policy Characteristics'!F:F,MATCH($C1411,'Policy Characteristics'!$C:$C,0)))</f>
        <v>0</v>
      </c>
      <c r="M1411" s="238">
        <f>IF(ISBLANK(INDEX('Policy Characteristics'!G:G,MATCH($C1411,'Policy Characteristics'!$C:$C,0))),"",INDEX('Policy Characteristics'!G:G,MATCH($C1411,'Policy Characteristics'!$C:$C,0)))</f>
        <v>0.25</v>
      </c>
      <c r="N1411" s="238">
        <f>IF(ISBLANK(INDEX('Policy Characteristics'!H:H,MATCH($C1411,'Policy Characteristics'!$C:$C,0))),"",INDEX('Policy Characteristics'!H:H,MATCH($C1411,'Policy Characteristics'!$C:$C,0)))</f>
        <v>0.01</v>
      </c>
      <c r="O1411" s="237" t="str">
        <f>IF(ISBLANK(INDEX('Policy Characteristics'!I:I,MATCH($C1411,'Policy Characteristics'!$C:$C,0))),"",INDEX('Policy Characteristics'!I:I,MATCH($C1411,'Policy Characteristics'!$C:$C,0)))</f>
        <v>% reduction in energy use</v>
      </c>
      <c r="P1411" s="237"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7" t="str">
        <f>IF(ISBLANK(INDEX('Policy Characteristics'!K:K,MATCH($C1411,'Policy Characteristics'!$C:$C,0))),"",INDEX('Policy Characteristics'!K:K,MATCH($C1411,'Policy Characteristics'!$C:$C,0)))</f>
        <v>industry-ag-main.html#eff-stds</v>
      </c>
      <c r="R1411" s="237" t="str">
        <f>IF(ISBLANK(INDEX('Policy Characteristics'!L:L,MATCH($C1411,'Policy Characteristics'!$C:$C,0))),"",INDEX('Policy Characteristics'!L:L,MATCH($C1411,'Policy Characteristics'!$C:$C,0)))</f>
        <v>industry-energy-efficiency-standards.html</v>
      </c>
      <c r="S1411" s="291" t="s">
        <v>187</v>
      </c>
    </row>
    <row r="1412" spans="1:19" s="237" customFormat="1">
      <c r="A1412" s="237" t="str">
        <f>IF(ISBLANK(INDEX('Policy Characteristics'!A:A,MATCH($C1412,'Policy Characteristics'!$C:$C,0))),"",INDEX('Policy Characteristics'!A:A,MATCH($C1412,'Policy Characteristics'!$C:$C,0)))</f>
        <v>Industry</v>
      </c>
      <c r="B1412" s="386" t="str">
        <f>IF(ISBLANK(INDEX('Policy Characteristics'!B:B,MATCH($C1412,'Policy Characteristics'!$C:$C,0))),"",INDEX('Policy Characteristics'!B:B,MATCH($C1412,'Policy Characteristics'!$C:$C,0)))</f>
        <v>Industry Energy Efficiency Standards</v>
      </c>
      <c r="C1412" s="237" t="str">
        <f t="shared" si="51"/>
        <v>Percentage Improvement in Eqpt Efficiency Standards above BAU</v>
      </c>
      <c r="D1412" s="290" t="s">
        <v>3052</v>
      </c>
      <c r="E1412" s="335" t="s">
        <v>2398</v>
      </c>
      <c r="F1412" t="s">
        <v>3016</v>
      </c>
      <c r="G1412" s="335" t="s">
        <v>2406</v>
      </c>
      <c r="H1412" s="17">
        <v>1030</v>
      </c>
      <c r="I1412" s="387" t="s">
        <v>43</v>
      </c>
      <c r="J1412" s="388" t="str">
        <f>IF(ISBLANK(INDEX('Policy Characteristics'!D:D,MATCH($C1412,'Policy Characteristics'!$C:$C,0))),"",INDEX('Policy Characteristics'!D:D,MATCH($C1412,'Policy Characteristics'!$C:$C,0)))</f>
        <v>Industry Energy Efficiency Standards</v>
      </c>
      <c r="K1412" s="237" t="str">
        <f>IF(ISBLANK(INDEX('Policy Characteristics'!E:E,MATCH($C1412,'Policy Characteristics'!$C:$C,0))),"",INDEX('Policy Characteristics'!E:E,MATCH($C1412,'Policy Characteristics'!$C:$C,0)))</f>
        <v>indst efficiency standards</v>
      </c>
      <c r="L1412" s="238">
        <f>IF(ISBLANK(INDEX('Policy Characteristics'!F:F,MATCH($C1412,'Policy Characteristics'!$C:$C,0))),"",INDEX('Policy Characteristics'!F:F,MATCH($C1412,'Policy Characteristics'!$C:$C,0)))</f>
        <v>0</v>
      </c>
      <c r="M1412" s="238">
        <f>IF(ISBLANK(INDEX('Policy Characteristics'!G:G,MATCH($C1412,'Policy Characteristics'!$C:$C,0))),"",INDEX('Policy Characteristics'!G:G,MATCH($C1412,'Policy Characteristics'!$C:$C,0)))</f>
        <v>0.25</v>
      </c>
      <c r="N1412" s="238">
        <f>IF(ISBLANK(INDEX('Policy Characteristics'!H:H,MATCH($C1412,'Policy Characteristics'!$C:$C,0))),"",INDEX('Policy Characteristics'!H:H,MATCH($C1412,'Policy Characteristics'!$C:$C,0)))</f>
        <v>0.01</v>
      </c>
      <c r="O1412" s="237" t="str">
        <f>IF(ISBLANK(INDEX('Policy Characteristics'!I:I,MATCH($C1412,'Policy Characteristics'!$C:$C,0))),"",INDEX('Policy Characteristics'!I:I,MATCH($C1412,'Policy Characteristics'!$C:$C,0)))</f>
        <v>% reduction in energy use</v>
      </c>
      <c r="P1412" s="237"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7" t="str">
        <f>IF(ISBLANK(INDEX('Policy Characteristics'!K:K,MATCH($C1412,'Policy Characteristics'!$C:$C,0))),"",INDEX('Policy Characteristics'!K:K,MATCH($C1412,'Policy Characteristics'!$C:$C,0)))</f>
        <v>industry-ag-main.html#eff-stds</v>
      </c>
      <c r="R1412" s="237" t="str">
        <f>IF(ISBLANK(INDEX('Policy Characteristics'!L:L,MATCH($C1412,'Policy Characteristics'!$C:$C,0))),"",INDEX('Policy Characteristics'!L:L,MATCH($C1412,'Policy Characteristics'!$C:$C,0)))</f>
        <v>industry-energy-efficiency-standards.html</v>
      </c>
      <c r="S1412" s="291" t="s">
        <v>187</v>
      </c>
    </row>
    <row r="1413" spans="1:19" s="237" customFormat="1">
      <c r="A1413" s="237" t="str">
        <f>IF(ISBLANK(INDEX('Policy Characteristics'!A:A,MATCH($C1413,'Policy Characteristics'!$C:$C,0))),"",INDEX('Policy Characteristics'!A:A,MATCH($C1413,'Policy Characteristics'!$C:$C,0)))</f>
        <v>Industry</v>
      </c>
      <c r="B1413" s="386" t="str">
        <f>IF(ISBLANK(INDEX('Policy Characteristics'!B:B,MATCH($C1413,'Policy Characteristics'!$C:$C,0))),"",INDEX('Policy Characteristics'!B:B,MATCH($C1413,'Policy Characteristics'!$C:$C,0)))</f>
        <v>Industry Energy Efficiency Standards</v>
      </c>
      <c r="C1413" s="237" t="str">
        <f t="shared" si="51"/>
        <v>Percentage Improvement in Eqpt Efficiency Standards above BAU</v>
      </c>
      <c r="D1413" s="290" t="s">
        <v>3052</v>
      </c>
      <c r="E1413" s="335" t="s">
        <v>2399</v>
      </c>
      <c r="F1413" t="s">
        <v>3016</v>
      </c>
      <c r="G1413" s="335" t="s">
        <v>2403</v>
      </c>
      <c r="H1413" s="17">
        <v>1031</v>
      </c>
      <c r="I1413" s="387" t="s">
        <v>44</v>
      </c>
      <c r="J1413" s="388" t="str">
        <f>IF(ISBLANK(INDEX('Policy Characteristics'!D:D,MATCH($C1413,'Policy Characteristics'!$C:$C,0))),"",INDEX('Policy Characteristics'!D:D,MATCH($C1413,'Policy Characteristics'!$C:$C,0)))</f>
        <v>Industry Energy Efficiency Standards</v>
      </c>
      <c r="K1413" s="237" t="str">
        <f>IF(ISBLANK(INDEX('Policy Characteristics'!E:E,MATCH($C1413,'Policy Characteristics'!$C:$C,0))),"",INDEX('Policy Characteristics'!E:E,MATCH($C1413,'Policy Characteristics'!$C:$C,0)))</f>
        <v>indst efficiency standards</v>
      </c>
      <c r="L1413" s="238">
        <f>IF(ISBLANK(INDEX('Policy Characteristics'!F:F,MATCH($C1413,'Policy Characteristics'!$C:$C,0))),"",INDEX('Policy Characteristics'!F:F,MATCH($C1413,'Policy Characteristics'!$C:$C,0)))</f>
        <v>0</v>
      </c>
      <c r="M1413" s="238">
        <f>IF(ISBLANK(INDEX('Policy Characteristics'!G:G,MATCH($C1413,'Policy Characteristics'!$C:$C,0))),"",INDEX('Policy Characteristics'!G:G,MATCH($C1413,'Policy Characteristics'!$C:$C,0)))</f>
        <v>0.25</v>
      </c>
      <c r="N1413" s="238">
        <f>IF(ISBLANK(INDEX('Policy Characteristics'!H:H,MATCH($C1413,'Policy Characteristics'!$C:$C,0))),"",INDEX('Policy Characteristics'!H:H,MATCH($C1413,'Policy Characteristics'!$C:$C,0)))</f>
        <v>0.01</v>
      </c>
      <c r="O1413" s="237" t="str">
        <f>IF(ISBLANK(INDEX('Policy Characteristics'!I:I,MATCH($C1413,'Policy Characteristics'!$C:$C,0))),"",INDEX('Policy Characteristics'!I:I,MATCH($C1413,'Policy Characteristics'!$C:$C,0)))</f>
        <v>% reduction in energy use</v>
      </c>
      <c r="P1413" s="237"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7" t="str">
        <f>IF(ISBLANK(INDEX('Policy Characteristics'!K:K,MATCH($C1413,'Policy Characteristics'!$C:$C,0))),"",INDEX('Policy Characteristics'!K:K,MATCH($C1413,'Policy Characteristics'!$C:$C,0)))</f>
        <v>industry-ag-main.html#eff-stds</v>
      </c>
      <c r="R1413" s="237" t="str">
        <f>IF(ISBLANK(INDEX('Policy Characteristics'!L:L,MATCH($C1413,'Policy Characteristics'!$C:$C,0))),"",INDEX('Policy Characteristics'!L:L,MATCH($C1413,'Policy Characteristics'!$C:$C,0)))</f>
        <v>industry-energy-efficiency-standards.html</v>
      </c>
      <c r="S1413" s="291" t="s">
        <v>187</v>
      </c>
    </row>
    <row r="1414" spans="1:19" s="237" customFormat="1">
      <c r="A1414" s="237" t="str">
        <f>IF(ISBLANK(INDEX('Policy Characteristics'!A:A,MATCH($C1414,'Policy Characteristics'!$C:$C,0))),"",INDEX('Policy Characteristics'!A:A,MATCH($C1414,'Policy Characteristics'!$C:$C,0)))</f>
        <v>Industry</v>
      </c>
      <c r="B1414" s="386" t="str">
        <f>IF(ISBLANK(INDEX('Policy Characteristics'!B:B,MATCH($C1414,'Policy Characteristics'!$C:$C,0))),"",INDEX('Policy Characteristics'!B:B,MATCH($C1414,'Policy Characteristics'!$C:$C,0)))</f>
        <v>Industry Energy Efficiency Standards</v>
      </c>
      <c r="C1414" s="237" t="str">
        <f t="shared" si="51"/>
        <v>Percentage Improvement in Eqpt Efficiency Standards above BAU</v>
      </c>
      <c r="D1414" s="290" t="s">
        <v>3052</v>
      </c>
      <c r="E1414" s="335" t="s">
        <v>2400</v>
      </c>
      <c r="F1414" t="s">
        <v>3016</v>
      </c>
      <c r="G1414" s="335" t="s">
        <v>2404</v>
      </c>
      <c r="H1414" s="17">
        <v>1032</v>
      </c>
      <c r="I1414" s="387" t="s">
        <v>43</v>
      </c>
      <c r="J1414" s="388" t="str">
        <f>IF(ISBLANK(INDEX('Policy Characteristics'!D:D,MATCH($C1414,'Policy Characteristics'!$C:$C,0))),"",INDEX('Policy Characteristics'!D:D,MATCH($C1414,'Policy Characteristics'!$C:$C,0)))</f>
        <v>Industry Energy Efficiency Standards</v>
      </c>
      <c r="K1414" s="237" t="str">
        <f>IF(ISBLANK(INDEX('Policy Characteristics'!E:E,MATCH($C1414,'Policy Characteristics'!$C:$C,0))),"",INDEX('Policy Characteristics'!E:E,MATCH($C1414,'Policy Characteristics'!$C:$C,0)))</f>
        <v>indst efficiency standards</v>
      </c>
      <c r="L1414" s="238">
        <f>IF(ISBLANK(INDEX('Policy Characteristics'!F:F,MATCH($C1414,'Policy Characteristics'!$C:$C,0))),"",INDEX('Policy Characteristics'!F:F,MATCH($C1414,'Policy Characteristics'!$C:$C,0)))</f>
        <v>0</v>
      </c>
      <c r="M1414" s="238">
        <f>IF(ISBLANK(INDEX('Policy Characteristics'!G:G,MATCH($C1414,'Policy Characteristics'!$C:$C,0))),"",INDEX('Policy Characteristics'!G:G,MATCH($C1414,'Policy Characteristics'!$C:$C,0)))</f>
        <v>0.25</v>
      </c>
      <c r="N1414" s="238">
        <f>IF(ISBLANK(INDEX('Policy Characteristics'!H:H,MATCH($C1414,'Policy Characteristics'!$C:$C,0))),"",INDEX('Policy Characteristics'!H:H,MATCH($C1414,'Policy Characteristics'!$C:$C,0)))</f>
        <v>0.01</v>
      </c>
      <c r="O1414" s="237" t="str">
        <f>IF(ISBLANK(INDEX('Policy Characteristics'!I:I,MATCH($C1414,'Policy Characteristics'!$C:$C,0))),"",INDEX('Policy Characteristics'!I:I,MATCH($C1414,'Policy Characteristics'!$C:$C,0)))</f>
        <v>% reduction in energy use</v>
      </c>
      <c r="P1414" s="237"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7" t="str">
        <f>IF(ISBLANK(INDEX('Policy Characteristics'!K:K,MATCH($C1414,'Policy Characteristics'!$C:$C,0))),"",INDEX('Policy Characteristics'!K:K,MATCH($C1414,'Policy Characteristics'!$C:$C,0)))</f>
        <v>industry-ag-main.html#eff-stds</v>
      </c>
      <c r="R1414" s="237" t="str">
        <f>IF(ISBLANK(INDEX('Policy Characteristics'!L:L,MATCH($C1414,'Policy Characteristics'!$C:$C,0))),"",INDEX('Policy Characteristics'!L:L,MATCH($C1414,'Policy Characteristics'!$C:$C,0)))</f>
        <v>industry-energy-efficiency-standards.html</v>
      </c>
      <c r="S1414" s="291" t="s">
        <v>187</v>
      </c>
    </row>
    <row r="1415" spans="1:19" s="237" customFormat="1">
      <c r="A1415" s="237" t="str">
        <f>IF(ISBLANK(INDEX('Policy Characteristics'!A:A,MATCH($C1415,'Policy Characteristics'!$C:$C,0))),"",INDEX('Policy Characteristics'!A:A,MATCH($C1415,'Policy Characteristics'!$C:$C,0)))</f>
        <v>Industry</v>
      </c>
      <c r="B1415" s="386" t="str">
        <f>IF(ISBLANK(INDEX('Policy Characteristics'!B:B,MATCH($C1415,'Policy Characteristics'!$C:$C,0))),"",INDEX('Policy Characteristics'!B:B,MATCH($C1415,'Policy Characteristics'!$C:$C,0)))</f>
        <v>Industry Energy Efficiency Standards</v>
      </c>
      <c r="C1415" s="237" t="str">
        <f t="shared" si="51"/>
        <v>Percentage Improvement in Eqpt Efficiency Standards above BAU</v>
      </c>
      <c r="D1415" s="290" t="s">
        <v>3052</v>
      </c>
      <c r="E1415" s="335" t="s">
        <v>2401</v>
      </c>
      <c r="F1415" t="s">
        <v>3016</v>
      </c>
      <c r="G1415" s="335" t="s">
        <v>2407</v>
      </c>
      <c r="H1415" s="17">
        <v>1033</v>
      </c>
      <c r="I1415" s="387" t="s">
        <v>44</v>
      </c>
      <c r="J1415" s="388" t="str">
        <f>IF(ISBLANK(INDEX('Policy Characteristics'!D:D,MATCH($C1415,'Policy Characteristics'!$C:$C,0))),"",INDEX('Policy Characteristics'!D:D,MATCH($C1415,'Policy Characteristics'!$C:$C,0)))</f>
        <v>Industry Energy Efficiency Standards</v>
      </c>
      <c r="K1415" s="237" t="str">
        <f>IF(ISBLANK(INDEX('Policy Characteristics'!E:E,MATCH($C1415,'Policy Characteristics'!$C:$C,0))),"",INDEX('Policy Characteristics'!E:E,MATCH($C1415,'Policy Characteristics'!$C:$C,0)))</f>
        <v>indst efficiency standards</v>
      </c>
      <c r="L1415" s="238">
        <f>IF(ISBLANK(INDEX('Policy Characteristics'!F:F,MATCH($C1415,'Policy Characteristics'!$C:$C,0))),"",INDEX('Policy Characteristics'!F:F,MATCH($C1415,'Policy Characteristics'!$C:$C,0)))</f>
        <v>0</v>
      </c>
      <c r="M1415" s="238">
        <f>IF(ISBLANK(INDEX('Policy Characteristics'!G:G,MATCH($C1415,'Policy Characteristics'!$C:$C,0))),"",INDEX('Policy Characteristics'!G:G,MATCH($C1415,'Policy Characteristics'!$C:$C,0)))</f>
        <v>0.25</v>
      </c>
      <c r="N1415" s="238">
        <f>IF(ISBLANK(INDEX('Policy Characteristics'!H:H,MATCH($C1415,'Policy Characteristics'!$C:$C,0))),"",INDEX('Policy Characteristics'!H:H,MATCH($C1415,'Policy Characteristics'!$C:$C,0)))</f>
        <v>0.01</v>
      </c>
      <c r="O1415" s="237" t="str">
        <f>IF(ISBLANK(INDEX('Policy Characteristics'!I:I,MATCH($C1415,'Policy Characteristics'!$C:$C,0))),"",INDEX('Policy Characteristics'!I:I,MATCH($C1415,'Policy Characteristics'!$C:$C,0)))</f>
        <v>% reduction in energy use</v>
      </c>
      <c r="P1415" s="237"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7" t="str">
        <f>IF(ISBLANK(INDEX('Policy Characteristics'!K:K,MATCH($C1415,'Policy Characteristics'!$C:$C,0))),"",INDEX('Policy Characteristics'!K:K,MATCH($C1415,'Policy Characteristics'!$C:$C,0)))</f>
        <v>industry-ag-main.html#eff-stds</v>
      </c>
      <c r="R1415" s="237" t="str">
        <f>IF(ISBLANK(INDEX('Policy Characteristics'!L:L,MATCH($C1415,'Policy Characteristics'!$C:$C,0))),"",INDEX('Policy Characteristics'!L:L,MATCH($C1415,'Policy Characteristics'!$C:$C,0)))</f>
        <v>industry-energy-efficiency-standards.html</v>
      </c>
      <c r="S1415" s="291" t="s">
        <v>187</v>
      </c>
    </row>
    <row r="1416" spans="1:19" s="237" customFormat="1">
      <c r="A1416" s="237" t="str">
        <f>IF(ISBLANK(INDEX('Policy Characteristics'!A:A,MATCH($C1416,'Policy Characteristics'!$C:$C,0))),"",INDEX('Policy Characteristics'!A:A,MATCH($C1416,'Policy Characteristics'!$C:$C,0)))</f>
        <v>Industry</v>
      </c>
      <c r="B1416" s="386" t="str">
        <f>IF(ISBLANK(INDEX('Policy Characteristics'!B:B,MATCH($C1416,'Policy Characteristics'!$C:$C,0))),"",INDEX('Policy Characteristics'!B:B,MATCH($C1416,'Policy Characteristics'!$C:$C,0)))</f>
        <v>Industry Energy Efficiency Standards</v>
      </c>
      <c r="C1416" s="237" t="str">
        <f t="shared" si="51"/>
        <v>Percentage Improvement in Eqpt Efficiency Standards above BAU</v>
      </c>
      <c r="D1416" s="290" t="s">
        <v>3052</v>
      </c>
      <c r="E1416" s="335" t="s">
        <v>2699</v>
      </c>
      <c r="F1416" t="s">
        <v>3016</v>
      </c>
      <c r="G1416" s="335" t="s">
        <v>2702</v>
      </c>
      <c r="H1416" s="17">
        <v>1034</v>
      </c>
      <c r="I1416" s="387" t="s">
        <v>44</v>
      </c>
      <c r="J1416" s="388" t="str">
        <f>IF(ISBLANK(INDEX('Policy Characteristics'!D:D,MATCH($C1416,'Policy Characteristics'!$C:$C,0))),"",INDEX('Policy Characteristics'!D:D,MATCH($C1416,'Policy Characteristics'!$C:$C,0)))</f>
        <v>Industry Energy Efficiency Standards</v>
      </c>
      <c r="K1416" s="237" t="str">
        <f>IF(ISBLANK(INDEX('Policy Characteristics'!E:E,MATCH($C1416,'Policy Characteristics'!$C:$C,0))),"",INDEX('Policy Characteristics'!E:E,MATCH($C1416,'Policy Characteristics'!$C:$C,0)))</f>
        <v>indst efficiency standards</v>
      </c>
      <c r="L1416" s="238">
        <f>IF(ISBLANK(INDEX('Policy Characteristics'!F:F,MATCH($C1416,'Policy Characteristics'!$C:$C,0))),"",INDEX('Policy Characteristics'!F:F,MATCH($C1416,'Policy Characteristics'!$C:$C,0)))</f>
        <v>0</v>
      </c>
      <c r="M1416" s="238">
        <f>IF(ISBLANK(INDEX('Policy Characteristics'!G:G,MATCH($C1416,'Policy Characteristics'!$C:$C,0))),"",INDEX('Policy Characteristics'!G:G,MATCH($C1416,'Policy Characteristics'!$C:$C,0)))</f>
        <v>0.25</v>
      </c>
      <c r="N1416" s="238">
        <f>IF(ISBLANK(INDEX('Policy Characteristics'!H:H,MATCH($C1416,'Policy Characteristics'!$C:$C,0))),"",INDEX('Policy Characteristics'!H:H,MATCH($C1416,'Policy Characteristics'!$C:$C,0)))</f>
        <v>0.01</v>
      </c>
      <c r="O1416" s="237" t="str">
        <f>IF(ISBLANK(INDEX('Policy Characteristics'!I:I,MATCH($C1416,'Policy Characteristics'!$C:$C,0))),"",INDEX('Policy Characteristics'!I:I,MATCH($C1416,'Policy Characteristics'!$C:$C,0)))</f>
        <v>% reduction in energy use</v>
      </c>
      <c r="P1416" s="237"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7" t="str">
        <f>IF(ISBLANK(INDEX('Policy Characteristics'!K:K,MATCH($C1416,'Policy Characteristics'!$C:$C,0))),"",INDEX('Policy Characteristics'!K:K,MATCH($C1416,'Policy Characteristics'!$C:$C,0)))</f>
        <v>industry-ag-main.html#eff-stds</v>
      </c>
      <c r="R1416" s="237" t="str">
        <f>IF(ISBLANK(INDEX('Policy Characteristics'!L:L,MATCH($C1416,'Policy Characteristics'!$C:$C,0))),"",INDEX('Policy Characteristics'!L:L,MATCH($C1416,'Policy Characteristics'!$C:$C,0)))</f>
        <v>industry-energy-efficiency-standards.html</v>
      </c>
      <c r="S1416" s="291" t="s">
        <v>187</v>
      </c>
    </row>
    <row r="1417" spans="1:19" s="237" customFormat="1">
      <c r="A1417" s="237" t="str">
        <f>IF(ISBLANK(INDEX('Policy Characteristics'!A:A,MATCH($C1417,'Policy Characteristics'!$C:$C,0))),"",INDEX('Policy Characteristics'!A:A,MATCH($C1417,'Policy Characteristics'!$C:$C,0)))</f>
        <v>Industry</v>
      </c>
      <c r="B1417" s="386" t="str">
        <f>IF(ISBLANK(INDEX('Policy Characteristics'!B:B,MATCH($C1417,'Policy Characteristics'!$C:$C,0))),"",INDEX('Policy Characteristics'!B:B,MATCH($C1417,'Policy Characteristics'!$C:$C,0)))</f>
        <v>Industry Energy Efficiency Standards</v>
      </c>
      <c r="C1417" s="237" t="str">
        <f t="shared" si="51"/>
        <v>Percentage Improvement in Eqpt Efficiency Standards above BAU</v>
      </c>
      <c r="D1417" s="290" t="s">
        <v>3052</v>
      </c>
      <c r="E1417" s="335" t="s">
        <v>2700</v>
      </c>
      <c r="F1417" t="s">
        <v>3016</v>
      </c>
      <c r="G1417" s="335" t="s">
        <v>2704</v>
      </c>
      <c r="H1417" s="17">
        <v>1035</v>
      </c>
      <c r="I1417" s="387" t="s">
        <v>43</v>
      </c>
      <c r="J1417" s="388" t="str">
        <f>IF(ISBLANK(INDEX('Policy Characteristics'!D:D,MATCH($C1417,'Policy Characteristics'!$C:$C,0))),"",INDEX('Policy Characteristics'!D:D,MATCH($C1417,'Policy Characteristics'!$C:$C,0)))</f>
        <v>Industry Energy Efficiency Standards</v>
      </c>
      <c r="K1417" s="237" t="str">
        <f>IF(ISBLANK(INDEX('Policy Characteristics'!E:E,MATCH($C1417,'Policy Characteristics'!$C:$C,0))),"",INDEX('Policy Characteristics'!E:E,MATCH($C1417,'Policy Characteristics'!$C:$C,0)))</f>
        <v>indst efficiency standards</v>
      </c>
      <c r="L1417" s="238">
        <f>IF(ISBLANK(INDEX('Policy Characteristics'!F:F,MATCH($C1417,'Policy Characteristics'!$C:$C,0))),"",INDEX('Policy Characteristics'!F:F,MATCH($C1417,'Policy Characteristics'!$C:$C,0)))</f>
        <v>0</v>
      </c>
      <c r="M1417" s="238">
        <f>IF(ISBLANK(INDEX('Policy Characteristics'!G:G,MATCH($C1417,'Policy Characteristics'!$C:$C,0))),"",INDEX('Policy Characteristics'!G:G,MATCH($C1417,'Policy Characteristics'!$C:$C,0)))</f>
        <v>0.25</v>
      </c>
      <c r="N1417" s="238">
        <f>IF(ISBLANK(INDEX('Policy Characteristics'!H:H,MATCH($C1417,'Policy Characteristics'!$C:$C,0))),"",INDEX('Policy Characteristics'!H:H,MATCH($C1417,'Policy Characteristics'!$C:$C,0)))</f>
        <v>0.01</v>
      </c>
      <c r="O1417" s="237" t="str">
        <f>IF(ISBLANK(INDEX('Policy Characteristics'!I:I,MATCH($C1417,'Policy Characteristics'!$C:$C,0))),"",INDEX('Policy Characteristics'!I:I,MATCH($C1417,'Policy Characteristics'!$C:$C,0)))</f>
        <v>% reduction in energy use</v>
      </c>
      <c r="P1417" s="237"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7" t="str">
        <f>IF(ISBLANK(INDEX('Policy Characteristics'!K:K,MATCH($C1417,'Policy Characteristics'!$C:$C,0))),"",INDEX('Policy Characteristics'!K:K,MATCH($C1417,'Policy Characteristics'!$C:$C,0)))</f>
        <v>industry-ag-main.html#eff-stds</v>
      </c>
      <c r="R1417" s="237" t="str">
        <f>IF(ISBLANK(INDEX('Policy Characteristics'!L:L,MATCH($C1417,'Policy Characteristics'!$C:$C,0))),"",INDEX('Policy Characteristics'!L:L,MATCH($C1417,'Policy Characteristics'!$C:$C,0)))</f>
        <v>industry-energy-efficiency-standards.html</v>
      </c>
      <c r="S1417" s="291" t="s">
        <v>187</v>
      </c>
    </row>
    <row r="1418" spans="1:19" s="237" customFormat="1">
      <c r="A1418" s="237" t="str">
        <f>IF(ISBLANK(INDEX('Policy Characteristics'!A:A,MATCH($C1418,'Policy Characteristics'!$C:$C,0))),"",INDEX('Policy Characteristics'!A:A,MATCH($C1418,'Policy Characteristics'!$C:$C,0)))</f>
        <v>Industry</v>
      </c>
      <c r="B1418" s="386" t="str">
        <f>IF(ISBLANK(INDEX('Policy Characteristics'!B:B,MATCH($C1418,'Policy Characteristics'!$C:$C,0))),"",INDEX('Policy Characteristics'!B:B,MATCH($C1418,'Policy Characteristics'!$C:$C,0)))</f>
        <v>Industry Energy Efficiency Standards</v>
      </c>
      <c r="C1418" s="237" t="str">
        <f t="shared" si="51"/>
        <v>Percentage Improvement in Eqpt Efficiency Standards above BAU</v>
      </c>
      <c r="D1418" s="290" t="s">
        <v>3052</v>
      </c>
      <c r="E1418" s="335" t="s">
        <v>2701</v>
      </c>
      <c r="F1418" t="s">
        <v>3016</v>
      </c>
      <c r="G1418" s="335" t="s">
        <v>2705</v>
      </c>
      <c r="H1418" s="17">
        <v>1036</v>
      </c>
      <c r="I1418" s="387" t="s">
        <v>43</v>
      </c>
      <c r="J1418" s="388" t="str">
        <f>IF(ISBLANK(INDEX('Policy Characteristics'!D:D,MATCH($C1418,'Policy Characteristics'!$C:$C,0))),"",INDEX('Policy Characteristics'!D:D,MATCH($C1418,'Policy Characteristics'!$C:$C,0)))</f>
        <v>Industry Energy Efficiency Standards</v>
      </c>
      <c r="K1418" s="237" t="str">
        <f>IF(ISBLANK(INDEX('Policy Characteristics'!E:E,MATCH($C1418,'Policy Characteristics'!$C:$C,0))),"",INDEX('Policy Characteristics'!E:E,MATCH($C1418,'Policy Characteristics'!$C:$C,0)))</f>
        <v>indst efficiency standards</v>
      </c>
      <c r="L1418" s="238">
        <f>IF(ISBLANK(INDEX('Policy Characteristics'!F:F,MATCH($C1418,'Policy Characteristics'!$C:$C,0))),"",INDEX('Policy Characteristics'!F:F,MATCH($C1418,'Policy Characteristics'!$C:$C,0)))</f>
        <v>0</v>
      </c>
      <c r="M1418" s="238">
        <f>IF(ISBLANK(INDEX('Policy Characteristics'!G:G,MATCH($C1418,'Policy Characteristics'!$C:$C,0))),"",INDEX('Policy Characteristics'!G:G,MATCH($C1418,'Policy Characteristics'!$C:$C,0)))</f>
        <v>0.25</v>
      </c>
      <c r="N1418" s="238">
        <f>IF(ISBLANK(INDEX('Policy Characteristics'!H:H,MATCH($C1418,'Policy Characteristics'!$C:$C,0))),"",INDEX('Policy Characteristics'!H:H,MATCH($C1418,'Policy Characteristics'!$C:$C,0)))</f>
        <v>0.01</v>
      </c>
      <c r="O1418" s="237" t="str">
        <f>IF(ISBLANK(INDEX('Policy Characteristics'!I:I,MATCH($C1418,'Policy Characteristics'!$C:$C,0))),"",INDEX('Policy Characteristics'!I:I,MATCH($C1418,'Policy Characteristics'!$C:$C,0)))</f>
        <v>% reduction in energy use</v>
      </c>
      <c r="P1418" s="237"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7" t="str">
        <f>IF(ISBLANK(INDEX('Policy Characteristics'!K:K,MATCH($C1418,'Policy Characteristics'!$C:$C,0))),"",INDEX('Policy Characteristics'!K:K,MATCH($C1418,'Policy Characteristics'!$C:$C,0)))</f>
        <v>industry-ag-main.html#eff-stds</v>
      </c>
      <c r="R1418" s="237" t="str">
        <f>IF(ISBLANK(INDEX('Policy Characteristics'!L:L,MATCH($C1418,'Policy Characteristics'!$C:$C,0))),"",INDEX('Policy Characteristics'!L:L,MATCH($C1418,'Policy Characteristics'!$C:$C,0)))</f>
        <v>industry-energy-efficiency-standards.html</v>
      </c>
      <c r="S1418" s="291" t="s">
        <v>187</v>
      </c>
    </row>
    <row r="1419" spans="1:19" s="237" customFormat="1">
      <c r="A1419" s="237" t="str">
        <f>IF(ISBLANK(INDEX('Policy Characteristics'!A:A,MATCH($C1419,'Policy Characteristics'!$C:$C,0))),"",INDEX('Policy Characteristics'!A:A,MATCH($C1419,'Policy Characteristics'!$C:$C,0)))</f>
        <v>Industry</v>
      </c>
      <c r="B1419" s="386" t="str">
        <f>IF(ISBLANK(INDEX('Policy Characteristics'!B:B,MATCH($C1419,'Policy Characteristics'!$C:$C,0))),"",INDEX('Policy Characteristics'!B:B,MATCH($C1419,'Policy Characteristics'!$C:$C,0)))</f>
        <v>Industry Energy Efficiency Standards</v>
      </c>
      <c r="C1419" s="237" t="str">
        <f t="shared" si="51"/>
        <v>Percentage Improvement in Eqpt Efficiency Standards above BAU</v>
      </c>
      <c r="D1419" s="290" t="s">
        <v>3052</v>
      </c>
      <c r="E1419" s="335" t="s">
        <v>2698</v>
      </c>
      <c r="F1419" t="s">
        <v>3016</v>
      </c>
      <c r="G1419" s="335" t="s">
        <v>2703</v>
      </c>
      <c r="H1419" s="17">
        <v>1037</v>
      </c>
      <c r="I1419" s="387" t="s">
        <v>44</v>
      </c>
      <c r="J1419" s="388" t="str">
        <f>IF(ISBLANK(INDEX('Policy Characteristics'!D:D,MATCH($C1419,'Policy Characteristics'!$C:$C,0))),"",INDEX('Policy Characteristics'!D:D,MATCH($C1419,'Policy Characteristics'!$C:$C,0)))</f>
        <v>Industry Energy Efficiency Standards</v>
      </c>
      <c r="K1419" s="237" t="str">
        <f>IF(ISBLANK(INDEX('Policy Characteristics'!E:E,MATCH($C1419,'Policy Characteristics'!$C:$C,0))),"",INDEX('Policy Characteristics'!E:E,MATCH($C1419,'Policy Characteristics'!$C:$C,0)))</f>
        <v>indst efficiency standards</v>
      </c>
      <c r="L1419" s="238">
        <f>IF(ISBLANK(INDEX('Policy Characteristics'!F:F,MATCH($C1419,'Policy Characteristics'!$C:$C,0))),"",INDEX('Policy Characteristics'!F:F,MATCH($C1419,'Policy Characteristics'!$C:$C,0)))</f>
        <v>0</v>
      </c>
      <c r="M1419" s="238">
        <f>IF(ISBLANK(INDEX('Policy Characteristics'!G:G,MATCH($C1419,'Policy Characteristics'!$C:$C,0))),"",INDEX('Policy Characteristics'!G:G,MATCH($C1419,'Policy Characteristics'!$C:$C,0)))</f>
        <v>0.25</v>
      </c>
      <c r="N1419" s="238">
        <f>IF(ISBLANK(INDEX('Policy Characteristics'!H:H,MATCH($C1419,'Policy Characteristics'!$C:$C,0))),"",INDEX('Policy Characteristics'!H:H,MATCH($C1419,'Policy Characteristics'!$C:$C,0)))</f>
        <v>0.01</v>
      </c>
      <c r="O1419" s="237" t="str">
        <f>IF(ISBLANK(INDEX('Policy Characteristics'!I:I,MATCH($C1419,'Policy Characteristics'!$C:$C,0))),"",INDEX('Policy Characteristics'!I:I,MATCH($C1419,'Policy Characteristics'!$C:$C,0)))</f>
        <v>% reduction in energy use</v>
      </c>
      <c r="P1419" s="237"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7" t="str">
        <f>IF(ISBLANK(INDEX('Policy Characteristics'!K:K,MATCH($C1419,'Policy Characteristics'!$C:$C,0))),"",INDEX('Policy Characteristics'!K:K,MATCH($C1419,'Policy Characteristics'!$C:$C,0)))</f>
        <v>industry-ag-main.html#eff-stds</v>
      </c>
      <c r="R1419" s="237" t="str">
        <f>IF(ISBLANK(INDEX('Policy Characteristics'!L:L,MATCH($C1419,'Policy Characteristics'!$C:$C,0))),"",INDEX('Policy Characteristics'!L:L,MATCH($C1419,'Policy Characteristics'!$C:$C,0)))</f>
        <v>industry-energy-efficiency-standards.html</v>
      </c>
      <c r="S1419" s="291" t="s">
        <v>187</v>
      </c>
    </row>
    <row r="1420" spans="1:19" s="237" customFormat="1">
      <c r="A1420" s="237" t="str">
        <f>IF(ISBLANK(INDEX('Policy Characteristics'!A:A,MATCH($C1420,'Policy Characteristics'!$C:$C,0))),"",INDEX('Policy Characteristics'!A:A,MATCH($C1420,'Policy Characteristics'!$C:$C,0)))</f>
        <v>Industry</v>
      </c>
      <c r="B1420" s="386" t="str">
        <f>IF(ISBLANK(INDEX('Policy Characteristics'!B:B,MATCH($C1420,'Policy Characteristics'!$C:$C,0))),"",INDEX('Policy Characteristics'!B:B,MATCH($C1420,'Policy Characteristics'!$C:$C,0)))</f>
        <v>Industry Energy Efficiency Standards</v>
      </c>
      <c r="C1420" s="237" t="str">
        <f t="shared" si="51"/>
        <v>Percentage Improvement in Eqpt Efficiency Standards above BAU</v>
      </c>
      <c r="D1420" s="290" t="s">
        <v>3053</v>
      </c>
      <c r="E1420" s="335" t="s">
        <v>2396</v>
      </c>
      <c r="F1420" t="s">
        <v>3017</v>
      </c>
      <c r="G1420" s="335" t="s">
        <v>2402</v>
      </c>
      <c r="H1420" s="17">
        <v>1038</v>
      </c>
      <c r="I1420" s="387" t="s">
        <v>43</v>
      </c>
      <c r="J1420" s="388" t="str">
        <f>IF(ISBLANK(INDEX('Policy Characteristics'!D:D,MATCH($C1420,'Policy Characteristics'!$C:$C,0))),"",INDEX('Policy Characteristics'!D:D,MATCH($C1420,'Policy Characteristics'!$C:$C,0)))</f>
        <v>Industry Energy Efficiency Standards</v>
      </c>
      <c r="K1420" s="237" t="str">
        <f>IF(ISBLANK(INDEX('Policy Characteristics'!E:E,MATCH($C1420,'Policy Characteristics'!$C:$C,0))),"",INDEX('Policy Characteristics'!E:E,MATCH($C1420,'Policy Characteristics'!$C:$C,0)))</f>
        <v>indst efficiency standards</v>
      </c>
      <c r="L1420" s="238">
        <f>IF(ISBLANK(INDEX('Policy Characteristics'!F:F,MATCH($C1420,'Policy Characteristics'!$C:$C,0))),"",INDEX('Policy Characteristics'!F:F,MATCH($C1420,'Policy Characteristics'!$C:$C,0)))</f>
        <v>0</v>
      </c>
      <c r="M1420" s="238">
        <f>IF(ISBLANK(INDEX('Policy Characteristics'!G:G,MATCH($C1420,'Policy Characteristics'!$C:$C,0))),"",INDEX('Policy Characteristics'!G:G,MATCH($C1420,'Policy Characteristics'!$C:$C,0)))</f>
        <v>0.25</v>
      </c>
      <c r="N1420" s="238">
        <f>IF(ISBLANK(INDEX('Policy Characteristics'!H:H,MATCH($C1420,'Policy Characteristics'!$C:$C,0))),"",INDEX('Policy Characteristics'!H:H,MATCH($C1420,'Policy Characteristics'!$C:$C,0)))</f>
        <v>0.01</v>
      </c>
      <c r="O1420" s="237" t="str">
        <f>IF(ISBLANK(INDEX('Policy Characteristics'!I:I,MATCH($C1420,'Policy Characteristics'!$C:$C,0))),"",INDEX('Policy Characteristics'!I:I,MATCH($C1420,'Policy Characteristics'!$C:$C,0)))</f>
        <v>% reduction in energy use</v>
      </c>
      <c r="P1420" s="237"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7" t="str">
        <f>IF(ISBLANK(INDEX('Policy Characteristics'!K:K,MATCH($C1420,'Policy Characteristics'!$C:$C,0))),"",INDEX('Policy Characteristics'!K:K,MATCH($C1420,'Policy Characteristics'!$C:$C,0)))</f>
        <v>industry-ag-main.html#eff-stds</v>
      </c>
      <c r="R1420" s="237" t="str">
        <f>IF(ISBLANK(INDEX('Policy Characteristics'!L:L,MATCH($C1420,'Policy Characteristics'!$C:$C,0))),"",INDEX('Policy Characteristics'!L:L,MATCH($C1420,'Policy Characteristics'!$C:$C,0)))</f>
        <v>industry-energy-efficiency-standards.html</v>
      </c>
      <c r="S1420" s="291" t="s">
        <v>187</v>
      </c>
    </row>
    <row r="1421" spans="1:19" s="237" customFormat="1">
      <c r="A1421" s="237" t="str">
        <f>IF(ISBLANK(INDEX('Policy Characteristics'!A:A,MATCH($C1421,'Policy Characteristics'!$C:$C,0))),"",INDEX('Policy Characteristics'!A:A,MATCH($C1421,'Policy Characteristics'!$C:$C,0)))</f>
        <v>Industry</v>
      </c>
      <c r="B1421" s="386" t="str">
        <f>IF(ISBLANK(INDEX('Policy Characteristics'!B:B,MATCH($C1421,'Policy Characteristics'!$C:$C,0))),"",INDEX('Policy Characteristics'!B:B,MATCH($C1421,'Policy Characteristics'!$C:$C,0)))</f>
        <v>Industry Energy Efficiency Standards</v>
      </c>
      <c r="C1421" s="237" t="str">
        <f t="shared" si="51"/>
        <v>Percentage Improvement in Eqpt Efficiency Standards above BAU</v>
      </c>
      <c r="D1421" s="290" t="s">
        <v>3053</v>
      </c>
      <c r="E1421" s="335" t="s">
        <v>2397</v>
      </c>
      <c r="F1421" t="s">
        <v>3017</v>
      </c>
      <c r="G1421" s="335" t="s">
        <v>2405</v>
      </c>
      <c r="H1421" s="17">
        <v>1039</v>
      </c>
      <c r="I1421" s="387" t="s">
        <v>43</v>
      </c>
      <c r="J1421" s="388" t="str">
        <f>IF(ISBLANK(INDEX('Policy Characteristics'!D:D,MATCH($C1421,'Policy Characteristics'!$C:$C,0))),"",INDEX('Policy Characteristics'!D:D,MATCH($C1421,'Policy Characteristics'!$C:$C,0)))</f>
        <v>Industry Energy Efficiency Standards</v>
      </c>
      <c r="K1421" s="237" t="str">
        <f>IF(ISBLANK(INDEX('Policy Characteristics'!E:E,MATCH($C1421,'Policy Characteristics'!$C:$C,0))),"",INDEX('Policy Characteristics'!E:E,MATCH($C1421,'Policy Characteristics'!$C:$C,0)))</f>
        <v>indst efficiency standards</v>
      </c>
      <c r="L1421" s="238">
        <f>IF(ISBLANK(INDEX('Policy Characteristics'!F:F,MATCH($C1421,'Policy Characteristics'!$C:$C,0))),"",INDEX('Policy Characteristics'!F:F,MATCH($C1421,'Policy Characteristics'!$C:$C,0)))</f>
        <v>0</v>
      </c>
      <c r="M1421" s="238">
        <f>IF(ISBLANK(INDEX('Policy Characteristics'!G:G,MATCH($C1421,'Policy Characteristics'!$C:$C,0))),"",INDEX('Policy Characteristics'!G:G,MATCH($C1421,'Policy Characteristics'!$C:$C,0)))</f>
        <v>0.25</v>
      </c>
      <c r="N1421" s="238">
        <f>IF(ISBLANK(INDEX('Policy Characteristics'!H:H,MATCH($C1421,'Policy Characteristics'!$C:$C,0))),"",INDEX('Policy Characteristics'!H:H,MATCH($C1421,'Policy Characteristics'!$C:$C,0)))</f>
        <v>0.01</v>
      </c>
      <c r="O1421" s="237" t="str">
        <f>IF(ISBLANK(INDEX('Policy Characteristics'!I:I,MATCH($C1421,'Policy Characteristics'!$C:$C,0))),"",INDEX('Policy Characteristics'!I:I,MATCH($C1421,'Policy Characteristics'!$C:$C,0)))</f>
        <v>% reduction in energy use</v>
      </c>
      <c r="P1421" s="237"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7" t="str">
        <f>IF(ISBLANK(INDEX('Policy Characteristics'!K:K,MATCH($C1421,'Policy Characteristics'!$C:$C,0))),"",INDEX('Policy Characteristics'!K:K,MATCH($C1421,'Policy Characteristics'!$C:$C,0)))</f>
        <v>industry-ag-main.html#eff-stds</v>
      </c>
      <c r="R1421" s="237" t="str">
        <f>IF(ISBLANK(INDEX('Policy Characteristics'!L:L,MATCH($C1421,'Policy Characteristics'!$C:$C,0))),"",INDEX('Policy Characteristics'!L:L,MATCH($C1421,'Policy Characteristics'!$C:$C,0)))</f>
        <v>industry-energy-efficiency-standards.html</v>
      </c>
      <c r="S1421" s="291" t="s">
        <v>187</v>
      </c>
    </row>
    <row r="1422" spans="1:19" s="237" customFormat="1">
      <c r="A1422" s="237" t="str">
        <f>IF(ISBLANK(INDEX('Policy Characteristics'!A:A,MATCH($C1422,'Policy Characteristics'!$C:$C,0))),"",INDEX('Policy Characteristics'!A:A,MATCH($C1422,'Policy Characteristics'!$C:$C,0)))</f>
        <v>Industry</v>
      </c>
      <c r="B1422" s="386" t="str">
        <f>IF(ISBLANK(INDEX('Policy Characteristics'!B:B,MATCH($C1422,'Policy Characteristics'!$C:$C,0))),"",INDEX('Policy Characteristics'!B:B,MATCH($C1422,'Policy Characteristics'!$C:$C,0)))</f>
        <v>Industry Energy Efficiency Standards</v>
      </c>
      <c r="C1422" s="237" t="str">
        <f t="shared" si="51"/>
        <v>Percentage Improvement in Eqpt Efficiency Standards above BAU</v>
      </c>
      <c r="D1422" s="290" t="s">
        <v>3053</v>
      </c>
      <c r="E1422" s="335" t="s">
        <v>2398</v>
      </c>
      <c r="F1422" t="s">
        <v>3017</v>
      </c>
      <c r="G1422" s="335" t="s">
        <v>2406</v>
      </c>
      <c r="H1422" s="17">
        <v>1040</v>
      </c>
      <c r="I1422" s="387" t="s">
        <v>43</v>
      </c>
      <c r="J1422" s="388" t="str">
        <f>IF(ISBLANK(INDEX('Policy Characteristics'!D:D,MATCH($C1422,'Policy Characteristics'!$C:$C,0))),"",INDEX('Policy Characteristics'!D:D,MATCH($C1422,'Policy Characteristics'!$C:$C,0)))</f>
        <v>Industry Energy Efficiency Standards</v>
      </c>
      <c r="K1422" s="237" t="str">
        <f>IF(ISBLANK(INDEX('Policy Characteristics'!E:E,MATCH($C1422,'Policy Characteristics'!$C:$C,0))),"",INDEX('Policy Characteristics'!E:E,MATCH($C1422,'Policy Characteristics'!$C:$C,0)))</f>
        <v>indst efficiency standards</v>
      </c>
      <c r="L1422" s="238">
        <f>IF(ISBLANK(INDEX('Policy Characteristics'!F:F,MATCH($C1422,'Policy Characteristics'!$C:$C,0))),"",INDEX('Policy Characteristics'!F:F,MATCH($C1422,'Policy Characteristics'!$C:$C,0)))</f>
        <v>0</v>
      </c>
      <c r="M1422" s="238">
        <f>IF(ISBLANK(INDEX('Policy Characteristics'!G:G,MATCH($C1422,'Policy Characteristics'!$C:$C,0))),"",INDEX('Policy Characteristics'!G:G,MATCH($C1422,'Policy Characteristics'!$C:$C,0)))</f>
        <v>0.25</v>
      </c>
      <c r="N1422" s="238">
        <f>IF(ISBLANK(INDEX('Policy Characteristics'!H:H,MATCH($C1422,'Policy Characteristics'!$C:$C,0))),"",INDEX('Policy Characteristics'!H:H,MATCH($C1422,'Policy Characteristics'!$C:$C,0)))</f>
        <v>0.01</v>
      </c>
      <c r="O1422" s="237" t="str">
        <f>IF(ISBLANK(INDEX('Policy Characteristics'!I:I,MATCH($C1422,'Policy Characteristics'!$C:$C,0))),"",INDEX('Policy Characteristics'!I:I,MATCH($C1422,'Policy Characteristics'!$C:$C,0)))</f>
        <v>% reduction in energy use</v>
      </c>
      <c r="P1422" s="237"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7" t="str">
        <f>IF(ISBLANK(INDEX('Policy Characteristics'!K:K,MATCH($C1422,'Policy Characteristics'!$C:$C,0))),"",INDEX('Policy Characteristics'!K:K,MATCH($C1422,'Policy Characteristics'!$C:$C,0)))</f>
        <v>industry-ag-main.html#eff-stds</v>
      </c>
      <c r="R1422" s="237" t="str">
        <f>IF(ISBLANK(INDEX('Policy Characteristics'!L:L,MATCH($C1422,'Policy Characteristics'!$C:$C,0))),"",INDEX('Policy Characteristics'!L:L,MATCH($C1422,'Policy Characteristics'!$C:$C,0)))</f>
        <v>industry-energy-efficiency-standards.html</v>
      </c>
      <c r="S1422" s="291" t="s">
        <v>187</v>
      </c>
    </row>
    <row r="1423" spans="1:19" s="237" customFormat="1">
      <c r="A1423" s="237" t="str">
        <f>IF(ISBLANK(INDEX('Policy Characteristics'!A:A,MATCH($C1423,'Policy Characteristics'!$C:$C,0))),"",INDEX('Policy Characteristics'!A:A,MATCH($C1423,'Policy Characteristics'!$C:$C,0)))</f>
        <v>Industry</v>
      </c>
      <c r="B1423" s="386" t="str">
        <f>IF(ISBLANK(INDEX('Policy Characteristics'!B:B,MATCH($C1423,'Policy Characteristics'!$C:$C,0))),"",INDEX('Policy Characteristics'!B:B,MATCH($C1423,'Policy Characteristics'!$C:$C,0)))</f>
        <v>Industry Energy Efficiency Standards</v>
      </c>
      <c r="C1423" s="237" t="str">
        <f t="shared" si="51"/>
        <v>Percentage Improvement in Eqpt Efficiency Standards above BAU</v>
      </c>
      <c r="D1423" s="290" t="s">
        <v>3053</v>
      </c>
      <c r="E1423" s="335" t="s">
        <v>2399</v>
      </c>
      <c r="F1423" t="s">
        <v>3017</v>
      </c>
      <c r="G1423" s="335" t="s">
        <v>2403</v>
      </c>
      <c r="H1423" s="17">
        <v>1041</v>
      </c>
      <c r="I1423" s="387" t="s">
        <v>43</v>
      </c>
      <c r="J1423" s="388" t="str">
        <f>IF(ISBLANK(INDEX('Policy Characteristics'!D:D,MATCH($C1423,'Policy Characteristics'!$C:$C,0))),"",INDEX('Policy Characteristics'!D:D,MATCH($C1423,'Policy Characteristics'!$C:$C,0)))</f>
        <v>Industry Energy Efficiency Standards</v>
      </c>
      <c r="K1423" s="237" t="str">
        <f>IF(ISBLANK(INDEX('Policy Characteristics'!E:E,MATCH($C1423,'Policy Characteristics'!$C:$C,0))),"",INDEX('Policy Characteristics'!E:E,MATCH($C1423,'Policy Characteristics'!$C:$C,0)))</f>
        <v>indst efficiency standards</v>
      </c>
      <c r="L1423" s="238">
        <f>IF(ISBLANK(INDEX('Policy Characteristics'!F:F,MATCH($C1423,'Policy Characteristics'!$C:$C,0))),"",INDEX('Policy Characteristics'!F:F,MATCH($C1423,'Policy Characteristics'!$C:$C,0)))</f>
        <v>0</v>
      </c>
      <c r="M1423" s="238">
        <f>IF(ISBLANK(INDEX('Policy Characteristics'!G:G,MATCH($C1423,'Policy Characteristics'!$C:$C,0))),"",INDEX('Policy Characteristics'!G:G,MATCH($C1423,'Policy Characteristics'!$C:$C,0)))</f>
        <v>0.25</v>
      </c>
      <c r="N1423" s="238">
        <f>IF(ISBLANK(INDEX('Policy Characteristics'!H:H,MATCH($C1423,'Policy Characteristics'!$C:$C,0))),"",INDEX('Policy Characteristics'!H:H,MATCH($C1423,'Policy Characteristics'!$C:$C,0)))</f>
        <v>0.01</v>
      </c>
      <c r="O1423" s="237" t="str">
        <f>IF(ISBLANK(INDEX('Policy Characteristics'!I:I,MATCH($C1423,'Policy Characteristics'!$C:$C,0))),"",INDEX('Policy Characteristics'!I:I,MATCH($C1423,'Policy Characteristics'!$C:$C,0)))</f>
        <v>% reduction in energy use</v>
      </c>
      <c r="P1423" s="237"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7" t="str">
        <f>IF(ISBLANK(INDEX('Policy Characteristics'!K:K,MATCH($C1423,'Policy Characteristics'!$C:$C,0))),"",INDEX('Policy Characteristics'!K:K,MATCH($C1423,'Policy Characteristics'!$C:$C,0)))</f>
        <v>industry-ag-main.html#eff-stds</v>
      </c>
      <c r="R1423" s="237" t="str">
        <f>IF(ISBLANK(INDEX('Policy Characteristics'!L:L,MATCH($C1423,'Policy Characteristics'!$C:$C,0))),"",INDEX('Policy Characteristics'!L:L,MATCH($C1423,'Policy Characteristics'!$C:$C,0)))</f>
        <v>industry-energy-efficiency-standards.html</v>
      </c>
      <c r="S1423" s="291" t="s">
        <v>187</v>
      </c>
    </row>
    <row r="1424" spans="1:19" s="237" customFormat="1">
      <c r="A1424" s="237" t="str">
        <f>IF(ISBLANK(INDEX('Policy Characteristics'!A:A,MATCH($C1424,'Policy Characteristics'!$C:$C,0))),"",INDEX('Policy Characteristics'!A:A,MATCH($C1424,'Policy Characteristics'!$C:$C,0)))</f>
        <v>Industry</v>
      </c>
      <c r="B1424" s="386" t="str">
        <f>IF(ISBLANK(INDEX('Policy Characteristics'!B:B,MATCH($C1424,'Policy Characteristics'!$C:$C,0))),"",INDEX('Policy Characteristics'!B:B,MATCH($C1424,'Policy Characteristics'!$C:$C,0)))</f>
        <v>Industry Energy Efficiency Standards</v>
      </c>
      <c r="C1424" s="237" t="str">
        <f t="shared" si="51"/>
        <v>Percentage Improvement in Eqpt Efficiency Standards above BAU</v>
      </c>
      <c r="D1424" s="290" t="s">
        <v>3053</v>
      </c>
      <c r="E1424" s="335" t="s">
        <v>2400</v>
      </c>
      <c r="F1424" t="s">
        <v>3017</v>
      </c>
      <c r="G1424" s="335" t="s">
        <v>2404</v>
      </c>
      <c r="H1424" s="17">
        <v>1042</v>
      </c>
      <c r="I1424" s="387" t="s">
        <v>44</v>
      </c>
      <c r="J1424" s="388" t="str">
        <f>IF(ISBLANK(INDEX('Policy Characteristics'!D:D,MATCH($C1424,'Policy Characteristics'!$C:$C,0))),"",INDEX('Policy Characteristics'!D:D,MATCH($C1424,'Policy Characteristics'!$C:$C,0)))</f>
        <v>Industry Energy Efficiency Standards</v>
      </c>
      <c r="K1424" s="237" t="str">
        <f>IF(ISBLANK(INDEX('Policy Characteristics'!E:E,MATCH($C1424,'Policy Characteristics'!$C:$C,0))),"",INDEX('Policy Characteristics'!E:E,MATCH($C1424,'Policy Characteristics'!$C:$C,0)))</f>
        <v>indst efficiency standards</v>
      </c>
      <c r="L1424" s="238">
        <f>IF(ISBLANK(INDEX('Policy Characteristics'!F:F,MATCH($C1424,'Policy Characteristics'!$C:$C,0))),"",INDEX('Policy Characteristics'!F:F,MATCH($C1424,'Policy Characteristics'!$C:$C,0)))</f>
        <v>0</v>
      </c>
      <c r="M1424" s="238">
        <f>IF(ISBLANK(INDEX('Policy Characteristics'!G:G,MATCH($C1424,'Policy Characteristics'!$C:$C,0))),"",INDEX('Policy Characteristics'!G:G,MATCH($C1424,'Policy Characteristics'!$C:$C,0)))</f>
        <v>0.25</v>
      </c>
      <c r="N1424" s="238">
        <f>IF(ISBLANK(INDEX('Policy Characteristics'!H:H,MATCH($C1424,'Policy Characteristics'!$C:$C,0))),"",INDEX('Policy Characteristics'!H:H,MATCH($C1424,'Policy Characteristics'!$C:$C,0)))</f>
        <v>0.01</v>
      </c>
      <c r="O1424" s="237" t="str">
        <f>IF(ISBLANK(INDEX('Policy Characteristics'!I:I,MATCH($C1424,'Policy Characteristics'!$C:$C,0))),"",INDEX('Policy Characteristics'!I:I,MATCH($C1424,'Policy Characteristics'!$C:$C,0)))</f>
        <v>% reduction in energy use</v>
      </c>
      <c r="P1424" s="237"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7" t="str">
        <f>IF(ISBLANK(INDEX('Policy Characteristics'!K:K,MATCH($C1424,'Policy Characteristics'!$C:$C,0))),"",INDEX('Policy Characteristics'!K:K,MATCH($C1424,'Policy Characteristics'!$C:$C,0)))</f>
        <v>industry-ag-main.html#eff-stds</v>
      </c>
      <c r="R1424" s="237" t="str">
        <f>IF(ISBLANK(INDEX('Policy Characteristics'!L:L,MATCH($C1424,'Policy Characteristics'!$C:$C,0))),"",INDEX('Policy Characteristics'!L:L,MATCH($C1424,'Policy Characteristics'!$C:$C,0)))</f>
        <v>industry-energy-efficiency-standards.html</v>
      </c>
      <c r="S1424" s="291" t="s">
        <v>187</v>
      </c>
    </row>
    <row r="1425" spans="1:19" s="237" customFormat="1">
      <c r="A1425" s="237" t="str">
        <f>IF(ISBLANK(INDEX('Policy Characteristics'!A:A,MATCH($C1425,'Policy Characteristics'!$C:$C,0))),"",INDEX('Policy Characteristics'!A:A,MATCH($C1425,'Policy Characteristics'!$C:$C,0)))</f>
        <v>Industry</v>
      </c>
      <c r="B1425" s="386" t="str">
        <f>IF(ISBLANK(INDEX('Policy Characteristics'!B:B,MATCH($C1425,'Policy Characteristics'!$C:$C,0))),"",INDEX('Policy Characteristics'!B:B,MATCH($C1425,'Policy Characteristics'!$C:$C,0)))</f>
        <v>Industry Energy Efficiency Standards</v>
      </c>
      <c r="C1425" s="237" t="str">
        <f t="shared" si="51"/>
        <v>Percentage Improvement in Eqpt Efficiency Standards above BAU</v>
      </c>
      <c r="D1425" s="290" t="s">
        <v>3053</v>
      </c>
      <c r="E1425" s="335" t="s">
        <v>2401</v>
      </c>
      <c r="F1425" t="s">
        <v>3017</v>
      </c>
      <c r="G1425" s="335" t="s">
        <v>2407</v>
      </c>
      <c r="H1425" s="17">
        <v>1043</v>
      </c>
      <c r="I1425" s="387" t="s">
        <v>44</v>
      </c>
      <c r="J1425" s="388" t="str">
        <f>IF(ISBLANK(INDEX('Policy Characteristics'!D:D,MATCH($C1425,'Policy Characteristics'!$C:$C,0))),"",INDEX('Policy Characteristics'!D:D,MATCH($C1425,'Policy Characteristics'!$C:$C,0)))</f>
        <v>Industry Energy Efficiency Standards</v>
      </c>
      <c r="K1425" s="237" t="str">
        <f>IF(ISBLANK(INDEX('Policy Characteristics'!E:E,MATCH($C1425,'Policy Characteristics'!$C:$C,0))),"",INDEX('Policy Characteristics'!E:E,MATCH($C1425,'Policy Characteristics'!$C:$C,0)))</f>
        <v>indst efficiency standards</v>
      </c>
      <c r="L1425" s="238">
        <f>IF(ISBLANK(INDEX('Policy Characteristics'!F:F,MATCH($C1425,'Policy Characteristics'!$C:$C,0))),"",INDEX('Policy Characteristics'!F:F,MATCH($C1425,'Policy Characteristics'!$C:$C,0)))</f>
        <v>0</v>
      </c>
      <c r="M1425" s="238">
        <f>IF(ISBLANK(INDEX('Policy Characteristics'!G:G,MATCH($C1425,'Policy Characteristics'!$C:$C,0))),"",INDEX('Policy Characteristics'!G:G,MATCH($C1425,'Policy Characteristics'!$C:$C,0)))</f>
        <v>0.25</v>
      </c>
      <c r="N1425" s="238">
        <f>IF(ISBLANK(INDEX('Policy Characteristics'!H:H,MATCH($C1425,'Policy Characteristics'!$C:$C,0))),"",INDEX('Policy Characteristics'!H:H,MATCH($C1425,'Policy Characteristics'!$C:$C,0)))</f>
        <v>0.01</v>
      </c>
      <c r="O1425" s="237" t="str">
        <f>IF(ISBLANK(INDEX('Policy Characteristics'!I:I,MATCH($C1425,'Policy Characteristics'!$C:$C,0))),"",INDEX('Policy Characteristics'!I:I,MATCH($C1425,'Policy Characteristics'!$C:$C,0)))</f>
        <v>% reduction in energy use</v>
      </c>
      <c r="P1425" s="237"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7" t="str">
        <f>IF(ISBLANK(INDEX('Policy Characteristics'!K:K,MATCH($C1425,'Policy Characteristics'!$C:$C,0))),"",INDEX('Policy Characteristics'!K:K,MATCH($C1425,'Policy Characteristics'!$C:$C,0)))</f>
        <v>industry-ag-main.html#eff-stds</v>
      </c>
      <c r="R1425" s="237" t="str">
        <f>IF(ISBLANK(INDEX('Policy Characteristics'!L:L,MATCH($C1425,'Policy Characteristics'!$C:$C,0))),"",INDEX('Policy Characteristics'!L:L,MATCH($C1425,'Policy Characteristics'!$C:$C,0)))</f>
        <v>industry-energy-efficiency-standards.html</v>
      </c>
      <c r="S1425" s="291" t="s">
        <v>187</v>
      </c>
    </row>
    <row r="1426" spans="1:19" s="237" customFormat="1">
      <c r="A1426" s="237" t="str">
        <f>IF(ISBLANK(INDEX('Policy Characteristics'!A:A,MATCH($C1426,'Policy Characteristics'!$C:$C,0))),"",INDEX('Policy Characteristics'!A:A,MATCH($C1426,'Policy Characteristics'!$C:$C,0)))</f>
        <v>Industry</v>
      </c>
      <c r="B1426" s="386" t="str">
        <f>IF(ISBLANK(INDEX('Policy Characteristics'!B:B,MATCH($C1426,'Policy Characteristics'!$C:$C,0))),"",INDEX('Policy Characteristics'!B:B,MATCH($C1426,'Policy Characteristics'!$C:$C,0)))</f>
        <v>Industry Energy Efficiency Standards</v>
      </c>
      <c r="C1426" s="237" t="str">
        <f t="shared" si="51"/>
        <v>Percentage Improvement in Eqpt Efficiency Standards above BAU</v>
      </c>
      <c r="D1426" s="290" t="s">
        <v>3053</v>
      </c>
      <c r="E1426" s="335" t="s">
        <v>2699</v>
      </c>
      <c r="F1426" t="s">
        <v>3017</v>
      </c>
      <c r="G1426" s="335" t="s">
        <v>2702</v>
      </c>
      <c r="H1426" s="17">
        <v>1044</v>
      </c>
      <c r="I1426" s="387" t="s">
        <v>43</v>
      </c>
      <c r="J1426" s="388" t="str">
        <f>IF(ISBLANK(INDEX('Policy Characteristics'!D:D,MATCH($C1426,'Policy Characteristics'!$C:$C,0))),"",INDEX('Policy Characteristics'!D:D,MATCH($C1426,'Policy Characteristics'!$C:$C,0)))</f>
        <v>Industry Energy Efficiency Standards</v>
      </c>
      <c r="K1426" s="237" t="str">
        <f>IF(ISBLANK(INDEX('Policy Characteristics'!E:E,MATCH($C1426,'Policy Characteristics'!$C:$C,0))),"",INDEX('Policy Characteristics'!E:E,MATCH($C1426,'Policy Characteristics'!$C:$C,0)))</f>
        <v>indst efficiency standards</v>
      </c>
      <c r="L1426" s="238">
        <f>IF(ISBLANK(INDEX('Policy Characteristics'!F:F,MATCH($C1426,'Policy Characteristics'!$C:$C,0))),"",INDEX('Policy Characteristics'!F:F,MATCH($C1426,'Policy Characteristics'!$C:$C,0)))</f>
        <v>0</v>
      </c>
      <c r="M1426" s="238">
        <f>IF(ISBLANK(INDEX('Policy Characteristics'!G:G,MATCH($C1426,'Policy Characteristics'!$C:$C,0))),"",INDEX('Policy Characteristics'!G:G,MATCH($C1426,'Policy Characteristics'!$C:$C,0)))</f>
        <v>0.25</v>
      </c>
      <c r="N1426" s="238">
        <f>IF(ISBLANK(INDEX('Policy Characteristics'!H:H,MATCH($C1426,'Policy Characteristics'!$C:$C,0))),"",INDEX('Policy Characteristics'!H:H,MATCH($C1426,'Policy Characteristics'!$C:$C,0)))</f>
        <v>0.01</v>
      </c>
      <c r="O1426" s="237" t="str">
        <f>IF(ISBLANK(INDEX('Policy Characteristics'!I:I,MATCH($C1426,'Policy Characteristics'!$C:$C,0))),"",INDEX('Policy Characteristics'!I:I,MATCH($C1426,'Policy Characteristics'!$C:$C,0)))</f>
        <v>% reduction in energy use</v>
      </c>
      <c r="P1426" s="237"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7" t="str">
        <f>IF(ISBLANK(INDEX('Policy Characteristics'!K:K,MATCH($C1426,'Policy Characteristics'!$C:$C,0))),"",INDEX('Policy Characteristics'!K:K,MATCH($C1426,'Policy Characteristics'!$C:$C,0)))</f>
        <v>industry-ag-main.html#eff-stds</v>
      </c>
      <c r="R1426" s="237" t="str">
        <f>IF(ISBLANK(INDEX('Policy Characteristics'!L:L,MATCH($C1426,'Policy Characteristics'!$C:$C,0))),"",INDEX('Policy Characteristics'!L:L,MATCH($C1426,'Policy Characteristics'!$C:$C,0)))</f>
        <v>industry-energy-efficiency-standards.html</v>
      </c>
      <c r="S1426" s="291" t="s">
        <v>187</v>
      </c>
    </row>
    <row r="1427" spans="1:19" s="237" customFormat="1">
      <c r="A1427" s="237" t="str">
        <f>IF(ISBLANK(INDEX('Policy Characteristics'!A:A,MATCH($C1427,'Policy Characteristics'!$C:$C,0))),"",INDEX('Policy Characteristics'!A:A,MATCH($C1427,'Policy Characteristics'!$C:$C,0)))</f>
        <v>Industry</v>
      </c>
      <c r="B1427" s="386" t="str">
        <f>IF(ISBLANK(INDEX('Policy Characteristics'!B:B,MATCH($C1427,'Policy Characteristics'!$C:$C,0))),"",INDEX('Policy Characteristics'!B:B,MATCH($C1427,'Policy Characteristics'!$C:$C,0)))</f>
        <v>Industry Energy Efficiency Standards</v>
      </c>
      <c r="C1427" s="237" t="str">
        <f t="shared" si="51"/>
        <v>Percentage Improvement in Eqpt Efficiency Standards above BAU</v>
      </c>
      <c r="D1427" s="290" t="s">
        <v>3053</v>
      </c>
      <c r="E1427" s="335" t="s">
        <v>2700</v>
      </c>
      <c r="F1427" t="s">
        <v>3017</v>
      </c>
      <c r="G1427" s="335" t="s">
        <v>2704</v>
      </c>
      <c r="H1427" s="17">
        <v>1045</v>
      </c>
      <c r="I1427" s="387" t="s">
        <v>44</v>
      </c>
      <c r="J1427" s="388" t="str">
        <f>IF(ISBLANK(INDEX('Policy Characteristics'!D:D,MATCH($C1427,'Policy Characteristics'!$C:$C,0))),"",INDEX('Policy Characteristics'!D:D,MATCH($C1427,'Policy Characteristics'!$C:$C,0)))</f>
        <v>Industry Energy Efficiency Standards</v>
      </c>
      <c r="K1427" s="237" t="str">
        <f>IF(ISBLANK(INDEX('Policy Characteristics'!E:E,MATCH($C1427,'Policy Characteristics'!$C:$C,0))),"",INDEX('Policy Characteristics'!E:E,MATCH($C1427,'Policy Characteristics'!$C:$C,0)))</f>
        <v>indst efficiency standards</v>
      </c>
      <c r="L1427" s="238">
        <f>IF(ISBLANK(INDEX('Policy Characteristics'!F:F,MATCH($C1427,'Policy Characteristics'!$C:$C,0))),"",INDEX('Policy Characteristics'!F:F,MATCH($C1427,'Policy Characteristics'!$C:$C,0)))</f>
        <v>0</v>
      </c>
      <c r="M1427" s="238">
        <f>IF(ISBLANK(INDEX('Policy Characteristics'!G:G,MATCH($C1427,'Policy Characteristics'!$C:$C,0))),"",INDEX('Policy Characteristics'!G:G,MATCH($C1427,'Policy Characteristics'!$C:$C,0)))</f>
        <v>0.25</v>
      </c>
      <c r="N1427" s="238">
        <f>IF(ISBLANK(INDEX('Policy Characteristics'!H:H,MATCH($C1427,'Policy Characteristics'!$C:$C,0))),"",INDEX('Policy Characteristics'!H:H,MATCH($C1427,'Policy Characteristics'!$C:$C,0)))</f>
        <v>0.01</v>
      </c>
      <c r="O1427" s="237" t="str">
        <f>IF(ISBLANK(INDEX('Policy Characteristics'!I:I,MATCH($C1427,'Policy Characteristics'!$C:$C,0))),"",INDEX('Policy Characteristics'!I:I,MATCH($C1427,'Policy Characteristics'!$C:$C,0)))</f>
        <v>% reduction in energy use</v>
      </c>
      <c r="P1427" s="237"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7" t="str">
        <f>IF(ISBLANK(INDEX('Policy Characteristics'!K:K,MATCH($C1427,'Policy Characteristics'!$C:$C,0))),"",INDEX('Policy Characteristics'!K:K,MATCH($C1427,'Policy Characteristics'!$C:$C,0)))</f>
        <v>industry-ag-main.html#eff-stds</v>
      </c>
      <c r="R1427" s="237" t="str">
        <f>IF(ISBLANK(INDEX('Policy Characteristics'!L:L,MATCH($C1427,'Policy Characteristics'!$C:$C,0))),"",INDEX('Policy Characteristics'!L:L,MATCH($C1427,'Policy Characteristics'!$C:$C,0)))</f>
        <v>industry-energy-efficiency-standards.html</v>
      </c>
      <c r="S1427" s="291" t="s">
        <v>187</v>
      </c>
    </row>
    <row r="1428" spans="1:19" s="237" customFormat="1">
      <c r="A1428" s="237" t="str">
        <f>IF(ISBLANK(INDEX('Policy Characteristics'!A:A,MATCH($C1428,'Policy Characteristics'!$C:$C,0))),"",INDEX('Policy Characteristics'!A:A,MATCH($C1428,'Policy Characteristics'!$C:$C,0)))</f>
        <v>Industry</v>
      </c>
      <c r="B1428" s="386" t="str">
        <f>IF(ISBLANK(INDEX('Policy Characteristics'!B:B,MATCH($C1428,'Policy Characteristics'!$C:$C,0))),"",INDEX('Policy Characteristics'!B:B,MATCH($C1428,'Policy Characteristics'!$C:$C,0)))</f>
        <v>Industry Energy Efficiency Standards</v>
      </c>
      <c r="C1428" s="237" t="str">
        <f t="shared" si="51"/>
        <v>Percentage Improvement in Eqpt Efficiency Standards above BAU</v>
      </c>
      <c r="D1428" s="290" t="s">
        <v>3053</v>
      </c>
      <c r="E1428" s="335" t="s">
        <v>2701</v>
      </c>
      <c r="F1428" t="s">
        <v>3017</v>
      </c>
      <c r="G1428" s="335" t="s">
        <v>2705</v>
      </c>
      <c r="H1428" s="17">
        <v>1046</v>
      </c>
      <c r="I1428" s="387" t="s">
        <v>44</v>
      </c>
      <c r="J1428" s="388" t="str">
        <f>IF(ISBLANK(INDEX('Policy Characteristics'!D:D,MATCH($C1428,'Policy Characteristics'!$C:$C,0))),"",INDEX('Policy Characteristics'!D:D,MATCH($C1428,'Policy Characteristics'!$C:$C,0)))</f>
        <v>Industry Energy Efficiency Standards</v>
      </c>
      <c r="K1428" s="237" t="str">
        <f>IF(ISBLANK(INDEX('Policy Characteristics'!E:E,MATCH($C1428,'Policy Characteristics'!$C:$C,0))),"",INDEX('Policy Characteristics'!E:E,MATCH($C1428,'Policy Characteristics'!$C:$C,0)))</f>
        <v>indst efficiency standards</v>
      </c>
      <c r="L1428" s="238">
        <f>IF(ISBLANK(INDEX('Policy Characteristics'!F:F,MATCH($C1428,'Policy Characteristics'!$C:$C,0))),"",INDEX('Policy Characteristics'!F:F,MATCH($C1428,'Policy Characteristics'!$C:$C,0)))</f>
        <v>0</v>
      </c>
      <c r="M1428" s="238">
        <f>IF(ISBLANK(INDEX('Policy Characteristics'!G:G,MATCH($C1428,'Policy Characteristics'!$C:$C,0))),"",INDEX('Policy Characteristics'!G:G,MATCH($C1428,'Policy Characteristics'!$C:$C,0)))</f>
        <v>0.25</v>
      </c>
      <c r="N1428" s="238">
        <f>IF(ISBLANK(INDEX('Policy Characteristics'!H:H,MATCH($C1428,'Policy Characteristics'!$C:$C,0))),"",INDEX('Policy Characteristics'!H:H,MATCH($C1428,'Policy Characteristics'!$C:$C,0)))</f>
        <v>0.01</v>
      </c>
      <c r="O1428" s="237" t="str">
        <f>IF(ISBLANK(INDEX('Policy Characteristics'!I:I,MATCH($C1428,'Policy Characteristics'!$C:$C,0))),"",INDEX('Policy Characteristics'!I:I,MATCH($C1428,'Policy Characteristics'!$C:$C,0)))</f>
        <v>% reduction in energy use</v>
      </c>
      <c r="P1428" s="237"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7" t="str">
        <f>IF(ISBLANK(INDEX('Policy Characteristics'!K:K,MATCH($C1428,'Policy Characteristics'!$C:$C,0))),"",INDEX('Policy Characteristics'!K:K,MATCH($C1428,'Policy Characteristics'!$C:$C,0)))</f>
        <v>industry-ag-main.html#eff-stds</v>
      </c>
      <c r="R1428" s="237" t="str">
        <f>IF(ISBLANK(INDEX('Policy Characteristics'!L:L,MATCH($C1428,'Policy Characteristics'!$C:$C,0))),"",INDEX('Policy Characteristics'!L:L,MATCH($C1428,'Policy Characteristics'!$C:$C,0)))</f>
        <v>industry-energy-efficiency-standards.html</v>
      </c>
      <c r="S1428" s="291" t="s">
        <v>187</v>
      </c>
    </row>
    <row r="1429" spans="1:19" s="237" customFormat="1">
      <c r="A1429" s="237" t="str">
        <f>IF(ISBLANK(INDEX('Policy Characteristics'!A:A,MATCH($C1429,'Policy Characteristics'!$C:$C,0))),"",INDEX('Policy Characteristics'!A:A,MATCH($C1429,'Policy Characteristics'!$C:$C,0)))</f>
        <v>Industry</v>
      </c>
      <c r="B1429" s="386" t="str">
        <f>IF(ISBLANK(INDEX('Policy Characteristics'!B:B,MATCH($C1429,'Policy Characteristics'!$C:$C,0))),"",INDEX('Policy Characteristics'!B:B,MATCH($C1429,'Policy Characteristics'!$C:$C,0)))</f>
        <v>Industry Energy Efficiency Standards</v>
      </c>
      <c r="C1429" s="237" t="str">
        <f t="shared" si="51"/>
        <v>Percentage Improvement in Eqpt Efficiency Standards above BAU</v>
      </c>
      <c r="D1429" s="290" t="s">
        <v>3053</v>
      </c>
      <c r="E1429" s="335" t="s">
        <v>2698</v>
      </c>
      <c r="F1429" t="s">
        <v>3017</v>
      </c>
      <c r="G1429" s="335" t="s">
        <v>2703</v>
      </c>
      <c r="H1429" s="17">
        <v>1047</v>
      </c>
      <c r="I1429" s="387" t="s">
        <v>44</v>
      </c>
      <c r="J1429" s="388" t="str">
        <f>IF(ISBLANK(INDEX('Policy Characteristics'!D:D,MATCH($C1429,'Policy Characteristics'!$C:$C,0))),"",INDEX('Policy Characteristics'!D:D,MATCH($C1429,'Policy Characteristics'!$C:$C,0)))</f>
        <v>Industry Energy Efficiency Standards</v>
      </c>
      <c r="K1429" s="237" t="str">
        <f>IF(ISBLANK(INDEX('Policy Characteristics'!E:E,MATCH($C1429,'Policy Characteristics'!$C:$C,0))),"",INDEX('Policy Characteristics'!E:E,MATCH($C1429,'Policy Characteristics'!$C:$C,0)))</f>
        <v>indst efficiency standards</v>
      </c>
      <c r="L1429" s="238">
        <f>IF(ISBLANK(INDEX('Policy Characteristics'!F:F,MATCH($C1429,'Policy Characteristics'!$C:$C,0))),"",INDEX('Policy Characteristics'!F:F,MATCH($C1429,'Policy Characteristics'!$C:$C,0)))</f>
        <v>0</v>
      </c>
      <c r="M1429" s="238">
        <f>IF(ISBLANK(INDEX('Policy Characteristics'!G:G,MATCH($C1429,'Policy Characteristics'!$C:$C,0))),"",INDEX('Policy Characteristics'!G:G,MATCH($C1429,'Policy Characteristics'!$C:$C,0)))</f>
        <v>0.25</v>
      </c>
      <c r="N1429" s="238">
        <f>IF(ISBLANK(INDEX('Policy Characteristics'!H:H,MATCH($C1429,'Policy Characteristics'!$C:$C,0))),"",INDEX('Policy Characteristics'!H:H,MATCH($C1429,'Policy Characteristics'!$C:$C,0)))</f>
        <v>0.01</v>
      </c>
      <c r="O1429" s="237" t="str">
        <f>IF(ISBLANK(INDEX('Policy Characteristics'!I:I,MATCH($C1429,'Policy Characteristics'!$C:$C,0))),"",INDEX('Policy Characteristics'!I:I,MATCH($C1429,'Policy Characteristics'!$C:$C,0)))</f>
        <v>% reduction in energy use</v>
      </c>
      <c r="P1429" s="237"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7" t="str">
        <f>IF(ISBLANK(INDEX('Policy Characteristics'!K:K,MATCH($C1429,'Policy Characteristics'!$C:$C,0))),"",INDEX('Policy Characteristics'!K:K,MATCH($C1429,'Policy Characteristics'!$C:$C,0)))</f>
        <v>industry-ag-main.html#eff-stds</v>
      </c>
      <c r="R1429" s="237" t="str">
        <f>IF(ISBLANK(INDEX('Policy Characteristics'!L:L,MATCH($C1429,'Policy Characteristics'!$C:$C,0))),"",INDEX('Policy Characteristics'!L:L,MATCH($C1429,'Policy Characteristics'!$C:$C,0)))</f>
        <v>industry-energy-efficiency-standards.html</v>
      </c>
      <c r="S1429" s="291" t="s">
        <v>187</v>
      </c>
    </row>
    <row r="1430" spans="1:19" s="237" customFormat="1">
      <c r="A1430" s="237" t="str">
        <f>IF(ISBLANK(INDEX('Policy Characteristics'!A:A,MATCH($C1430,'Policy Characteristics'!$C:$C,0))),"",INDEX('Policy Characteristics'!A:A,MATCH($C1430,'Policy Characteristics'!$C:$C,0)))</f>
        <v>Industry</v>
      </c>
      <c r="B1430" s="386" t="str">
        <f>IF(ISBLANK(INDEX('Policy Characteristics'!B:B,MATCH($C1430,'Policy Characteristics'!$C:$C,0))),"",INDEX('Policy Characteristics'!B:B,MATCH($C1430,'Policy Characteristics'!$C:$C,0)))</f>
        <v>Industry Energy Efficiency Standards</v>
      </c>
      <c r="C1430" s="237" t="str">
        <f t="shared" si="51"/>
        <v>Percentage Improvement in Eqpt Efficiency Standards above BAU</v>
      </c>
      <c r="D1430" s="290" t="s">
        <v>3054</v>
      </c>
      <c r="E1430" s="335" t="s">
        <v>2396</v>
      </c>
      <c r="F1430" t="s">
        <v>2572</v>
      </c>
      <c r="G1430" s="335" t="s">
        <v>2402</v>
      </c>
      <c r="H1430" s="17">
        <v>1048</v>
      </c>
      <c r="I1430" s="387" t="s">
        <v>43</v>
      </c>
      <c r="J1430" s="388" t="str">
        <f>IF(ISBLANK(INDEX('Policy Characteristics'!D:D,MATCH($C1430,'Policy Characteristics'!$C:$C,0))),"",INDEX('Policy Characteristics'!D:D,MATCH($C1430,'Policy Characteristics'!$C:$C,0)))</f>
        <v>Industry Energy Efficiency Standards</v>
      </c>
      <c r="K1430" s="237" t="str">
        <f>IF(ISBLANK(INDEX('Policy Characteristics'!E:E,MATCH($C1430,'Policy Characteristics'!$C:$C,0))),"",INDEX('Policy Characteristics'!E:E,MATCH($C1430,'Policy Characteristics'!$C:$C,0)))</f>
        <v>indst efficiency standards</v>
      </c>
      <c r="L1430" s="238">
        <f>IF(ISBLANK(INDEX('Policy Characteristics'!F:F,MATCH($C1430,'Policy Characteristics'!$C:$C,0))),"",INDEX('Policy Characteristics'!F:F,MATCH($C1430,'Policy Characteristics'!$C:$C,0)))</f>
        <v>0</v>
      </c>
      <c r="M1430" s="238">
        <f>IF(ISBLANK(INDEX('Policy Characteristics'!G:G,MATCH($C1430,'Policy Characteristics'!$C:$C,0))),"",INDEX('Policy Characteristics'!G:G,MATCH($C1430,'Policy Characteristics'!$C:$C,0)))</f>
        <v>0.25</v>
      </c>
      <c r="N1430" s="238">
        <f>IF(ISBLANK(INDEX('Policy Characteristics'!H:H,MATCH($C1430,'Policy Characteristics'!$C:$C,0))),"",INDEX('Policy Characteristics'!H:H,MATCH($C1430,'Policy Characteristics'!$C:$C,0)))</f>
        <v>0.01</v>
      </c>
      <c r="O1430" s="237" t="str">
        <f>IF(ISBLANK(INDEX('Policy Characteristics'!I:I,MATCH($C1430,'Policy Characteristics'!$C:$C,0))),"",INDEX('Policy Characteristics'!I:I,MATCH($C1430,'Policy Characteristics'!$C:$C,0)))</f>
        <v>% reduction in energy use</v>
      </c>
      <c r="P1430" s="237"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7" t="str">
        <f>IF(ISBLANK(INDEX('Policy Characteristics'!K:K,MATCH($C1430,'Policy Characteristics'!$C:$C,0))),"",INDEX('Policy Characteristics'!K:K,MATCH($C1430,'Policy Characteristics'!$C:$C,0)))</f>
        <v>industry-ag-main.html#eff-stds</v>
      </c>
      <c r="R1430" s="237" t="str">
        <f>IF(ISBLANK(INDEX('Policy Characteristics'!L:L,MATCH($C1430,'Policy Characteristics'!$C:$C,0))),"",INDEX('Policy Characteristics'!L:L,MATCH($C1430,'Policy Characteristics'!$C:$C,0)))</f>
        <v>industry-energy-efficiency-standards.html</v>
      </c>
      <c r="S1430" s="291" t="s">
        <v>187</v>
      </c>
    </row>
    <row r="1431" spans="1:19" s="237" customFormat="1">
      <c r="A1431" s="237" t="str">
        <f>IF(ISBLANK(INDEX('Policy Characteristics'!A:A,MATCH($C1431,'Policy Characteristics'!$C:$C,0))),"",INDEX('Policy Characteristics'!A:A,MATCH($C1431,'Policy Characteristics'!$C:$C,0)))</f>
        <v>Industry</v>
      </c>
      <c r="B1431" s="386" t="str">
        <f>IF(ISBLANK(INDEX('Policy Characteristics'!B:B,MATCH($C1431,'Policy Characteristics'!$C:$C,0))),"",INDEX('Policy Characteristics'!B:B,MATCH($C1431,'Policy Characteristics'!$C:$C,0)))</f>
        <v>Industry Energy Efficiency Standards</v>
      </c>
      <c r="C1431" s="237" t="str">
        <f t="shared" si="51"/>
        <v>Percentage Improvement in Eqpt Efficiency Standards above BAU</v>
      </c>
      <c r="D1431" s="290" t="s">
        <v>3054</v>
      </c>
      <c r="E1431" s="335" t="s">
        <v>2397</v>
      </c>
      <c r="F1431" t="s">
        <v>2572</v>
      </c>
      <c r="G1431" s="335" t="s">
        <v>2405</v>
      </c>
      <c r="H1431" s="17">
        <v>1049</v>
      </c>
      <c r="I1431" s="387" t="s">
        <v>43</v>
      </c>
      <c r="J1431" s="388" t="str">
        <f>IF(ISBLANK(INDEX('Policy Characteristics'!D:D,MATCH($C1431,'Policy Characteristics'!$C:$C,0))),"",INDEX('Policy Characteristics'!D:D,MATCH($C1431,'Policy Characteristics'!$C:$C,0)))</f>
        <v>Industry Energy Efficiency Standards</v>
      </c>
      <c r="K1431" s="237" t="str">
        <f>IF(ISBLANK(INDEX('Policy Characteristics'!E:E,MATCH($C1431,'Policy Characteristics'!$C:$C,0))),"",INDEX('Policy Characteristics'!E:E,MATCH($C1431,'Policy Characteristics'!$C:$C,0)))</f>
        <v>indst efficiency standards</v>
      </c>
      <c r="L1431" s="238">
        <f>IF(ISBLANK(INDEX('Policy Characteristics'!F:F,MATCH($C1431,'Policy Characteristics'!$C:$C,0))),"",INDEX('Policy Characteristics'!F:F,MATCH($C1431,'Policy Characteristics'!$C:$C,0)))</f>
        <v>0</v>
      </c>
      <c r="M1431" s="238">
        <f>IF(ISBLANK(INDEX('Policy Characteristics'!G:G,MATCH($C1431,'Policy Characteristics'!$C:$C,0))),"",INDEX('Policy Characteristics'!G:G,MATCH($C1431,'Policy Characteristics'!$C:$C,0)))</f>
        <v>0.25</v>
      </c>
      <c r="N1431" s="238">
        <f>IF(ISBLANK(INDEX('Policy Characteristics'!H:H,MATCH($C1431,'Policy Characteristics'!$C:$C,0))),"",INDEX('Policy Characteristics'!H:H,MATCH($C1431,'Policy Characteristics'!$C:$C,0)))</f>
        <v>0.01</v>
      </c>
      <c r="O1431" s="237" t="str">
        <f>IF(ISBLANK(INDEX('Policy Characteristics'!I:I,MATCH($C1431,'Policy Characteristics'!$C:$C,0))),"",INDEX('Policy Characteristics'!I:I,MATCH($C1431,'Policy Characteristics'!$C:$C,0)))</f>
        <v>% reduction in energy use</v>
      </c>
      <c r="P1431" s="237"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7" t="str">
        <f>IF(ISBLANK(INDEX('Policy Characteristics'!K:K,MATCH($C1431,'Policy Characteristics'!$C:$C,0))),"",INDEX('Policy Characteristics'!K:K,MATCH($C1431,'Policy Characteristics'!$C:$C,0)))</f>
        <v>industry-ag-main.html#eff-stds</v>
      </c>
      <c r="R1431" s="237" t="str">
        <f>IF(ISBLANK(INDEX('Policy Characteristics'!L:L,MATCH($C1431,'Policy Characteristics'!$C:$C,0))),"",INDEX('Policy Characteristics'!L:L,MATCH($C1431,'Policy Characteristics'!$C:$C,0)))</f>
        <v>industry-energy-efficiency-standards.html</v>
      </c>
      <c r="S1431" s="291" t="s">
        <v>187</v>
      </c>
    </row>
    <row r="1432" spans="1:19" s="237" customFormat="1">
      <c r="A1432" s="237" t="str">
        <f>IF(ISBLANK(INDEX('Policy Characteristics'!A:A,MATCH($C1432,'Policy Characteristics'!$C:$C,0))),"",INDEX('Policy Characteristics'!A:A,MATCH($C1432,'Policy Characteristics'!$C:$C,0)))</f>
        <v>Industry</v>
      </c>
      <c r="B1432" s="386" t="str">
        <f>IF(ISBLANK(INDEX('Policy Characteristics'!B:B,MATCH($C1432,'Policy Characteristics'!$C:$C,0))),"",INDEX('Policy Characteristics'!B:B,MATCH($C1432,'Policy Characteristics'!$C:$C,0)))</f>
        <v>Industry Energy Efficiency Standards</v>
      </c>
      <c r="C1432" s="237" t="str">
        <f t="shared" si="51"/>
        <v>Percentage Improvement in Eqpt Efficiency Standards above BAU</v>
      </c>
      <c r="D1432" s="290" t="s">
        <v>3054</v>
      </c>
      <c r="E1432" s="335" t="s">
        <v>2398</v>
      </c>
      <c r="F1432" t="s">
        <v>2572</v>
      </c>
      <c r="G1432" s="335" t="s">
        <v>2406</v>
      </c>
      <c r="H1432" s="17">
        <v>1050</v>
      </c>
      <c r="I1432" s="387" t="s">
        <v>43</v>
      </c>
      <c r="J1432" s="388" t="str">
        <f>IF(ISBLANK(INDEX('Policy Characteristics'!D:D,MATCH($C1432,'Policy Characteristics'!$C:$C,0))),"",INDEX('Policy Characteristics'!D:D,MATCH($C1432,'Policy Characteristics'!$C:$C,0)))</f>
        <v>Industry Energy Efficiency Standards</v>
      </c>
      <c r="K1432" s="237" t="str">
        <f>IF(ISBLANK(INDEX('Policy Characteristics'!E:E,MATCH($C1432,'Policy Characteristics'!$C:$C,0))),"",INDEX('Policy Characteristics'!E:E,MATCH($C1432,'Policy Characteristics'!$C:$C,0)))</f>
        <v>indst efficiency standards</v>
      </c>
      <c r="L1432" s="238">
        <f>IF(ISBLANK(INDEX('Policy Characteristics'!F:F,MATCH($C1432,'Policy Characteristics'!$C:$C,0))),"",INDEX('Policy Characteristics'!F:F,MATCH($C1432,'Policy Characteristics'!$C:$C,0)))</f>
        <v>0</v>
      </c>
      <c r="M1432" s="238">
        <f>IF(ISBLANK(INDEX('Policy Characteristics'!G:G,MATCH($C1432,'Policy Characteristics'!$C:$C,0))),"",INDEX('Policy Characteristics'!G:G,MATCH($C1432,'Policy Characteristics'!$C:$C,0)))</f>
        <v>0.25</v>
      </c>
      <c r="N1432" s="238">
        <f>IF(ISBLANK(INDEX('Policy Characteristics'!H:H,MATCH($C1432,'Policy Characteristics'!$C:$C,0))),"",INDEX('Policy Characteristics'!H:H,MATCH($C1432,'Policy Characteristics'!$C:$C,0)))</f>
        <v>0.01</v>
      </c>
      <c r="O1432" s="237" t="str">
        <f>IF(ISBLANK(INDEX('Policy Characteristics'!I:I,MATCH($C1432,'Policy Characteristics'!$C:$C,0))),"",INDEX('Policy Characteristics'!I:I,MATCH($C1432,'Policy Characteristics'!$C:$C,0)))</f>
        <v>% reduction in energy use</v>
      </c>
      <c r="P1432" s="237"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7" t="str">
        <f>IF(ISBLANK(INDEX('Policy Characteristics'!K:K,MATCH($C1432,'Policy Characteristics'!$C:$C,0))),"",INDEX('Policy Characteristics'!K:K,MATCH($C1432,'Policy Characteristics'!$C:$C,0)))</f>
        <v>industry-ag-main.html#eff-stds</v>
      </c>
      <c r="R1432" s="237" t="str">
        <f>IF(ISBLANK(INDEX('Policy Characteristics'!L:L,MATCH($C1432,'Policy Characteristics'!$C:$C,0))),"",INDEX('Policy Characteristics'!L:L,MATCH($C1432,'Policy Characteristics'!$C:$C,0)))</f>
        <v>industry-energy-efficiency-standards.html</v>
      </c>
      <c r="S1432" s="291" t="s">
        <v>187</v>
      </c>
    </row>
    <row r="1433" spans="1:19" s="237" customFormat="1">
      <c r="A1433" s="237" t="str">
        <f>IF(ISBLANK(INDEX('Policy Characteristics'!A:A,MATCH($C1433,'Policy Characteristics'!$C:$C,0))),"",INDEX('Policy Characteristics'!A:A,MATCH($C1433,'Policy Characteristics'!$C:$C,0)))</f>
        <v>Industry</v>
      </c>
      <c r="B1433" s="386" t="str">
        <f>IF(ISBLANK(INDEX('Policy Characteristics'!B:B,MATCH($C1433,'Policy Characteristics'!$C:$C,0))),"",INDEX('Policy Characteristics'!B:B,MATCH($C1433,'Policy Characteristics'!$C:$C,0)))</f>
        <v>Industry Energy Efficiency Standards</v>
      </c>
      <c r="C1433" s="237" t="str">
        <f t="shared" si="51"/>
        <v>Percentage Improvement in Eqpt Efficiency Standards above BAU</v>
      </c>
      <c r="D1433" s="290" t="s">
        <v>3054</v>
      </c>
      <c r="E1433" s="335" t="s">
        <v>2399</v>
      </c>
      <c r="F1433" t="s">
        <v>2572</v>
      </c>
      <c r="G1433" s="335" t="s">
        <v>2403</v>
      </c>
      <c r="H1433" s="17">
        <v>1051</v>
      </c>
      <c r="I1433" s="387" t="s">
        <v>44</v>
      </c>
      <c r="J1433" s="388" t="str">
        <f>IF(ISBLANK(INDEX('Policy Characteristics'!D:D,MATCH($C1433,'Policy Characteristics'!$C:$C,0))),"",INDEX('Policy Characteristics'!D:D,MATCH($C1433,'Policy Characteristics'!$C:$C,0)))</f>
        <v>Industry Energy Efficiency Standards</v>
      </c>
      <c r="K1433" s="237" t="str">
        <f>IF(ISBLANK(INDEX('Policy Characteristics'!E:E,MATCH($C1433,'Policy Characteristics'!$C:$C,0))),"",INDEX('Policy Characteristics'!E:E,MATCH($C1433,'Policy Characteristics'!$C:$C,0)))</f>
        <v>indst efficiency standards</v>
      </c>
      <c r="L1433" s="238">
        <f>IF(ISBLANK(INDEX('Policy Characteristics'!F:F,MATCH($C1433,'Policy Characteristics'!$C:$C,0))),"",INDEX('Policy Characteristics'!F:F,MATCH($C1433,'Policy Characteristics'!$C:$C,0)))</f>
        <v>0</v>
      </c>
      <c r="M1433" s="238">
        <f>IF(ISBLANK(INDEX('Policy Characteristics'!G:G,MATCH($C1433,'Policy Characteristics'!$C:$C,0))),"",INDEX('Policy Characteristics'!G:G,MATCH($C1433,'Policy Characteristics'!$C:$C,0)))</f>
        <v>0.25</v>
      </c>
      <c r="N1433" s="238">
        <f>IF(ISBLANK(INDEX('Policy Characteristics'!H:H,MATCH($C1433,'Policy Characteristics'!$C:$C,0))),"",INDEX('Policy Characteristics'!H:H,MATCH($C1433,'Policy Characteristics'!$C:$C,0)))</f>
        <v>0.01</v>
      </c>
      <c r="O1433" s="237" t="str">
        <f>IF(ISBLANK(INDEX('Policy Characteristics'!I:I,MATCH($C1433,'Policy Characteristics'!$C:$C,0))),"",INDEX('Policy Characteristics'!I:I,MATCH($C1433,'Policy Characteristics'!$C:$C,0)))</f>
        <v>% reduction in energy use</v>
      </c>
      <c r="P1433" s="237"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7" t="str">
        <f>IF(ISBLANK(INDEX('Policy Characteristics'!K:K,MATCH($C1433,'Policy Characteristics'!$C:$C,0))),"",INDEX('Policy Characteristics'!K:K,MATCH($C1433,'Policy Characteristics'!$C:$C,0)))</f>
        <v>industry-ag-main.html#eff-stds</v>
      </c>
      <c r="R1433" s="237" t="str">
        <f>IF(ISBLANK(INDEX('Policy Characteristics'!L:L,MATCH($C1433,'Policy Characteristics'!$C:$C,0))),"",INDEX('Policy Characteristics'!L:L,MATCH($C1433,'Policy Characteristics'!$C:$C,0)))</f>
        <v>industry-energy-efficiency-standards.html</v>
      </c>
      <c r="S1433" s="291" t="s">
        <v>187</v>
      </c>
    </row>
    <row r="1434" spans="1:19" s="237" customFormat="1">
      <c r="A1434" s="237" t="str">
        <f>IF(ISBLANK(INDEX('Policy Characteristics'!A:A,MATCH($C1434,'Policy Characteristics'!$C:$C,0))),"",INDEX('Policy Characteristics'!A:A,MATCH($C1434,'Policy Characteristics'!$C:$C,0)))</f>
        <v>Industry</v>
      </c>
      <c r="B1434" s="386" t="str">
        <f>IF(ISBLANK(INDEX('Policy Characteristics'!B:B,MATCH($C1434,'Policy Characteristics'!$C:$C,0))),"",INDEX('Policy Characteristics'!B:B,MATCH($C1434,'Policy Characteristics'!$C:$C,0)))</f>
        <v>Industry Energy Efficiency Standards</v>
      </c>
      <c r="C1434" s="237" t="str">
        <f t="shared" si="51"/>
        <v>Percentage Improvement in Eqpt Efficiency Standards above BAU</v>
      </c>
      <c r="D1434" s="290" t="s">
        <v>3054</v>
      </c>
      <c r="E1434" s="335" t="s">
        <v>2400</v>
      </c>
      <c r="F1434" t="s">
        <v>2572</v>
      </c>
      <c r="G1434" s="335" t="s">
        <v>2404</v>
      </c>
      <c r="H1434" s="17">
        <v>1052</v>
      </c>
      <c r="I1434" s="387" t="s">
        <v>43</v>
      </c>
      <c r="J1434" s="388" t="str">
        <f>IF(ISBLANK(INDEX('Policy Characteristics'!D:D,MATCH($C1434,'Policy Characteristics'!$C:$C,0))),"",INDEX('Policy Characteristics'!D:D,MATCH($C1434,'Policy Characteristics'!$C:$C,0)))</f>
        <v>Industry Energy Efficiency Standards</v>
      </c>
      <c r="K1434" s="237" t="str">
        <f>IF(ISBLANK(INDEX('Policy Characteristics'!E:E,MATCH($C1434,'Policy Characteristics'!$C:$C,0))),"",INDEX('Policy Characteristics'!E:E,MATCH($C1434,'Policy Characteristics'!$C:$C,0)))</f>
        <v>indst efficiency standards</v>
      </c>
      <c r="L1434" s="238">
        <f>IF(ISBLANK(INDEX('Policy Characteristics'!F:F,MATCH($C1434,'Policy Characteristics'!$C:$C,0))),"",INDEX('Policy Characteristics'!F:F,MATCH($C1434,'Policy Characteristics'!$C:$C,0)))</f>
        <v>0</v>
      </c>
      <c r="M1434" s="238">
        <f>IF(ISBLANK(INDEX('Policy Characteristics'!G:G,MATCH($C1434,'Policy Characteristics'!$C:$C,0))),"",INDEX('Policy Characteristics'!G:G,MATCH($C1434,'Policy Characteristics'!$C:$C,0)))</f>
        <v>0.25</v>
      </c>
      <c r="N1434" s="238">
        <f>IF(ISBLANK(INDEX('Policy Characteristics'!H:H,MATCH($C1434,'Policy Characteristics'!$C:$C,0))),"",INDEX('Policy Characteristics'!H:H,MATCH($C1434,'Policy Characteristics'!$C:$C,0)))</f>
        <v>0.01</v>
      </c>
      <c r="O1434" s="237" t="str">
        <f>IF(ISBLANK(INDEX('Policy Characteristics'!I:I,MATCH($C1434,'Policy Characteristics'!$C:$C,0))),"",INDEX('Policy Characteristics'!I:I,MATCH($C1434,'Policy Characteristics'!$C:$C,0)))</f>
        <v>% reduction in energy use</v>
      </c>
      <c r="P1434" s="237"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7" t="str">
        <f>IF(ISBLANK(INDEX('Policy Characteristics'!K:K,MATCH($C1434,'Policy Characteristics'!$C:$C,0))),"",INDEX('Policy Characteristics'!K:K,MATCH($C1434,'Policy Characteristics'!$C:$C,0)))</f>
        <v>industry-ag-main.html#eff-stds</v>
      </c>
      <c r="R1434" s="237" t="str">
        <f>IF(ISBLANK(INDEX('Policy Characteristics'!L:L,MATCH($C1434,'Policy Characteristics'!$C:$C,0))),"",INDEX('Policy Characteristics'!L:L,MATCH($C1434,'Policy Characteristics'!$C:$C,0)))</f>
        <v>industry-energy-efficiency-standards.html</v>
      </c>
      <c r="S1434" s="291" t="s">
        <v>187</v>
      </c>
    </row>
    <row r="1435" spans="1:19" s="237" customFormat="1">
      <c r="A1435" s="237" t="str">
        <f>IF(ISBLANK(INDEX('Policy Characteristics'!A:A,MATCH($C1435,'Policy Characteristics'!$C:$C,0))),"",INDEX('Policy Characteristics'!A:A,MATCH($C1435,'Policy Characteristics'!$C:$C,0)))</f>
        <v>Industry</v>
      </c>
      <c r="B1435" s="386" t="str">
        <f>IF(ISBLANK(INDEX('Policy Characteristics'!B:B,MATCH($C1435,'Policy Characteristics'!$C:$C,0))),"",INDEX('Policy Characteristics'!B:B,MATCH($C1435,'Policy Characteristics'!$C:$C,0)))</f>
        <v>Industry Energy Efficiency Standards</v>
      </c>
      <c r="C1435" s="237" t="str">
        <f t="shared" si="51"/>
        <v>Percentage Improvement in Eqpt Efficiency Standards above BAU</v>
      </c>
      <c r="D1435" s="290" t="s">
        <v>3054</v>
      </c>
      <c r="E1435" s="335" t="s">
        <v>2401</v>
      </c>
      <c r="F1435" t="s">
        <v>2572</v>
      </c>
      <c r="G1435" s="335" t="s">
        <v>2407</v>
      </c>
      <c r="H1435" s="17">
        <v>1053</v>
      </c>
      <c r="I1435" s="387" t="s">
        <v>44</v>
      </c>
      <c r="J1435" s="388" t="str">
        <f>IF(ISBLANK(INDEX('Policy Characteristics'!D:D,MATCH($C1435,'Policy Characteristics'!$C:$C,0))),"",INDEX('Policy Characteristics'!D:D,MATCH($C1435,'Policy Characteristics'!$C:$C,0)))</f>
        <v>Industry Energy Efficiency Standards</v>
      </c>
      <c r="K1435" s="237" t="str">
        <f>IF(ISBLANK(INDEX('Policy Characteristics'!E:E,MATCH($C1435,'Policy Characteristics'!$C:$C,0))),"",INDEX('Policy Characteristics'!E:E,MATCH($C1435,'Policy Characteristics'!$C:$C,0)))</f>
        <v>indst efficiency standards</v>
      </c>
      <c r="L1435" s="238">
        <f>IF(ISBLANK(INDEX('Policy Characteristics'!F:F,MATCH($C1435,'Policy Characteristics'!$C:$C,0))),"",INDEX('Policy Characteristics'!F:F,MATCH($C1435,'Policy Characteristics'!$C:$C,0)))</f>
        <v>0</v>
      </c>
      <c r="M1435" s="238">
        <f>IF(ISBLANK(INDEX('Policy Characteristics'!G:G,MATCH($C1435,'Policy Characteristics'!$C:$C,0))),"",INDEX('Policy Characteristics'!G:G,MATCH($C1435,'Policy Characteristics'!$C:$C,0)))</f>
        <v>0.25</v>
      </c>
      <c r="N1435" s="238">
        <f>IF(ISBLANK(INDEX('Policy Characteristics'!H:H,MATCH($C1435,'Policy Characteristics'!$C:$C,0))),"",INDEX('Policy Characteristics'!H:H,MATCH($C1435,'Policy Characteristics'!$C:$C,0)))</f>
        <v>0.01</v>
      </c>
      <c r="O1435" s="237" t="str">
        <f>IF(ISBLANK(INDEX('Policy Characteristics'!I:I,MATCH($C1435,'Policy Characteristics'!$C:$C,0))),"",INDEX('Policy Characteristics'!I:I,MATCH($C1435,'Policy Characteristics'!$C:$C,0)))</f>
        <v>% reduction in energy use</v>
      </c>
      <c r="P1435" s="237"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7" t="str">
        <f>IF(ISBLANK(INDEX('Policy Characteristics'!K:K,MATCH($C1435,'Policy Characteristics'!$C:$C,0))),"",INDEX('Policy Characteristics'!K:K,MATCH($C1435,'Policy Characteristics'!$C:$C,0)))</f>
        <v>industry-ag-main.html#eff-stds</v>
      </c>
      <c r="R1435" s="237" t="str">
        <f>IF(ISBLANK(INDEX('Policy Characteristics'!L:L,MATCH($C1435,'Policy Characteristics'!$C:$C,0))),"",INDEX('Policy Characteristics'!L:L,MATCH($C1435,'Policy Characteristics'!$C:$C,0)))</f>
        <v>industry-energy-efficiency-standards.html</v>
      </c>
      <c r="S1435" s="291" t="s">
        <v>187</v>
      </c>
    </row>
    <row r="1436" spans="1:19" s="237" customFormat="1">
      <c r="A1436" s="237" t="str">
        <f>IF(ISBLANK(INDEX('Policy Characteristics'!A:A,MATCH($C1436,'Policy Characteristics'!$C:$C,0))),"",INDEX('Policy Characteristics'!A:A,MATCH($C1436,'Policy Characteristics'!$C:$C,0)))</f>
        <v>Industry</v>
      </c>
      <c r="B1436" s="386" t="str">
        <f>IF(ISBLANK(INDEX('Policy Characteristics'!B:B,MATCH($C1436,'Policy Characteristics'!$C:$C,0))),"",INDEX('Policy Characteristics'!B:B,MATCH($C1436,'Policy Characteristics'!$C:$C,0)))</f>
        <v>Industry Energy Efficiency Standards</v>
      </c>
      <c r="C1436" s="237" t="str">
        <f t="shared" si="51"/>
        <v>Percentage Improvement in Eqpt Efficiency Standards above BAU</v>
      </c>
      <c r="D1436" s="290" t="s">
        <v>3054</v>
      </c>
      <c r="E1436" s="335" t="s">
        <v>2699</v>
      </c>
      <c r="F1436" t="s">
        <v>2572</v>
      </c>
      <c r="G1436" s="335" t="s">
        <v>2702</v>
      </c>
      <c r="H1436" s="17">
        <v>1054</v>
      </c>
      <c r="I1436" s="387" t="s">
        <v>44</v>
      </c>
      <c r="J1436" s="388" t="str">
        <f>IF(ISBLANK(INDEX('Policy Characteristics'!D:D,MATCH($C1436,'Policy Characteristics'!$C:$C,0))),"",INDEX('Policy Characteristics'!D:D,MATCH($C1436,'Policy Characteristics'!$C:$C,0)))</f>
        <v>Industry Energy Efficiency Standards</v>
      </c>
      <c r="K1436" s="237" t="str">
        <f>IF(ISBLANK(INDEX('Policy Characteristics'!E:E,MATCH($C1436,'Policy Characteristics'!$C:$C,0))),"",INDEX('Policy Characteristics'!E:E,MATCH($C1436,'Policy Characteristics'!$C:$C,0)))</f>
        <v>indst efficiency standards</v>
      </c>
      <c r="L1436" s="238">
        <f>IF(ISBLANK(INDEX('Policy Characteristics'!F:F,MATCH($C1436,'Policy Characteristics'!$C:$C,0))),"",INDEX('Policy Characteristics'!F:F,MATCH($C1436,'Policy Characteristics'!$C:$C,0)))</f>
        <v>0</v>
      </c>
      <c r="M1436" s="238">
        <f>IF(ISBLANK(INDEX('Policy Characteristics'!G:G,MATCH($C1436,'Policy Characteristics'!$C:$C,0))),"",INDEX('Policy Characteristics'!G:G,MATCH($C1436,'Policy Characteristics'!$C:$C,0)))</f>
        <v>0.25</v>
      </c>
      <c r="N1436" s="238">
        <f>IF(ISBLANK(INDEX('Policy Characteristics'!H:H,MATCH($C1436,'Policy Characteristics'!$C:$C,0))),"",INDEX('Policy Characteristics'!H:H,MATCH($C1436,'Policy Characteristics'!$C:$C,0)))</f>
        <v>0.01</v>
      </c>
      <c r="O1436" s="237" t="str">
        <f>IF(ISBLANK(INDEX('Policy Characteristics'!I:I,MATCH($C1436,'Policy Characteristics'!$C:$C,0))),"",INDEX('Policy Characteristics'!I:I,MATCH($C1436,'Policy Characteristics'!$C:$C,0)))</f>
        <v>% reduction in energy use</v>
      </c>
      <c r="P1436" s="237"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7" t="str">
        <f>IF(ISBLANK(INDEX('Policy Characteristics'!K:K,MATCH($C1436,'Policy Characteristics'!$C:$C,0))),"",INDEX('Policy Characteristics'!K:K,MATCH($C1436,'Policy Characteristics'!$C:$C,0)))</f>
        <v>industry-ag-main.html#eff-stds</v>
      </c>
      <c r="R1436" s="237" t="str">
        <f>IF(ISBLANK(INDEX('Policy Characteristics'!L:L,MATCH($C1436,'Policy Characteristics'!$C:$C,0))),"",INDEX('Policy Characteristics'!L:L,MATCH($C1436,'Policy Characteristics'!$C:$C,0)))</f>
        <v>industry-energy-efficiency-standards.html</v>
      </c>
      <c r="S1436" s="291" t="s">
        <v>187</v>
      </c>
    </row>
    <row r="1437" spans="1:19" s="237" customFormat="1">
      <c r="A1437" s="237" t="str">
        <f>IF(ISBLANK(INDEX('Policy Characteristics'!A:A,MATCH($C1437,'Policy Characteristics'!$C:$C,0))),"",INDEX('Policy Characteristics'!A:A,MATCH($C1437,'Policy Characteristics'!$C:$C,0)))</f>
        <v>Industry</v>
      </c>
      <c r="B1437" s="386" t="str">
        <f>IF(ISBLANK(INDEX('Policy Characteristics'!B:B,MATCH($C1437,'Policy Characteristics'!$C:$C,0))),"",INDEX('Policy Characteristics'!B:B,MATCH($C1437,'Policy Characteristics'!$C:$C,0)))</f>
        <v>Industry Energy Efficiency Standards</v>
      </c>
      <c r="C1437" s="237" t="str">
        <f t="shared" si="51"/>
        <v>Percentage Improvement in Eqpt Efficiency Standards above BAU</v>
      </c>
      <c r="D1437" s="290" t="s">
        <v>3054</v>
      </c>
      <c r="E1437" s="335" t="s">
        <v>2700</v>
      </c>
      <c r="F1437" t="s">
        <v>2572</v>
      </c>
      <c r="G1437" s="335" t="s">
        <v>2704</v>
      </c>
      <c r="H1437" s="17">
        <v>1055</v>
      </c>
      <c r="I1437" s="387" t="s">
        <v>43</v>
      </c>
      <c r="J1437" s="388" t="str">
        <f>IF(ISBLANK(INDEX('Policy Characteristics'!D:D,MATCH($C1437,'Policy Characteristics'!$C:$C,0))),"",INDEX('Policy Characteristics'!D:D,MATCH($C1437,'Policy Characteristics'!$C:$C,0)))</f>
        <v>Industry Energy Efficiency Standards</v>
      </c>
      <c r="K1437" s="237" t="str">
        <f>IF(ISBLANK(INDEX('Policy Characteristics'!E:E,MATCH($C1437,'Policy Characteristics'!$C:$C,0))),"",INDEX('Policy Characteristics'!E:E,MATCH($C1437,'Policy Characteristics'!$C:$C,0)))</f>
        <v>indst efficiency standards</v>
      </c>
      <c r="L1437" s="238">
        <f>IF(ISBLANK(INDEX('Policy Characteristics'!F:F,MATCH($C1437,'Policy Characteristics'!$C:$C,0))),"",INDEX('Policy Characteristics'!F:F,MATCH($C1437,'Policy Characteristics'!$C:$C,0)))</f>
        <v>0</v>
      </c>
      <c r="M1437" s="238">
        <f>IF(ISBLANK(INDEX('Policy Characteristics'!G:G,MATCH($C1437,'Policy Characteristics'!$C:$C,0))),"",INDEX('Policy Characteristics'!G:G,MATCH($C1437,'Policy Characteristics'!$C:$C,0)))</f>
        <v>0.25</v>
      </c>
      <c r="N1437" s="238">
        <f>IF(ISBLANK(INDEX('Policy Characteristics'!H:H,MATCH($C1437,'Policy Characteristics'!$C:$C,0))),"",INDEX('Policy Characteristics'!H:H,MATCH($C1437,'Policy Characteristics'!$C:$C,0)))</f>
        <v>0.01</v>
      </c>
      <c r="O1437" s="237" t="str">
        <f>IF(ISBLANK(INDEX('Policy Characteristics'!I:I,MATCH($C1437,'Policy Characteristics'!$C:$C,0))),"",INDEX('Policy Characteristics'!I:I,MATCH($C1437,'Policy Characteristics'!$C:$C,0)))</f>
        <v>% reduction in energy use</v>
      </c>
      <c r="P1437" s="237"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7" t="str">
        <f>IF(ISBLANK(INDEX('Policy Characteristics'!K:K,MATCH($C1437,'Policy Characteristics'!$C:$C,0))),"",INDEX('Policy Characteristics'!K:K,MATCH($C1437,'Policy Characteristics'!$C:$C,0)))</f>
        <v>industry-ag-main.html#eff-stds</v>
      </c>
      <c r="R1437" s="237" t="str">
        <f>IF(ISBLANK(INDEX('Policy Characteristics'!L:L,MATCH($C1437,'Policy Characteristics'!$C:$C,0))),"",INDEX('Policy Characteristics'!L:L,MATCH($C1437,'Policy Characteristics'!$C:$C,0)))</f>
        <v>industry-energy-efficiency-standards.html</v>
      </c>
      <c r="S1437" s="291" t="s">
        <v>187</v>
      </c>
    </row>
    <row r="1438" spans="1:19" s="237" customFormat="1">
      <c r="A1438" s="237" t="str">
        <f>IF(ISBLANK(INDEX('Policy Characteristics'!A:A,MATCH($C1438,'Policy Characteristics'!$C:$C,0))),"",INDEX('Policy Characteristics'!A:A,MATCH($C1438,'Policy Characteristics'!$C:$C,0)))</f>
        <v>Industry</v>
      </c>
      <c r="B1438" s="386" t="str">
        <f>IF(ISBLANK(INDEX('Policy Characteristics'!B:B,MATCH($C1438,'Policy Characteristics'!$C:$C,0))),"",INDEX('Policy Characteristics'!B:B,MATCH($C1438,'Policy Characteristics'!$C:$C,0)))</f>
        <v>Industry Energy Efficiency Standards</v>
      </c>
      <c r="C1438" s="237" t="str">
        <f t="shared" si="51"/>
        <v>Percentage Improvement in Eqpt Efficiency Standards above BAU</v>
      </c>
      <c r="D1438" s="290" t="s">
        <v>3054</v>
      </c>
      <c r="E1438" s="335" t="s">
        <v>2701</v>
      </c>
      <c r="F1438" t="s">
        <v>2572</v>
      </c>
      <c r="G1438" s="335" t="s">
        <v>2705</v>
      </c>
      <c r="H1438" s="17">
        <v>1056</v>
      </c>
      <c r="I1438" s="387" t="s">
        <v>43</v>
      </c>
      <c r="J1438" s="388" t="str">
        <f>IF(ISBLANK(INDEX('Policy Characteristics'!D:D,MATCH($C1438,'Policy Characteristics'!$C:$C,0))),"",INDEX('Policy Characteristics'!D:D,MATCH($C1438,'Policy Characteristics'!$C:$C,0)))</f>
        <v>Industry Energy Efficiency Standards</v>
      </c>
      <c r="K1438" s="237" t="str">
        <f>IF(ISBLANK(INDEX('Policy Characteristics'!E:E,MATCH($C1438,'Policy Characteristics'!$C:$C,0))),"",INDEX('Policy Characteristics'!E:E,MATCH($C1438,'Policy Characteristics'!$C:$C,0)))</f>
        <v>indst efficiency standards</v>
      </c>
      <c r="L1438" s="238">
        <f>IF(ISBLANK(INDEX('Policy Characteristics'!F:F,MATCH($C1438,'Policy Characteristics'!$C:$C,0))),"",INDEX('Policy Characteristics'!F:F,MATCH($C1438,'Policy Characteristics'!$C:$C,0)))</f>
        <v>0</v>
      </c>
      <c r="M1438" s="238">
        <f>IF(ISBLANK(INDEX('Policy Characteristics'!G:G,MATCH($C1438,'Policy Characteristics'!$C:$C,0))),"",INDEX('Policy Characteristics'!G:G,MATCH($C1438,'Policy Characteristics'!$C:$C,0)))</f>
        <v>0.25</v>
      </c>
      <c r="N1438" s="238">
        <f>IF(ISBLANK(INDEX('Policy Characteristics'!H:H,MATCH($C1438,'Policy Characteristics'!$C:$C,0))),"",INDEX('Policy Characteristics'!H:H,MATCH($C1438,'Policy Characteristics'!$C:$C,0)))</f>
        <v>0.01</v>
      </c>
      <c r="O1438" s="237" t="str">
        <f>IF(ISBLANK(INDEX('Policy Characteristics'!I:I,MATCH($C1438,'Policy Characteristics'!$C:$C,0))),"",INDEX('Policy Characteristics'!I:I,MATCH($C1438,'Policy Characteristics'!$C:$C,0)))</f>
        <v>% reduction in energy use</v>
      </c>
      <c r="P1438" s="237"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7" t="str">
        <f>IF(ISBLANK(INDEX('Policy Characteristics'!K:K,MATCH($C1438,'Policy Characteristics'!$C:$C,0))),"",INDEX('Policy Characteristics'!K:K,MATCH($C1438,'Policy Characteristics'!$C:$C,0)))</f>
        <v>industry-ag-main.html#eff-stds</v>
      </c>
      <c r="R1438" s="237" t="str">
        <f>IF(ISBLANK(INDEX('Policy Characteristics'!L:L,MATCH($C1438,'Policy Characteristics'!$C:$C,0))),"",INDEX('Policy Characteristics'!L:L,MATCH($C1438,'Policy Characteristics'!$C:$C,0)))</f>
        <v>industry-energy-efficiency-standards.html</v>
      </c>
      <c r="S1438" s="291" t="s">
        <v>187</v>
      </c>
    </row>
    <row r="1439" spans="1:19" s="237" customFormat="1">
      <c r="A1439" s="237" t="str">
        <f>IF(ISBLANK(INDEX('Policy Characteristics'!A:A,MATCH($C1439,'Policy Characteristics'!$C:$C,0))),"",INDEX('Policy Characteristics'!A:A,MATCH($C1439,'Policy Characteristics'!$C:$C,0)))</f>
        <v>Industry</v>
      </c>
      <c r="B1439" s="386" t="str">
        <f>IF(ISBLANK(INDEX('Policy Characteristics'!B:B,MATCH($C1439,'Policy Characteristics'!$C:$C,0))),"",INDEX('Policy Characteristics'!B:B,MATCH($C1439,'Policy Characteristics'!$C:$C,0)))</f>
        <v>Industry Energy Efficiency Standards</v>
      </c>
      <c r="C1439" s="237" t="str">
        <f t="shared" si="51"/>
        <v>Percentage Improvement in Eqpt Efficiency Standards above BAU</v>
      </c>
      <c r="D1439" s="290" t="s">
        <v>3054</v>
      </c>
      <c r="E1439" s="335" t="s">
        <v>2698</v>
      </c>
      <c r="F1439" t="s">
        <v>2572</v>
      </c>
      <c r="G1439" s="335" t="s">
        <v>2703</v>
      </c>
      <c r="H1439" s="17">
        <v>1057</v>
      </c>
      <c r="I1439" s="387" t="s">
        <v>44</v>
      </c>
      <c r="J1439" s="388" t="str">
        <f>IF(ISBLANK(INDEX('Policy Characteristics'!D:D,MATCH($C1439,'Policy Characteristics'!$C:$C,0))),"",INDEX('Policy Characteristics'!D:D,MATCH($C1439,'Policy Characteristics'!$C:$C,0)))</f>
        <v>Industry Energy Efficiency Standards</v>
      </c>
      <c r="K1439" s="237" t="str">
        <f>IF(ISBLANK(INDEX('Policy Characteristics'!E:E,MATCH($C1439,'Policy Characteristics'!$C:$C,0))),"",INDEX('Policy Characteristics'!E:E,MATCH($C1439,'Policy Characteristics'!$C:$C,0)))</f>
        <v>indst efficiency standards</v>
      </c>
      <c r="L1439" s="238">
        <f>IF(ISBLANK(INDEX('Policy Characteristics'!F:F,MATCH($C1439,'Policy Characteristics'!$C:$C,0))),"",INDEX('Policy Characteristics'!F:F,MATCH($C1439,'Policy Characteristics'!$C:$C,0)))</f>
        <v>0</v>
      </c>
      <c r="M1439" s="238">
        <f>IF(ISBLANK(INDEX('Policy Characteristics'!G:G,MATCH($C1439,'Policy Characteristics'!$C:$C,0))),"",INDEX('Policy Characteristics'!G:G,MATCH($C1439,'Policy Characteristics'!$C:$C,0)))</f>
        <v>0.25</v>
      </c>
      <c r="N1439" s="238">
        <f>IF(ISBLANK(INDEX('Policy Characteristics'!H:H,MATCH($C1439,'Policy Characteristics'!$C:$C,0))),"",INDEX('Policy Characteristics'!H:H,MATCH($C1439,'Policy Characteristics'!$C:$C,0)))</f>
        <v>0.01</v>
      </c>
      <c r="O1439" s="237" t="str">
        <f>IF(ISBLANK(INDEX('Policy Characteristics'!I:I,MATCH($C1439,'Policy Characteristics'!$C:$C,0))),"",INDEX('Policy Characteristics'!I:I,MATCH($C1439,'Policy Characteristics'!$C:$C,0)))</f>
        <v>% reduction in energy use</v>
      </c>
      <c r="P1439" s="237"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7" t="str">
        <f>IF(ISBLANK(INDEX('Policy Characteristics'!K:K,MATCH($C1439,'Policy Characteristics'!$C:$C,0))),"",INDEX('Policy Characteristics'!K:K,MATCH($C1439,'Policy Characteristics'!$C:$C,0)))</f>
        <v>industry-ag-main.html#eff-stds</v>
      </c>
      <c r="R1439" s="237" t="str">
        <f>IF(ISBLANK(INDEX('Policy Characteristics'!L:L,MATCH($C1439,'Policy Characteristics'!$C:$C,0))),"",INDEX('Policy Characteristics'!L:L,MATCH($C1439,'Policy Characteristics'!$C:$C,0)))</f>
        <v>industry-energy-efficiency-standards.html</v>
      </c>
      <c r="S1439" s="291" t="s">
        <v>187</v>
      </c>
    </row>
    <row r="1440" spans="1:19" s="237" customFormat="1">
      <c r="A1440" s="237" t="str">
        <f>IF(ISBLANK(INDEX('Policy Characteristics'!A:A,MATCH($C1440,'Policy Characteristics'!$C:$C,0))),"",INDEX('Policy Characteristics'!A:A,MATCH($C1440,'Policy Characteristics'!$C:$C,0)))</f>
        <v>Industry</v>
      </c>
      <c r="B1440" s="386" t="str">
        <f>IF(ISBLANK(INDEX('Policy Characteristics'!B:B,MATCH($C1440,'Policy Characteristics'!$C:$C,0))),"",INDEX('Policy Characteristics'!B:B,MATCH($C1440,'Policy Characteristics'!$C:$C,0)))</f>
        <v>Industry Energy Efficiency Standards</v>
      </c>
      <c r="C1440" s="237" t="str">
        <f t="shared" si="51"/>
        <v>Percentage Improvement in Eqpt Efficiency Standards above BAU</v>
      </c>
      <c r="D1440" s="290" t="s">
        <v>3055</v>
      </c>
      <c r="E1440" s="335" t="s">
        <v>2396</v>
      </c>
      <c r="F1440" t="s">
        <v>3018</v>
      </c>
      <c r="G1440" s="335" t="s">
        <v>2402</v>
      </c>
      <c r="H1440" s="17">
        <v>1058</v>
      </c>
      <c r="I1440" s="387" t="s">
        <v>43</v>
      </c>
      <c r="J1440" s="388" t="str">
        <f>IF(ISBLANK(INDEX('Policy Characteristics'!D:D,MATCH($C1440,'Policy Characteristics'!$C:$C,0))),"",INDEX('Policy Characteristics'!D:D,MATCH($C1440,'Policy Characteristics'!$C:$C,0)))</f>
        <v>Industry Energy Efficiency Standards</v>
      </c>
      <c r="K1440" s="237" t="str">
        <f>IF(ISBLANK(INDEX('Policy Characteristics'!E:E,MATCH($C1440,'Policy Characteristics'!$C:$C,0))),"",INDEX('Policy Characteristics'!E:E,MATCH($C1440,'Policy Characteristics'!$C:$C,0)))</f>
        <v>indst efficiency standards</v>
      </c>
      <c r="L1440" s="238">
        <f>IF(ISBLANK(INDEX('Policy Characteristics'!F:F,MATCH($C1440,'Policy Characteristics'!$C:$C,0))),"",INDEX('Policy Characteristics'!F:F,MATCH($C1440,'Policy Characteristics'!$C:$C,0)))</f>
        <v>0</v>
      </c>
      <c r="M1440" s="238">
        <f>IF(ISBLANK(INDEX('Policy Characteristics'!G:G,MATCH($C1440,'Policy Characteristics'!$C:$C,0))),"",INDEX('Policy Characteristics'!G:G,MATCH($C1440,'Policy Characteristics'!$C:$C,0)))</f>
        <v>0.25</v>
      </c>
      <c r="N1440" s="238">
        <f>IF(ISBLANK(INDEX('Policy Characteristics'!H:H,MATCH($C1440,'Policy Characteristics'!$C:$C,0))),"",INDEX('Policy Characteristics'!H:H,MATCH($C1440,'Policy Characteristics'!$C:$C,0)))</f>
        <v>0.01</v>
      </c>
      <c r="O1440" s="237" t="str">
        <f>IF(ISBLANK(INDEX('Policy Characteristics'!I:I,MATCH($C1440,'Policy Characteristics'!$C:$C,0))),"",INDEX('Policy Characteristics'!I:I,MATCH($C1440,'Policy Characteristics'!$C:$C,0)))</f>
        <v>% reduction in energy use</v>
      </c>
      <c r="P1440" s="237"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7" t="str">
        <f>IF(ISBLANK(INDEX('Policy Characteristics'!K:K,MATCH($C1440,'Policy Characteristics'!$C:$C,0))),"",INDEX('Policy Characteristics'!K:K,MATCH($C1440,'Policy Characteristics'!$C:$C,0)))</f>
        <v>industry-ag-main.html#eff-stds</v>
      </c>
      <c r="R1440" s="237" t="str">
        <f>IF(ISBLANK(INDEX('Policy Characteristics'!L:L,MATCH($C1440,'Policy Characteristics'!$C:$C,0))),"",INDEX('Policy Characteristics'!L:L,MATCH($C1440,'Policy Characteristics'!$C:$C,0)))</f>
        <v>industry-energy-efficiency-standards.html</v>
      </c>
      <c r="S1440" s="291" t="s">
        <v>187</v>
      </c>
    </row>
    <row r="1441" spans="1:19" s="237" customFormat="1">
      <c r="A1441" s="237" t="str">
        <f>IF(ISBLANK(INDEX('Policy Characteristics'!A:A,MATCH($C1441,'Policy Characteristics'!$C:$C,0))),"",INDEX('Policy Characteristics'!A:A,MATCH($C1441,'Policy Characteristics'!$C:$C,0)))</f>
        <v>Industry</v>
      </c>
      <c r="B1441" s="386" t="str">
        <f>IF(ISBLANK(INDEX('Policy Characteristics'!B:B,MATCH($C1441,'Policy Characteristics'!$C:$C,0))),"",INDEX('Policy Characteristics'!B:B,MATCH($C1441,'Policy Characteristics'!$C:$C,0)))</f>
        <v>Industry Energy Efficiency Standards</v>
      </c>
      <c r="C1441" s="237" t="str">
        <f t="shared" si="51"/>
        <v>Percentage Improvement in Eqpt Efficiency Standards above BAU</v>
      </c>
      <c r="D1441" s="290" t="s">
        <v>3055</v>
      </c>
      <c r="E1441" s="335" t="s">
        <v>2397</v>
      </c>
      <c r="F1441" t="s">
        <v>3018</v>
      </c>
      <c r="G1441" s="335" t="s">
        <v>2405</v>
      </c>
      <c r="H1441" s="17">
        <v>1059</v>
      </c>
      <c r="I1441" s="387" t="s">
        <v>43</v>
      </c>
      <c r="J1441" s="388" t="str">
        <f>IF(ISBLANK(INDEX('Policy Characteristics'!D:D,MATCH($C1441,'Policy Characteristics'!$C:$C,0))),"",INDEX('Policy Characteristics'!D:D,MATCH($C1441,'Policy Characteristics'!$C:$C,0)))</f>
        <v>Industry Energy Efficiency Standards</v>
      </c>
      <c r="K1441" s="237" t="str">
        <f>IF(ISBLANK(INDEX('Policy Characteristics'!E:E,MATCH($C1441,'Policy Characteristics'!$C:$C,0))),"",INDEX('Policy Characteristics'!E:E,MATCH($C1441,'Policy Characteristics'!$C:$C,0)))</f>
        <v>indst efficiency standards</v>
      </c>
      <c r="L1441" s="238">
        <f>IF(ISBLANK(INDEX('Policy Characteristics'!F:F,MATCH($C1441,'Policy Characteristics'!$C:$C,0))),"",INDEX('Policy Characteristics'!F:F,MATCH($C1441,'Policy Characteristics'!$C:$C,0)))</f>
        <v>0</v>
      </c>
      <c r="M1441" s="238">
        <f>IF(ISBLANK(INDEX('Policy Characteristics'!G:G,MATCH($C1441,'Policy Characteristics'!$C:$C,0))),"",INDEX('Policy Characteristics'!G:G,MATCH($C1441,'Policy Characteristics'!$C:$C,0)))</f>
        <v>0.25</v>
      </c>
      <c r="N1441" s="238">
        <f>IF(ISBLANK(INDEX('Policy Characteristics'!H:H,MATCH($C1441,'Policy Characteristics'!$C:$C,0))),"",INDEX('Policy Characteristics'!H:H,MATCH($C1441,'Policy Characteristics'!$C:$C,0)))</f>
        <v>0.01</v>
      </c>
      <c r="O1441" s="237" t="str">
        <f>IF(ISBLANK(INDEX('Policy Characteristics'!I:I,MATCH($C1441,'Policy Characteristics'!$C:$C,0))),"",INDEX('Policy Characteristics'!I:I,MATCH($C1441,'Policy Characteristics'!$C:$C,0)))</f>
        <v>% reduction in energy use</v>
      </c>
      <c r="P1441" s="237"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7" t="str">
        <f>IF(ISBLANK(INDEX('Policy Characteristics'!K:K,MATCH($C1441,'Policy Characteristics'!$C:$C,0))),"",INDEX('Policy Characteristics'!K:K,MATCH($C1441,'Policy Characteristics'!$C:$C,0)))</f>
        <v>industry-ag-main.html#eff-stds</v>
      </c>
      <c r="R1441" s="237" t="str">
        <f>IF(ISBLANK(INDEX('Policy Characteristics'!L:L,MATCH($C1441,'Policy Characteristics'!$C:$C,0))),"",INDEX('Policy Characteristics'!L:L,MATCH($C1441,'Policy Characteristics'!$C:$C,0)))</f>
        <v>industry-energy-efficiency-standards.html</v>
      </c>
      <c r="S1441" s="291" t="s">
        <v>187</v>
      </c>
    </row>
    <row r="1442" spans="1:19" s="237" customFormat="1">
      <c r="A1442" s="237" t="str">
        <f>IF(ISBLANK(INDEX('Policy Characteristics'!A:A,MATCH($C1442,'Policy Characteristics'!$C:$C,0))),"",INDEX('Policy Characteristics'!A:A,MATCH($C1442,'Policy Characteristics'!$C:$C,0)))</f>
        <v>Industry</v>
      </c>
      <c r="B1442" s="386" t="str">
        <f>IF(ISBLANK(INDEX('Policy Characteristics'!B:B,MATCH($C1442,'Policy Characteristics'!$C:$C,0))),"",INDEX('Policy Characteristics'!B:B,MATCH($C1442,'Policy Characteristics'!$C:$C,0)))</f>
        <v>Industry Energy Efficiency Standards</v>
      </c>
      <c r="C1442" s="237" t="str">
        <f t="shared" si="51"/>
        <v>Percentage Improvement in Eqpt Efficiency Standards above BAU</v>
      </c>
      <c r="D1442" s="290" t="s">
        <v>3055</v>
      </c>
      <c r="E1442" s="335" t="s">
        <v>2398</v>
      </c>
      <c r="F1442" t="s">
        <v>3018</v>
      </c>
      <c r="G1442" s="335" t="s">
        <v>2406</v>
      </c>
      <c r="H1442" s="17">
        <v>1060</v>
      </c>
      <c r="I1442" s="387" t="s">
        <v>43</v>
      </c>
      <c r="J1442" s="388" t="str">
        <f>IF(ISBLANK(INDEX('Policy Characteristics'!D:D,MATCH($C1442,'Policy Characteristics'!$C:$C,0))),"",INDEX('Policy Characteristics'!D:D,MATCH($C1442,'Policy Characteristics'!$C:$C,0)))</f>
        <v>Industry Energy Efficiency Standards</v>
      </c>
      <c r="K1442" s="237" t="str">
        <f>IF(ISBLANK(INDEX('Policy Characteristics'!E:E,MATCH($C1442,'Policy Characteristics'!$C:$C,0))),"",INDEX('Policy Characteristics'!E:E,MATCH($C1442,'Policy Characteristics'!$C:$C,0)))</f>
        <v>indst efficiency standards</v>
      </c>
      <c r="L1442" s="238">
        <f>IF(ISBLANK(INDEX('Policy Characteristics'!F:F,MATCH($C1442,'Policy Characteristics'!$C:$C,0))),"",INDEX('Policy Characteristics'!F:F,MATCH($C1442,'Policy Characteristics'!$C:$C,0)))</f>
        <v>0</v>
      </c>
      <c r="M1442" s="238">
        <f>IF(ISBLANK(INDEX('Policy Characteristics'!G:G,MATCH($C1442,'Policy Characteristics'!$C:$C,0))),"",INDEX('Policy Characteristics'!G:G,MATCH($C1442,'Policy Characteristics'!$C:$C,0)))</f>
        <v>0.25</v>
      </c>
      <c r="N1442" s="238">
        <f>IF(ISBLANK(INDEX('Policy Characteristics'!H:H,MATCH($C1442,'Policy Characteristics'!$C:$C,0))),"",INDEX('Policy Characteristics'!H:H,MATCH($C1442,'Policy Characteristics'!$C:$C,0)))</f>
        <v>0.01</v>
      </c>
      <c r="O1442" s="237" t="str">
        <f>IF(ISBLANK(INDEX('Policy Characteristics'!I:I,MATCH($C1442,'Policy Characteristics'!$C:$C,0))),"",INDEX('Policy Characteristics'!I:I,MATCH($C1442,'Policy Characteristics'!$C:$C,0)))</f>
        <v>% reduction in energy use</v>
      </c>
      <c r="P1442" s="237"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7" t="str">
        <f>IF(ISBLANK(INDEX('Policy Characteristics'!K:K,MATCH($C1442,'Policy Characteristics'!$C:$C,0))),"",INDEX('Policy Characteristics'!K:K,MATCH($C1442,'Policy Characteristics'!$C:$C,0)))</f>
        <v>industry-ag-main.html#eff-stds</v>
      </c>
      <c r="R1442" s="237" t="str">
        <f>IF(ISBLANK(INDEX('Policy Characteristics'!L:L,MATCH($C1442,'Policy Characteristics'!$C:$C,0))),"",INDEX('Policy Characteristics'!L:L,MATCH($C1442,'Policy Characteristics'!$C:$C,0)))</f>
        <v>industry-energy-efficiency-standards.html</v>
      </c>
      <c r="S1442" s="291" t="s">
        <v>187</v>
      </c>
    </row>
    <row r="1443" spans="1:19" s="237" customFormat="1">
      <c r="A1443" s="237" t="str">
        <f>IF(ISBLANK(INDEX('Policy Characteristics'!A:A,MATCH($C1443,'Policy Characteristics'!$C:$C,0))),"",INDEX('Policy Characteristics'!A:A,MATCH($C1443,'Policy Characteristics'!$C:$C,0)))</f>
        <v>Industry</v>
      </c>
      <c r="B1443" s="386" t="str">
        <f>IF(ISBLANK(INDEX('Policy Characteristics'!B:B,MATCH($C1443,'Policy Characteristics'!$C:$C,0))),"",INDEX('Policy Characteristics'!B:B,MATCH($C1443,'Policy Characteristics'!$C:$C,0)))</f>
        <v>Industry Energy Efficiency Standards</v>
      </c>
      <c r="C1443" s="237" t="str">
        <f t="shared" si="51"/>
        <v>Percentage Improvement in Eqpt Efficiency Standards above BAU</v>
      </c>
      <c r="D1443" s="290" t="s">
        <v>3055</v>
      </c>
      <c r="E1443" s="335" t="s">
        <v>2399</v>
      </c>
      <c r="F1443" t="s">
        <v>3018</v>
      </c>
      <c r="G1443" s="335" t="s">
        <v>2403</v>
      </c>
      <c r="H1443" s="17">
        <v>1061</v>
      </c>
      <c r="I1443" s="387" t="s">
        <v>44</v>
      </c>
      <c r="J1443" s="388" t="str">
        <f>IF(ISBLANK(INDEX('Policy Characteristics'!D:D,MATCH($C1443,'Policy Characteristics'!$C:$C,0))),"",INDEX('Policy Characteristics'!D:D,MATCH($C1443,'Policy Characteristics'!$C:$C,0)))</f>
        <v>Industry Energy Efficiency Standards</v>
      </c>
      <c r="K1443" s="237" t="str">
        <f>IF(ISBLANK(INDEX('Policy Characteristics'!E:E,MATCH($C1443,'Policy Characteristics'!$C:$C,0))),"",INDEX('Policy Characteristics'!E:E,MATCH($C1443,'Policy Characteristics'!$C:$C,0)))</f>
        <v>indst efficiency standards</v>
      </c>
      <c r="L1443" s="238">
        <f>IF(ISBLANK(INDEX('Policy Characteristics'!F:F,MATCH($C1443,'Policy Characteristics'!$C:$C,0))),"",INDEX('Policy Characteristics'!F:F,MATCH($C1443,'Policy Characteristics'!$C:$C,0)))</f>
        <v>0</v>
      </c>
      <c r="M1443" s="238">
        <f>IF(ISBLANK(INDEX('Policy Characteristics'!G:G,MATCH($C1443,'Policy Characteristics'!$C:$C,0))),"",INDEX('Policy Characteristics'!G:G,MATCH($C1443,'Policy Characteristics'!$C:$C,0)))</f>
        <v>0.25</v>
      </c>
      <c r="N1443" s="238">
        <f>IF(ISBLANK(INDEX('Policy Characteristics'!H:H,MATCH($C1443,'Policy Characteristics'!$C:$C,0))),"",INDEX('Policy Characteristics'!H:H,MATCH($C1443,'Policy Characteristics'!$C:$C,0)))</f>
        <v>0.01</v>
      </c>
      <c r="O1443" s="237" t="str">
        <f>IF(ISBLANK(INDEX('Policy Characteristics'!I:I,MATCH($C1443,'Policy Characteristics'!$C:$C,0))),"",INDEX('Policy Characteristics'!I:I,MATCH($C1443,'Policy Characteristics'!$C:$C,0)))</f>
        <v>% reduction in energy use</v>
      </c>
      <c r="P1443" s="237"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7" t="str">
        <f>IF(ISBLANK(INDEX('Policy Characteristics'!K:K,MATCH($C1443,'Policy Characteristics'!$C:$C,0))),"",INDEX('Policy Characteristics'!K:K,MATCH($C1443,'Policy Characteristics'!$C:$C,0)))</f>
        <v>industry-ag-main.html#eff-stds</v>
      </c>
      <c r="R1443" s="237" t="str">
        <f>IF(ISBLANK(INDEX('Policy Characteristics'!L:L,MATCH($C1443,'Policy Characteristics'!$C:$C,0))),"",INDEX('Policy Characteristics'!L:L,MATCH($C1443,'Policy Characteristics'!$C:$C,0)))</f>
        <v>industry-energy-efficiency-standards.html</v>
      </c>
      <c r="S1443" s="291" t="s">
        <v>187</v>
      </c>
    </row>
    <row r="1444" spans="1:19" s="237" customFormat="1">
      <c r="A1444" s="237" t="str">
        <f>IF(ISBLANK(INDEX('Policy Characteristics'!A:A,MATCH($C1444,'Policy Characteristics'!$C:$C,0))),"",INDEX('Policy Characteristics'!A:A,MATCH($C1444,'Policy Characteristics'!$C:$C,0)))</f>
        <v>Industry</v>
      </c>
      <c r="B1444" s="386" t="str">
        <f>IF(ISBLANK(INDEX('Policy Characteristics'!B:B,MATCH($C1444,'Policy Characteristics'!$C:$C,0))),"",INDEX('Policy Characteristics'!B:B,MATCH($C1444,'Policy Characteristics'!$C:$C,0)))</f>
        <v>Industry Energy Efficiency Standards</v>
      </c>
      <c r="C1444" s="237" t="str">
        <f t="shared" si="51"/>
        <v>Percentage Improvement in Eqpt Efficiency Standards above BAU</v>
      </c>
      <c r="D1444" s="290" t="s">
        <v>3055</v>
      </c>
      <c r="E1444" s="335" t="s">
        <v>2400</v>
      </c>
      <c r="F1444" t="s">
        <v>3018</v>
      </c>
      <c r="G1444" s="335" t="s">
        <v>2404</v>
      </c>
      <c r="H1444" s="17">
        <v>1062</v>
      </c>
      <c r="I1444" s="387" t="s">
        <v>43</v>
      </c>
      <c r="J1444" s="388" t="str">
        <f>IF(ISBLANK(INDEX('Policy Characteristics'!D:D,MATCH($C1444,'Policy Characteristics'!$C:$C,0))),"",INDEX('Policy Characteristics'!D:D,MATCH($C1444,'Policy Characteristics'!$C:$C,0)))</f>
        <v>Industry Energy Efficiency Standards</v>
      </c>
      <c r="K1444" s="237" t="str">
        <f>IF(ISBLANK(INDEX('Policy Characteristics'!E:E,MATCH($C1444,'Policy Characteristics'!$C:$C,0))),"",INDEX('Policy Characteristics'!E:E,MATCH($C1444,'Policy Characteristics'!$C:$C,0)))</f>
        <v>indst efficiency standards</v>
      </c>
      <c r="L1444" s="238">
        <f>IF(ISBLANK(INDEX('Policy Characteristics'!F:F,MATCH($C1444,'Policy Characteristics'!$C:$C,0))),"",INDEX('Policy Characteristics'!F:F,MATCH($C1444,'Policy Characteristics'!$C:$C,0)))</f>
        <v>0</v>
      </c>
      <c r="M1444" s="238">
        <f>IF(ISBLANK(INDEX('Policy Characteristics'!G:G,MATCH($C1444,'Policy Characteristics'!$C:$C,0))),"",INDEX('Policy Characteristics'!G:G,MATCH($C1444,'Policy Characteristics'!$C:$C,0)))</f>
        <v>0.25</v>
      </c>
      <c r="N1444" s="238">
        <f>IF(ISBLANK(INDEX('Policy Characteristics'!H:H,MATCH($C1444,'Policy Characteristics'!$C:$C,0))),"",INDEX('Policy Characteristics'!H:H,MATCH($C1444,'Policy Characteristics'!$C:$C,0)))</f>
        <v>0.01</v>
      </c>
      <c r="O1444" s="237" t="str">
        <f>IF(ISBLANK(INDEX('Policy Characteristics'!I:I,MATCH($C1444,'Policy Characteristics'!$C:$C,0))),"",INDEX('Policy Characteristics'!I:I,MATCH($C1444,'Policy Characteristics'!$C:$C,0)))</f>
        <v>% reduction in energy use</v>
      </c>
      <c r="P1444" s="237"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7" t="str">
        <f>IF(ISBLANK(INDEX('Policy Characteristics'!K:K,MATCH($C1444,'Policy Characteristics'!$C:$C,0))),"",INDEX('Policy Characteristics'!K:K,MATCH($C1444,'Policy Characteristics'!$C:$C,0)))</f>
        <v>industry-ag-main.html#eff-stds</v>
      </c>
      <c r="R1444" s="237" t="str">
        <f>IF(ISBLANK(INDEX('Policy Characteristics'!L:L,MATCH($C1444,'Policy Characteristics'!$C:$C,0))),"",INDEX('Policy Characteristics'!L:L,MATCH($C1444,'Policy Characteristics'!$C:$C,0)))</f>
        <v>industry-energy-efficiency-standards.html</v>
      </c>
      <c r="S1444" s="291" t="s">
        <v>187</v>
      </c>
    </row>
    <row r="1445" spans="1:19" s="237" customFormat="1">
      <c r="A1445" s="237" t="str">
        <f>IF(ISBLANK(INDEX('Policy Characteristics'!A:A,MATCH($C1445,'Policy Characteristics'!$C:$C,0))),"",INDEX('Policy Characteristics'!A:A,MATCH($C1445,'Policy Characteristics'!$C:$C,0)))</f>
        <v>Industry</v>
      </c>
      <c r="B1445" s="386" t="str">
        <f>IF(ISBLANK(INDEX('Policy Characteristics'!B:B,MATCH($C1445,'Policy Characteristics'!$C:$C,0))),"",INDEX('Policy Characteristics'!B:B,MATCH($C1445,'Policy Characteristics'!$C:$C,0)))</f>
        <v>Industry Energy Efficiency Standards</v>
      </c>
      <c r="C1445" s="237" t="str">
        <f t="shared" si="51"/>
        <v>Percentage Improvement in Eqpt Efficiency Standards above BAU</v>
      </c>
      <c r="D1445" s="290" t="s">
        <v>3055</v>
      </c>
      <c r="E1445" s="335" t="s">
        <v>2401</v>
      </c>
      <c r="F1445" t="s">
        <v>3018</v>
      </c>
      <c r="G1445" s="335" t="s">
        <v>2407</v>
      </c>
      <c r="H1445" s="17">
        <v>1063</v>
      </c>
      <c r="I1445" s="387" t="s">
        <v>44</v>
      </c>
      <c r="J1445" s="388" t="str">
        <f>IF(ISBLANK(INDEX('Policy Characteristics'!D:D,MATCH($C1445,'Policy Characteristics'!$C:$C,0))),"",INDEX('Policy Characteristics'!D:D,MATCH($C1445,'Policy Characteristics'!$C:$C,0)))</f>
        <v>Industry Energy Efficiency Standards</v>
      </c>
      <c r="K1445" s="237" t="str">
        <f>IF(ISBLANK(INDEX('Policy Characteristics'!E:E,MATCH($C1445,'Policy Characteristics'!$C:$C,0))),"",INDEX('Policy Characteristics'!E:E,MATCH($C1445,'Policy Characteristics'!$C:$C,0)))</f>
        <v>indst efficiency standards</v>
      </c>
      <c r="L1445" s="238">
        <f>IF(ISBLANK(INDEX('Policy Characteristics'!F:F,MATCH($C1445,'Policy Characteristics'!$C:$C,0))),"",INDEX('Policy Characteristics'!F:F,MATCH($C1445,'Policy Characteristics'!$C:$C,0)))</f>
        <v>0</v>
      </c>
      <c r="M1445" s="238">
        <f>IF(ISBLANK(INDEX('Policy Characteristics'!G:G,MATCH($C1445,'Policy Characteristics'!$C:$C,0))),"",INDEX('Policy Characteristics'!G:G,MATCH($C1445,'Policy Characteristics'!$C:$C,0)))</f>
        <v>0.25</v>
      </c>
      <c r="N1445" s="238">
        <f>IF(ISBLANK(INDEX('Policy Characteristics'!H:H,MATCH($C1445,'Policy Characteristics'!$C:$C,0))),"",INDEX('Policy Characteristics'!H:H,MATCH($C1445,'Policy Characteristics'!$C:$C,0)))</f>
        <v>0.01</v>
      </c>
      <c r="O1445" s="237" t="str">
        <f>IF(ISBLANK(INDEX('Policy Characteristics'!I:I,MATCH($C1445,'Policy Characteristics'!$C:$C,0))),"",INDEX('Policy Characteristics'!I:I,MATCH($C1445,'Policy Characteristics'!$C:$C,0)))</f>
        <v>% reduction in energy use</v>
      </c>
      <c r="P1445" s="237"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7" t="str">
        <f>IF(ISBLANK(INDEX('Policy Characteristics'!K:K,MATCH($C1445,'Policy Characteristics'!$C:$C,0))),"",INDEX('Policy Characteristics'!K:K,MATCH($C1445,'Policy Characteristics'!$C:$C,0)))</f>
        <v>industry-ag-main.html#eff-stds</v>
      </c>
      <c r="R1445" s="237" t="str">
        <f>IF(ISBLANK(INDEX('Policy Characteristics'!L:L,MATCH($C1445,'Policy Characteristics'!$C:$C,0))),"",INDEX('Policy Characteristics'!L:L,MATCH($C1445,'Policy Characteristics'!$C:$C,0)))</f>
        <v>industry-energy-efficiency-standards.html</v>
      </c>
      <c r="S1445" s="291" t="s">
        <v>187</v>
      </c>
    </row>
    <row r="1446" spans="1:19" s="237" customFormat="1">
      <c r="A1446" s="237" t="str">
        <f>IF(ISBLANK(INDEX('Policy Characteristics'!A:A,MATCH($C1446,'Policy Characteristics'!$C:$C,0))),"",INDEX('Policy Characteristics'!A:A,MATCH($C1446,'Policy Characteristics'!$C:$C,0)))</f>
        <v>Industry</v>
      </c>
      <c r="B1446" s="386" t="str">
        <f>IF(ISBLANK(INDEX('Policy Characteristics'!B:B,MATCH($C1446,'Policy Characteristics'!$C:$C,0))),"",INDEX('Policy Characteristics'!B:B,MATCH($C1446,'Policy Characteristics'!$C:$C,0)))</f>
        <v>Industry Energy Efficiency Standards</v>
      </c>
      <c r="C1446" s="237" t="str">
        <f t="shared" si="51"/>
        <v>Percentage Improvement in Eqpt Efficiency Standards above BAU</v>
      </c>
      <c r="D1446" s="290" t="s">
        <v>3055</v>
      </c>
      <c r="E1446" s="335" t="s">
        <v>2699</v>
      </c>
      <c r="F1446" t="s">
        <v>3018</v>
      </c>
      <c r="G1446" s="335" t="s">
        <v>2702</v>
      </c>
      <c r="H1446" s="17">
        <v>1064</v>
      </c>
      <c r="I1446" s="387" t="s">
        <v>44</v>
      </c>
      <c r="J1446" s="388" t="str">
        <f>IF(ISBLANK(INDEX('Policy Characteristics'!D:D,MATCH($C1446,'Policy Characteristics'!$C:$C,0))),"",INDEX('Policy Characteristics'!D:D,MATCH($C1446,'Policy Characteristics'!$C:$C,0)))</f>
        <v>Industry Energy Efficiency Standards</v>
      </c>
      <c r="K1446" s="237" t="str">
        <f>IF(ISBLANK(INDEX('Policy Characteristics'!E:E,MATCH($C1446,'Policy Characteristics'!$C:$C,0))),"",INDEX('Policy Characteristics'!E:E,MATCH($C1446,'Policy Characteristics'!$C:$C,0)))</f>
        <v>indst efficiency standards</v>
      </c>
      <c r="L1446" s="238">
        <f>IF(ISBLANK(INDEX('Policy Characteristics'!F:F,MATCH($C1446,'Policy Characteristics'!$C:$C,0))),"",INDEX('Policy Characteristics'!F:F,MATCH($C1446,'Policy Characteristics'!$C:$C,0)))</f>
        <v>0</v>
      </c>
      <c r="M1446" s="238">
        <f>IF(ISBLANK(INDEX('Policy Characteristics'!G:G,MATCH($C1446,'Policy Characteristics'!$C:$C,0))),"",INDEX('Policy Characteristics'!G:G,MATCH($C1446,'Policy Characteristics'!$C:$C,0)))</f>
        <v>0.25</v>
      </c>
      <c r="N1446" s="238">
        <f>IF(ISBLANK(INDEX('Policy Characteristics'!H:H,MATCH($C1446,'Policy Characteristics'!$C:$C,0))),"",INDEX('Policy Characteristics'!H:H,MATCH($C1446,'Policy Characteristics'!$C:$C,0)))</f>
        <v>0.01</v>
      </c>
      <c r="O1446" s="237" t="str">
        <f>IF(ISBLANK(INDEX('Policy Characteristics'!I:I,MATCH($C1446,'Policy Characteristics'!$C:$C,0))),"",INDEX('Policy Characteristics'!I:I,MATCH($C1446,'Policy Characteristics'!$C:$C,0)))</f>
        <v>% reduction in energy use</v>
      </c>
      <c r="P1446" s="237"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7" t="str">
        <f>IF(ISBLANK(INDEX('Policy Characteristics'!K:K,MATCH($C1446,'Policy Characteristics'!$C:$C,0))),"",INDEX('Policy Characteristics'!K:K,MATCH($C1446,'Policy Characteristics'!$C:$C,0)))</f>
        <v>industry-ag-main.html#eff-stds</v>
      </c>
      <c r="R1446" s="237" t="str">
        <f>IF(ISBLANK(INDEX('Policy Characteristics'!L:L,MATCH($C1446,'Policy Characteristics'!$C:$C,0))),"",INDEX('Policy Characteristics'!L:L,MATCH($C1446,'Policy Characteristics'!$C:$C,0)))</f>
        <v>industry-energy-efficiency-standards.html</v>
      </c>
      <c r="S1446" s="291" t="s">
        <v>187</v>
      </c>
    </row>
    <row r="1447" spans="1:19" s="237" customFormat="1">
      <c r="A1447" s="237" t="str">
        <f>IF(ISBLANK(INDEX('Policy Characteristics'!A:A,MATCH($C1447,'Policy Characteristics'!$C:$C,0))),"",INDEX('Policy Characteristics'!A:A,MATCH($C1447,'Policy Characteristics'!$C:$C,0)))</f>
        <v>Industry</v>
      </c>
      <c r="B1447" s="386" t="str">
        <f>IF(ISBLANK(INDEX('Policy Characteristics'!B:B,MATCH($C1447,'Policy Characteristics'!$C:$C,0))),"",INDEX('Policy Characteristics'!B:B,MATCH($C1447,'Policy Characteristics'!$C:$C,0)))</f>
        <v>Industry Energy Efficiency Standards</v>
      </c>
      <c r="C1447" s="237" t="str">
        <f t="shared" si="51"/>
        <v>Percentage Improvement in Eqpt Efficiency Standards above BAU</v>
      </c>
      <c r="D1447" s="290" t="s">
        <v>3055</v>
      </c>
      <c r="E1447" s="335" t="s">
        <v>2700</v>
      </c>
      <c r="F1447" t="s">
        <v>3018</v>
      </c>
      <c r="G1447" s="335" t="s">
        <v>2704</v>
      </c>
      <c r="H1447" s="17">
        <v>1065</v>
      </c>
      <c r="I1447" s="387" t="s">
        <v>44</v>
      </c>
      <c r="J1447" s="388" t="str">
        <f>IF(ISBLANK(INDEX('Policy Characteristics'!D:D,MATCH($C1447,'Policy Characteristics'!$C:$C,0))),"",INDEX('Policy Characteristics'!D:D,MATCH($C1447,'Policy Characteristics'!$C:$C,0)))</f>
        <v>Industry Energy Efficiency Standards</v>
      </c>
      <c r="K1447" s="237" t="str">
        <f>IF(ISBLANK(INDEX('Policy Characteristics'!E:E,MATCH($C1447,'Policy Characteristics'!$C:$C,0))),"",INDEX('Policy Characteristics'!E:E,MATCH($C1447,'Policy Characteristics'!$C:$C,0)))</f>
        <v>indst efficiency standards</v>
      </c>
      <c r="L1447" s="238">
        <f>IF(ISBLANK(INDEX('Policy Characteristics'!F:F,MATCH($C1447,'Policy Characteristics'!$C:$C,0))),"",INDEX('Policy Characteristics'!F:F,MATCH($C1447,'Policy Characteristics'!$C:$C,0)))</f>
        <v>0</v>
      </c>
      <c r="M1447" s="238">
        <f>IF(ISBLANK(INDEX('Policy Characteristics'!G:G,MATCH($C1447,'Policy Characteristics'!$C:$C,0))),"",INDEX('Policy Characteristics'!G:G,MATCH($C1447,'Policy Characteristics'!$C:$C,0)))</f>
        <v>0.25</v>
      </c>
      <c r="N1447" s="238">
        <f>IF(ISBLANK(INDEX('Policy Characteristics'!H:H,MATCH($C1447,'Policy Characteristics'!$C:$C,0))),"",INDEX('Policy Characteristics'!H:H,MATCH($C1447,'Policy Characteristics'!$C:$C,0)))</f>
        <v>0.01</v>
      </c>
      <c r="O1447" s="237" t="str">
        <f>IF(ISBLANK(INDEX('Policy Characteristics'!I:I,MATCH($C1447,'Policy Characteristics'!$C:$C,0))),"",INDEX('Policy Characteristics'!I:I,MATCH($C1447,'Policy Characteristics'!$C:$C,0)))</f>
        <v>% reduction in energy use</v>
      </c>
      <c r="P1447" s="237"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7" t="str">
        <f>IF(ISBLANK(INDEX('Policy Characteristics'!K:K,MATCH($C1447,'Policy Characteristics'!$C:$C,0))),"",INDEX('Policy Characteristics'!K:K,MATCH($C1447,'Policy Characteristics'!$C:$C,0)))</f>
        <v>industry-ag-main.html#eff-stds</v>
      </c>
      <c r="R1447" s="237" t="str">
        <f>IF(ISBLANK(INDEX('Policy Characteristics'!L:L,MATCH($C1447,'Policy Characteristics'!$C:$C,0))),"",INDEX('Policy Characteristics'!L:L,MATCH($C1447,'Policy Characteristics'!$C:$C,0)))</f>
        <v>industry-energy-efficiency-standards.html</v>
      </c>
      <c r="S1447" s="291" t="s">
        <v>187</v>
      </c>
    </row>
    <row r="1448" spans="1:19" s="237" customFormat="1">
      <c r="A1448" s="237" t="str">
        <f>IF(ISBLANK(INDEX('Policy Characteristics'!A:A,MATCH($C1448,'Policy Characteristics'!$C:$C,0))),"",INDEX('Policy Characteristics'!A:A,MATCH($C1448,'Policy Characteristics'!$C:$C,0)))</f>
        <v>Industry</v>
      </c>
      <c r="B1448" s="386" t="str">
        <f>IF(ISBLANK(INDEX('Policy Characteristics'!B:B,MATCH($C1448,'Policy Characteristics'!$C:$C,0))),"",INDEX('Policy Characteristics'!B:B,MATCH($C1448,'Policy Characteristics'!$C:$C,0)))</f>
        <v>Industry Energy Efficiency Standards</v>
      </c>
      <c r="C1448" s="237" t="str">
        <f t="shared" si="51"/>
        <v>Percentage Improvement in Eqpt Efficiency Standards above BAU</v>
      </c>
      <c r="D1448" s="290" t="s">
        <v>3055</v>
      </c>
      <c r="E1448" s="335" t="s">
        <v>2701</v>
      </c>
      <c r="F1448" t="s">
        <v>3018</v>
      </c>
      <c r="G1448" s="335" t="s">
        <v>2705</v>
      </c>
      <c r="H1448" s="17">
        <v>1066</v>
      </c>
      <c r="I1448" s="387" t="s">
        <v>43</v>
      </c>
      <c r="J1448" s="388" t="str">
        <f>IF(ISBLANK(INDEX('Policy Characteristics'!D:D,MATCH($C1448,'Policy Characteristics'!$C:$C,0))),"",INDEX('Policy Characteristics'!D:D,MATCH($C1448,'Policy Characteristics'!$C:$C,0)))</f>
        <v>Industry Energy Efficiency Standards</v>
      </c>
      <c r="K1448" s="237" t="str">
        <f>IF(ISBLANK(INDEX('Policy Characteristics'!E:E,MATCH($C1448,'Policy Characteristics'!$C:$C,0))),"",INDEX('Policy Characteristics'!E:E,MATCH($C1448,'Policy Characteristics'!$C:$C,0)))</f>
        <v>indst efficiency standards</v>
      </c>
      <c r="L1448" s="238">
        <f>IF(ISBLANK(INDEX('Policy Characteristics'!F:F,MATCH($C1448,'Policy Characteristics'!$C:$C,0))),"",INDEX('Policy Characteristics'!F:F,MATCH($C1448,'Policy Characteristics'!$C:$C,0)))</f>
        <v>0</v>
      </c>
      <c r="M1448" s="238">
        <f>IF(ISBLANK(INDEX('Policy Characteristics'!G:G,MATCH($C1448,'Policy Characteristics'!$C:$C,0))),"",INDEX('Policy Characteristics'!G:G,MATCH($C1448,'Policy Characteristics'!$C:$C,0)))</f>
        <v>0.25</v>
      </c>
      <c r="N1448" s="238">
        <f>IF(ISBLANK(INDEX('Policy Characteristics'!H:H,MATCH($C1448,'Policy Characteristics'!$C:$C,0))),"",INDEX('Policy Characteristics'!H:H,MATCH($C1448,'Policy Characteristics'!$C:$C,0)))</f>
        <v>0.01</v>
      </c>
      <c r="O1448" s="237" t="str">
        <f>IF(ISBLANK(INDEX('Policy Characteristics'!I:I,MATCH($C1448,'Policy Characteristics'!$C:$C,0))),"",INDEX('Policy Characteristics'!I:I,MATCH($C1448,'Policy Characteristics'!$C:$C,0)))</f>
        <v>% reduction in energy use</v>
      </c>
      <c r="P1448" s="237"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7" t="str">
        <f>IF(ISBLANK(INDEX('Policy Characteristics'!K:K,MATCH($C1448,'Policy Characteristics'!$C:$C,0))),"",INDEX('Policy Characteristics'!K:K,MATCH($C1448,'Policy Characteristics'!$C:$C,0)))</f>
        <v>industry-ag-main.html#eff-stds</v>
      </c>
      <c r="R1448" s="237" t="str">
        <f>IF(ISBLANK(INDEX('Policy Characteristics'!L:L,MATCH($C1448,'Policy Characteristics'!$C:$C,0))),"",INDEX('Policy Characteristics'!L:L,MATCH($C1448,'Policy Characteristics'!$C:$C,0)))</f>
        <v>industry-energy-efficiency-standards.html</v>
      </c>
      <c r="S1448" s="291" t="s">
        <v>187</v>
      </c>
    </row>
    <row r="1449" spans="1:19" s="237" customFormat="1">
      <c r="A1449" s="237" t="str">
        <f>IF(ISBLANK(INDEX('Policy Characteristics'!A:A,MATCH($C1449,'Policy Characteristics'!$C:$C,0))),"",INDEX('Policy Characteristics'!A:A,MATCH($C1449,'Policy Characteristics'!$C:$C,0)))</f>
        <v>Industry</v>
      </c>
      <c r="B1449" s="386" t="str">
        <f>IF(ISBLANK(INDEX('Policy Characteristics'!B:B,MATCH($C1449,'Policy Characteristics'!$C:$C,0))),"",INDEX('Policy Characteristics'!B:B,MATCH($C1449,'Policy Characteristics'!$C:$C,0)))</f>
        <v>Industry Energy Efficiency Standards</v>
      </c>
      <c r="C1449" s="237" t="str">
        <f t="shared" si="51"/>
        <v>Percentage Improvement in Eqpt Efficiency Standards above BAU</v>
      </c>
      <c r="D1449" s="290" t="s">
        <v>3055</v>
      </c>
      <c r="E1449" s="335" t="s">
        <v>2698</v>
      </c>
      <c r="F1449" t="s">
        <v>3018</v>
      </c>
      <c r="G1449" s="335" t="s">
        <v>2703</v>
      </c>
      <c r="H1449" s="17">
        <v>1067</v>
      </c>
      <c r="I1449" s="387" t="s">
        <v>44</v>
      </c>
      <c r="J1449" s="388" t="str">
        <f>IF(ISBLANK(INDEX('Policy Characteristics'!D:D,MATCH($C1449,'Policy Characteristics'!$C:$C,0))),"",INDEX('Policy Characteristics'!D:D,MATCH($C1449,'Policy Characteristics'!$C:$C,0)))</f>
        <v>Industry Energy Efficiency Standards</v>
      </c>
      <c r="K1449" s="237" t="str">
        <f>IF(ISBLANK(INDEX('Policy Characteristics'!E:E,MATCH($C1449,'Policy Characteristics'!$C:$C,0))),"",INDEX('Policy Characteristics'!E:E,MATCH($C1449,'Policy Characteristics'!$C:$C,0)))</f>
        <v>indst efficiency standards</v>
      </c>
      <c r="L1449" s="238">
        <f>IF(ISBLANK(INDEX('Policy Characteristics'!F:F,MATCH($C1449,'Policy Characteristics'!$C:$C,0))),"",INDEX('Policy Characteristics'!F:F,MATCH($C1449,'Policy Characteristics'!$C:$C,0)))</f>
        <v>0</v>
      </c>
      <c r="M1449" s="238">
        <f>IF(ISBLANK(INDEX('Policy Characteristics'!G:G,MATCH($C1449,'Policy Characteristics'!$C:$C,0))),"",INDEX('Policy Characteristics'!G:G,MATCH($C1449,'Policy Characteristics'!$C:$C,0)))</f>
        <v>0.25</v>
      </c>
      <c r="N1449" s="238">
        <f>IF(ISBLANK(INDEX('Policy Characteristics'!H:H,MATCH($C1449,'Policy Characteristics'!$C:$C,0))),"",INDEX('Policy Characteristics'!H:H,MATCH($C1449,'Policy Characteristics'!$C:$C,0)))</f>
        <v>0.01</v>
      </c>
      <c r="O1449" s="237" t="str">
        <f>IF(ISBLANK(INDEX('Policy Characteristics'!I:I,MATCH($C1449,'Policy Characteristics'!$C:$C,0))),"",INDEX('Policy Characteristics'!I:I,MATCH($C1449,'Policy Characteristics'!$C:$C,0)))</f>
        <v>% reduction in energy use</v>
      </c>
      <c r="P1449" s="237"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7" t="str">
        <f>IF(ISBLANK(INDEX('Policy Characteristics'!K:K,MATCH($C1449,'Policy Characteristics'!$C:$C,0))),"",INDEX('Policy Characteristics'!K:K,MATCH($C1449,'Policy Characteristics'!$C:$C,0)))</f>
        <v>industry-ag-main.html#eff-stds</v>
      </c>
      <c r="R1449" s="237" t="str">
        <f>IF(ISBLANK(INDEX('Policy Characteristics'!L:L,MATCH($C1449,'Policy Characteristics'!$C:$C,0))),"",INDEX('Policy Characteristics'!L:L,MATCH($C1449,'Policy Characteristics'!$C:$C,0)))</f>
        <v>industry-energy-efficiency-standards.html</v>
      </c>
      <c r="S1449" s="291" t="s">
        <v>187</v>
      </c>
    </row>
    <row r="1450" spans="1:19" s="237" customFormat="1">
      <c r="A1450" s="237" t="str">
        <f>IF(ISBLANK(INDEX('Policy Characteristics'!A:A,MATCH($C1450,'Policy Characteristics'!$C:$C,0))),"",INDEX('Policy Characteristics'!A:A,MATCH($C1450,'Policy Characteristics'!$C:$C,0)))</f>
        <v>Industry</v>
      </c>
      <c r="B1450" s="386" t="str">
        <f>IF(ISBLANK(INDEX('Policy Characteristics'!B:B,MATCH($C1450,'Policy Characteristics'!$C:$C,0))),"",INDEX('Policy Characteristics'!B:B,MATCH($C1450,'Policy Characteristics'!$C:$C,0)))</f>
        <v>Industry Energy Efficiency Standards</v>
      </c>
      <c r="C1450" s="237" t="str">
        <f t="shared" si="51"/>
        <v>Percentage Improvement in Eqpt Efficiency Standards above BAU</v>
      </c>
      <c r="D1450" s="290" t="s">
        <v>3056</v>
      </c>
      <c r="E1450" s="335" t="s">
        <v>2396</v>
      </c>
      <c r="F1450" t="s">
        <v>3019</v>
      </c>
      <c r="G1450" s="335" t="s">
        <v>2402</v>
      </c>
      <c r="H1450" s="17">
        <v>1068</v>
      </c>
      <c r="I1450" s="387" t="s">
        <v>43</v>
      </c>
      <c r="J1450" s="388" t="str">
        <f>IF(ISBLANK(INDEX('Policy Characteristics'!D:D,MATCH($C1450,'Policy Characteristics'!$C:$C,0))),"",INDEX('Policy Characteristics'!D:D,MATCH($C1450,'Policy Characteristics'!$C:$C,0)))</f>
        <v>Industry Energy Efficiency Standards</v>
      </c>
      <c r="K1450" s="237" t="str">
        <f>IF(ISBLANK(INDEX('Policy Characteristics'!E:E,MATCH($C1450,'Policy Characteristics'!$C:$C,0))),"",INDEX('Policy Characteristics'!E:E,MATCH($C1450,'Policy Characteristics'!$C:$C,0)))</f>
        <v>indst efficiency standards</v>
      </c>
      <c r="L1450" s="238">
        <f>IF(ISBLANK(INDEX('Policy Characteristics'!F:F,MATCH($C1450,'Policy Characteristics'!$C:$C,0))),"",INDEX('Policy Characteristics'!F:F,MATCH($C1450,'Policy Characteristics'!$C:$C,0)))</f>
        <v>0</v>
      </c>
      <c r="M1450" s="238">
        <f>IF(ISBLANK(INDEX('Policy Characteristics'!G:G,MATCH($C1450,'Policy Characteristics'!$C:$C,0))),"",INDEX('Policy Characteristics'!G:G,MATCH($C1450,'Policy Characteristics'!$C:$C,0)))</f>
        <v>0.25</v>
      </c>
      <c r="N1450" s="238">
        <f>IF(ISBLANK(INDEX('Policy Characteristics'!H:H,MATCH($C1450,'Policy Characteristics'!$C:$C,0))),"",INDEX('Policy Characteristics'!H:H,MATCH($C1450,'Policy Characteristics'!$C:$C,0)))</f>
        <v>0.01</v>
      </c>
      <c r="O1450" s="237" t="str">
        <f>IF(ISBLANK(INDEX('Policy Characteristics'!I:I,MATCH($C1450,'Policy Characteristics'!$C:$C,0))),"",INDEX('Policy Characteristics'!I:I,MATCH($C1450,'Policy Characteristics'!$C:$C,0)))</f>
        <v>% reduction in energy use</v>
      </c>
      <c r="P1450" s="237"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7" t="str">
        <f>IF(ISBLANK(INDEX('Policy Characteristics'!K:K,MATCH($C1450,'Policy Characteristics'!$C:$C,0))),"",INDEX('Policy Characteristics'!K:K,MATCH($C1450,'Policy Characteristics'!$C:$C,0)))</f>
        <v>industry-ag-main.html#eff-stds</v>
      </c>
      <c r="R1450" s="237" t="str">
        <f>IF(ISBLANK(INDEX('Policy Characteristics'!L:L,MATCH($C1450,'Policy Characteristics'!$C:$C,0))),"",INDEX('Policy Characteristics'!L:L,MATCH($C1450,'Policy Characteristics'!$C:$C,0)))</f>
        <v>industry-energy-efficiency-standards.html</v>
      </c>
      <c r="S1450" s="291" t="s">
        <v>187</v>
      </c>
    </row>
    <row r="1451" spans="1:19" s="237" customFormat="1">
      <c r="A1451" s="237" t="str">
        <f>IF(ISBLANK(INDEX('Policy Characteristics'!A:A,MATCH($C1451,'Policy Characteristics'!$C:$C,0))),"",INDEX('Policy Characteristics'!A:A,MATCH($C1451,'Policy Characteristics'!$C:$C,0)))</f>
        <v>Industry</v>
      </c>
      <c r="B1451" s="386" t="str">
        <f>IF(ISBLANK(INDEX('Policy Characteristics'!B:B,MATCH($C1451,'Policy Characteristics'!$C:$C,0))),"",INDEX('Policy Characteristics'!B:B,MATCH($C1451,'Policy Characteristics'!$C:$C,0)))</f>
        <v>Industry Energy Efficiency Standards</v>
      </c>
      <c r="C1451" s="237" t="str">
        <f t="shared" si="51"/>
        <v>Percentage Improvement in Eqpt Efficiency Standards above BAU</v>
      </c>
      <c r="D1451" s="290" t="s">
        <v>3056</v>
      </c>
      <c r="E1451" s="335" t="s">
        <v>2397</v>
      </c>
      <c r="F1451" t="s">
        <v>3019</v>
      </c>
      <c r="G1451" s="335" t="s">
        <v>2405</v>
      </c>
      <c r="H1451" s="17">
        <v>1069</v>
      </c>
      <c r="I1451" s="387" t="s">
        <v>44</v>
      </c>
      <c r="J1451" s="388" t="str">
        <f>IF(ISBLANK(INDEX('Policy Characteristics'!D:D,MATCH($C1451,'Policy Characteristics'!$C:$C,0))),"",INDEX('Policy Characteristics'!D:D,MATCH($C1451,'Policy Characteristics'!$C:$C,0)))</f>
        <v>Industry Energy Efficiency Standards</v>
      </c>
      <c r="K1451" s="237" t="str">
        <f>IF(ISBLANK(INDEX('Policy Characteristics'!E:E,MATCH($C1451,'Policy Characteristics'!$C:$C,0))),"",INDEX('Policy Characteristics'!E:E,MATCH($C1451,'Policy Characteristics'!$C:$C,0)))</f>
        <v>indst efficiency standards</v>
      </c>
      <c r="L1451" s="238">
        <f>IF(ISBLANK(INDEX('Policy Characteristics'!F:F,MATCH($C1451,'Policy Characteristics'!$C:$C,0))),"",INDEX('Policy Characteristics'!F:F,MATCH($C1451,'Policy Characteristics'!$C:$C,0)))</f>
        <v>0</v>
      </c>
      <c r="M1451" s="238">
        <f>IF(ISBLANK(INDEX('Policy Characteristics'!G:G,MATCH($C1451,'Policy Characteristics'!$C:$C,0))),"",INDEX('Policy Characteristics'!G:G,MATCH($C1451,'Policy Characteristics'!$C:$C,0)))</f>
        <v>0.25</v>
      </c>
      <c r="N1451" s="238">
        <f>IF(ISBLANK(INDEX('Policy Characteristics'!H:H,MATCH($C1451,'Policy Characteristics'!$C:$C,0))),"",INDEX('Policy Characteristics'!H:H,MATCH($C1451,'Policy Characteristics'!$C:$C,0)))</f>
        <v>0.01</v>
      </c>
      <c r="O1451" s="237" t="str">
        <f>IF(ISBLANK(INDEX('Policy Characteristics'!I:I,MATCH($C1451,'Policy Characteristics'!$C:$C,0))),"",INDEX('Policy Characteristics'!I:I,MATCH($C1451,'Policy Characteristics'!$C:$C,0)))</f>
        <v>% reduction in energy use</v>
      </c>
      <c r="P1451" s="237"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7" t="str">
        <f>IF(ISBLANK(INDEX('Policy Characteristics'!K:K,MATCH($C1451,'Policy Characteristics'!$C:$C,0))),"",INDEX('Policy Characteristics'!K:K,MATCH($C1451,'Policy Characteristics'!$C:$C,0)))</f>
        <v>industry-ag-main.html#eff-stds</v>
      </c>
      <c r="R1451" s="237" t="str">
        <f>IF(ISBLANK(INDEX('Policy Characteristics'!L:L,MATCH($C1451,'Policy Characteristics'!$C:$C,0))),"",INDEX('Policy Characteristics'!L:L,MATCH($C1451,'Policy Characteristics'!$C:$C,0)))</f>
        <v>industry-energy-efficiency-standards.html</v>
      </c>
      <c r="S1451" s="291" t="s">
        <v>187</v>
      </c>
    </row>
    <row r="1452" spans="1:19" s="237" customFormat="1">
      <c r="A1452" s="237" t="str">
        <f>IF(ISBLANK(INDEX('Policy Characteristics'!A:A,MATCH($C1452,'Policy Characteristics'!$C:$C,0))),"",INDEX('Policy Characteristics'!A:A,MATCH($C1452,'Policy Characteristics'!$C:$C,0)))</f>
        <v>Industry</v>
      </c>
      <c r="B1452" s="386" t="str">
        <f>IF(ISBLANK(INDEX('Policy Characteristics'!B:B,MATCH($C1452,'Policy Characteristics'!$C:$C,0))),"",INDEX('Policy Characteristics'!B:B,MATCH($C1452,'Policy Characteristics'!$C:$C,0)))</f>
        <v>Industry Energy Efficiency Standards</v>
      </c>
      <c r="C1452" s="237" t="str">
        <f t="shared" si="51"/>
        <v>Percentage Improvement in Eqpt Efficiency Standards above BAU</v>
      </c>
      <c r="D1452" s="290" t="s">
        <v>3056</v>
      </c>
      <c r="E1452" s="335" t="s">
        <v>2398</v>
      </c>
      <c r="F1452" t="s">
        <v>3019</v>
      </c>
      <c r="G1452" s="335" t="s">
        <v>2406</v>
      </c>
      <c r="H1452" s="17">
        <v>1070</v>
      </c>
      <c r="I1452" s="387" t="s">
        <v>43</v>
      </c>
      <c r="J1452" s="388" t="str">
        <f>IF(ISBLANK(INDEX('Policy Characteristics'!D:D,MATCH($C1452,'Policy Characteristics'!$C:$C,0))),"",INDEX('Policy Characteristics'!D:D,MATCH($C1452,'Policy Characteristics'!$C:$C,0)))</f>
        <v>Industry Energy Efficiency Standards</v>
      </c>
      <c r="K1452" s="237" t="str">
        <f>IF(ISBLANK(INDEX('Policy Characteristics'!E:E,MATCH($C1452,'Policy Characteristics'!$C:$C,0))),"",INDEX('Policy Characteristics'!E:E,MATCH($C1452,'Policy Characteristics'!$C:$C,0)))</f>
        <v>indst efficiency standards</v>
      </c>
      <c r="L1452" s="238">
        <f>IF(ISBLANK(INDEX('Policy Characteristics'!F:F,MATCH($C1452,'Policy Characteristics'!$C:$C,0))),"",INDEX('Policy Characteristics'!F:F,MATCH($C1452,'Policy Characteristics'!$C:$C,0)))</f>
        <v>0</v>
      </c>
      <c r="M1452" s="238">
        <f>IF(ISBLANK(INDEX('Policy Characteristics'!G:G,MATCH($C1452,'Policy Characteristics'!$C:$C,0))),"",INDEX('Policy Characteristics'!G:G,MATCH($C1452,'Policy Characteristics'!$C:$C,0)))</f>
        <v>0.25</v>
      </c>
      <c r="N1452" s="238">
        <f>IF(ISBLANK(INDEX('Policy Characteristics'!H:H,MATCH($C1452,'Policy Characteristics'!$C:$C,0))),"",INDEX('Policy Characteristics'!H:H,MATCH($C1452,'Policy Characteristics'!$C:$C,0)))</f>
        <v>0.01</v>
      </c>
      <c r="O1452" s="237" t="str">
        <f>IF(ISBLANK(INDEX('Policy Characteristics'!I:I,MATCH($C1452,'Policy Characteristics'!$C:$C,0))),"",INDEX('Policy Characteristics'!I:I,MATCH($C1452,'Policy Characteristics'!$C:$C,0)))</f>
        <v>% reduction in energy use</v>
      </c>
      <c r="P1452" s="237"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7" t="str">
        <f>IF(ISBLANK(INDEX('Policy Characteristics'!K:K,MATCH($C1452,'Policy Characteristics'!$C:$C,0))),"",INDEX('Policy Characteristics'!K:K,MATCH($C1452,'Policy Characteristics'!$C:$C,0)))</f>
        <v>industry-ag-main.html#eff-stds</v>
      </c>
      <c r="R1452" s="237" t="str">
        <f>IF(ISBLANK(INDEX('Policy Characteristics'!L:L,MATCH($C1452,'Policy Characteristics'!$C:$C,0))),"",INDEX('Policy Characteristics'!L:L,MATCH($C1452,'Policy Characteristics'!$C:$C,0)))</f>
        <v>industry-energy-efficiency-standards.html</v>
      </c>
      <c r="S1452" s="291" t="s">
        <v>187</v>
      </c>
    </row>
    <row r="1453" spans="1:19" s="237" customFormat="1">
      <c r="A1453" s="237" t="str">
        <f>IF(ISBLANK(INDEX('Policy Characteristics'!A:A,MATCH($C1453,'Policy Characteristics'!$C:$C,0))),"",INDEX('Policy Characteristics'!A:A,MATCH($C1453,'Policy Characteristics'!$C:$C,0)))</f>
        <v>Industry</v>
      </c>
      <c r="B1453" s="386" t="str">
        <f>IF(ISBLANK(INDEX('Policy Characteristics'!B:B,MATCH($C1453,'Policy Characteristics'!$C:$C,0))),"",INDEX('Policy Characteristics'!B:B,MATCH($C1453,'Policy Characteristics'!$C:$C,0)))</f>
        <v>Industry Energy Efficiency Standards</v>
      </c>
      <c r="C1453" s="237" t="str">
        <f t="shared" si="51"/>
        <v>Percentage Improvement in Eqpt Efficiency Standards above BAU</v>
      </c>
      <c r="D1453" s="290" t="s">
        <v>3056</v>
      </c>
      <c r="E1453" s="335" t="s">
        <v>2399</v>
      </c>
      <c r="F1453" t="s">
        <v>3019</v>
      </c>
      <c r="G1453" s="335" t="s">
        <v>2403</v>
      </c>
      <c r="H1453" s="17">
        <v>1071</v>
      </c>
      <c r="I1453" s="387" t="s">
        <v>44</v>
      </c>
      <c r="J1453" s="388" t="str">
        <f>IF(ISBLANK(INDEX('Policy Characteristics'!D:D,MATCH($C1453,'Policy Characteristics'!$C:$C,0))),"",INDEX('Policy Characteristics'!D:D,MATCH($C1453,'Policy Characteristics'!$C:$C,0)))</f>
        <v>Industry Energy Efficiency Standards</v>
      </c>
      <c r="K1453" s="237" t="str">
        <f>IF(ISBLANK(INDEX('Policy Characteristics'!E:E,MATCH($C1453,'Policy Characteristics'!$C:$C,0))),"",INDEX('Policy Characteristics'!E:E,MATCH($C1453,'Policy Characteristics'!$C:$C,0)))</f>
        <v>indst efficiency standards</v>
      </c>
      <c r="L1453" s="238">
        <f>IF(ISBLANK(INDEX('Policy Characteristics'!F:F,MATCH($C1453,'Policy Characteristics'!$C:$C,0))),"",INDEX('Policy Characteristics'!F:F,MATCH($C1453,'Policy Characteristics'!$C:$C,0)))</f>
        <v>0</v>
      </c>
      <c r="M1453" s="238">
        <f>IF(ISBLANK(INDEX('Policy Characteristics'!G:G,MATCH($C1453,'Policy Characteristics'!$C:$C,0))),"",INDEX('Policy Characteristics'!G:G,MATCH($C1453,'Policy Characteristics'!$C:$C,0)))</f>
        <v>0.25</v>
      </c>
      <c r="N1453" s="238">
        <f>IF(ISBLANK(INDEX('Policy Characteristics'!H:H,MATCH($C1453,'Policy Characteristics'!$C:$C,0))),"",INDEX('Policy Characteristics'!H:H,MATCH($C1453,'Policy Characteristics'!$C:$C,0)))</f>
        <v>0.01</v>
      </c>
      <c r="O1453" s="237" t="str">
        <f>IF(ISBLANK(INDEX('Policy Characteristics'!I:I,MATCH($C1453,'Policy Characteristics'!$C:$C,0))),"",INDEX('Policy Characteristics'!I:I,MATCH($C1453,'Policy Characteristics'!$C:$C,0)))</f>
        <v>% reduction in energy use</v>
      </c>
      <c r="P1453" s="237"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7" t="str">
        <f>IF(ISBLANK(INDEX('Policy Characteristics'!K:K,MATCH($C1453,'Policy Characteristics'!$C:$C,0))),"",INDEX('Policy Characteristics'!K:K,MATCH($C1453,'Policy Characteristics'!$C:$C,0)))</f>
        <v>industry-ag-main.html#eff-stds</v>
      </c>
      <c r="R1453" s="237" t="str">
        <f>IF(ISBLANK(INDEX('Policy Characteristics'!L:L,MATCH($C1453,'Policy Characteristics'!$C:$C,0))),"",INDEX('Policy Characteristics'!L:L,MATCH($C1453,'Policy Characteristics'!$C:$C,0)))</f>
        <v>industry-energy-efficiency-standards.html</v>
      </c>
      <c r="S1453" s="291" t="s">
        <v>187</v>
      </c>
    </row>
    <row r="1454" spans="1:19" s="237" customFormat="1">
      <c r="A1454" s="237" t="str">
        <f>IF(ISBLANK(INDEX('Policy Characteristics'!A:A,MATCH($C1454,'Policy Characteristics'!$C:$C,0))),"",INDEX('Policy Characteristics'!A:A,MATCH($C1454,'Policy Characteristics'!$C:$C,0)))</f>
        <v>Industry</v>
      </c>
      <c r="B1454" s="386" t="str">
        <f>IF(ISBLANK(INDEX('Policy Characteristics'!B:B,MATCH($C1454,'Policy Characteristics'!$C:$C,0))),"",INDEX('Policy Characteristics'!B:B,MATCH($C1454,'Policy Characteristics'!$C:$C,0)))</f>
        <v>Industry Energy Efficiency Standards</v>
      </c>
      <c r="C1454" s="237" t="str">
        <f t="shared" si="51"/>
        <v>Percentage Improvement in Eqpt Efficiency Standards above BAU</v>
      </c>
      <c r="D1454" s="290" t="s">
        <v>3056</v>
      </c>
      <c r="E1454" s="335" t="s">
        <v>2400</v>
      </c>
      <c r="F1454" t="s">
        <v>3019</v>
      </c>
      <c r="G1454" s="335" t="s">
        <v>2404</v>
      </c>
      <c r="H1454" s="17">
        <v>1072</v>
      </c>
      <c r="I1454" s="387" t="s">
        <v>43</v>
      </c>
      <c r="J1454" s="388" t="str">
        <f>IF(ISBLANK(INDEX('Policy Characteristics'!D:D,MATCH($C1454,'Policy Characteristics'!$C:$C,0))),"",INDEX('Policy Characteristics'!D:D,MATCH($C1454,'Policy Characteristics'!$C:$C,0)))</f>
        <v>Industry Energy Efficiency Standards</v>
      </c>
      <c r="K1454" s="237" t="str">
        <f>IF(ISBLANK(INDEX('Policy Characteristics'!E:E,MATCH($C1454,'Policy Characteristics'!$C:$C,0))),"",INDEX('Policy Characteristics'!E:E,MATCH($C1454,'Policy Characteristics'!$C:$C,0)))</f>
        <v>indst efficiency standards</v>
      </c>
      <c r="L1454" s="238">
        <f>IF(ISBLANK(INDEX('Policy Characteristics'!F:F,MATCH($C1454,'Policy Characteristics'!$C:$C,0))),"",INDEX('Policy Characteristics'!F:F,MATCH($C1454,'Policy Characteristics'!$C:$C,0)))</f>
        <v>0</v>
      </c>
      <c r="M1454" s="238">
        <f>IF(ISBLANK(INDEX('Policy Characteristics'!G:G,MATCH($C1454,'Policy Characteristics'!$C:$C,0))),"",INDEX('Policy Characteristics'!G:G,MATCH($C1454,'Policy Characteristics'!$C:$C,0)))</f>
        <v>0.25</v>
      </c>
      <c r="N1454" s="238">
        <f>IF(ISBLANK(INDEX('Policy Characteristics'!H:H,MATCH($C1454,'Policy Characteristics'!$C:$C,0))),"",INDEX('Policy Characteristics'!H:H,MATCH($C1454,'Policy Characteristics'!$C:$C,0)))</f>
        <v>0.01</v>
      </c>
      <c r="O1454" s="237" t="str">
        <f>IF(ISBLANK(INDEX('Policy Characteristics'!I:I,MATCH($C1454,'Policy Characteristics'!$C:$C,0))),"",INDEX('Policy Characteristics'!I:I,MATCH($C1454,'Policy Characteristics'!$C:$C,0)))</f>
        <v>% reduction in energy use</v>
      </c>
      <c r="P1454" s="237"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7" t="str">
        <f>IF(ISBLANK(INDEX('Policy Characteristics'!K:K,MATCH($C1454,'Policy Characteristics'!$C:$C,0))),"",INDEX('Policy Characteristics'!K:K,MATCH($C1454,'Policy Characteristics'!$C:$C,0)))</f>
        <v>industry-ag-main.html#eff-stds</v>
      </c>
      <c r="R1454" s="237" t="str">
        <f>IF(ISBLANK(INDEX('Policy Characteristics'!L:L,MATCH($C1454,'Policy Characteristics'!$C:$C,0))),"",INDEX('Policy Characteristics'!L:L,MATCH($C1454,'Policy Characteristics'!$C:$C,0)))</f>
        <v>industry-energy-efficiency-standards.html</v>
      </c>
      <c r="S1454" s="291" t="s">
        <v>187</v>
      </c>
    </row>
    <row r="1455" spans="1:19" s="237" customFormat="1">
      <c r="A1455" s="237" t="str">
        <f>IF(ISBLANK(INDEX('Policy Characteristics'!A:A,MATCH($C1455,'Policy Characteristics'!$C:$C,0))),"",INDEX('Policy Characteristics'!A:A,MATCH($C1455,'Policy Characteristics'!$C:$C,0)))</f>
        <v>Industry</v>
      </c>
      <c r="B1455" s="386" t="str">
        <f>IF(ISBLANK(INDEX('Policy Characteristics'!B:B,MATCH($C1455,'Policy Characteristics'!$C:$C,0))),"",INDEX('Policy Characteristics'!B:B,MATCH($C1455,'Policy Characteristics'!$C:$C,0)))</f>
        <v>Industry Energy Efficiency Standards</v>
      </c>
      <c r="C1455" s="237" t="str">
        <f t="shared" si="51"/>
        <v>Percentage Improvement in Eqpt Efficiency Standards above BAU</v>
      </c>
      <c r="D1455" s="290" t="s">
        <v>3056</v>
      </c>
      <c r="E1455" s="335" t="s">
        <v>2401</v>
      </c>
      <c r="F1455" t="s">
        <v>3019</v>
      </c>
      <c r="G1455" s="335" t="s">
        <v>2407</v>
      </c>
      <c r="H1455" s="17">
        <v>1073</v>
      </c>
      <c r="I1455" s="387" t="s">
        <v>44</v>
      </c>
      <c r="J1455" s="388" t="str">
        <f>IF(ISBLANK(INDEX('Policy Characteristics'!D:D,MATCH($C1455,'Policy Characteristics'!$C:$C,0))),"",INDEX('Policy Characteristics'!D:D,MATCH($C1455,'Policy Characteristics'!$C:$C,0)))</f>
        <v>Industry Energy Efficiency Standards</v>
      </c>
      <c r="K1455" s="237" t="str">
        <f>IF(ISBLANK(INDEX('Policy Characteristics'!E:E,MATCH($C1455,'Policy Characteristics'!$C:$C,0))),"",INDEX('Policy Characteristics'!E:E,MATCH($C1455,'Policy Characteristics'!$C:$C,0)))</f>
        <v>indst efficiency standards</v>
      </c>
      <c r="L1455" s="238">
        <f>IF(ISBLANK(INDEX('Policy Characteristics'!F:F,MATCH($C1455,'Policy Characteristics'!$C:$C,0))),"",INDEX('Policy Characteristics'!F:F,MATCH($C1455,'Policy Characteristics'!$C:$C,0)))</f>
        <v>0</v>
      </c>
      <c r="M1455" s="238">
        <f>IF(ISBLANK(INDEX('Policy Characteristics'!G:G,MATCH($C1455,'Policy Characteristics'!$C:$C,0))),"",INDEX('Policy Characteristics'!G:G,MATCH($C1455,'Policy Characteristics'!$C:$C,0)))</f>
        <v>0.25</v>
      </c>
      <c r="N1455" s="238">
        <f>IF(ISBLANK(INDEX('Policy Characteristics'!H:H,MATCH($C1455,'Policy Characteristics'!$C:$C,0))),"",INDEX('Policy Characteristics'!H:H,MATCH($C1455,'Policy Characteristics'!$C:$C,0)))</f>
        <v>0.01</v>
      </c>
      <c r="O1455" s="237" t="str">
        <f>IF(ISBLANK(INDEX('Policy Characteristics'!I:I,MATCH($C1455,'Policy Characteristics'!$C:$C,0))),"",INDEX('Policy Characteristics'!I:I,MATCH($C1455,'Policy Characteristics'!$C:$C,0)))</f>
        <v>% reduction in energy use</v>
      </c>
      <c r="P1455" s="237"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7" t="str">
        <f>IF(ISBLANK(INDEX('Policy Characteristics'!K:K,MATCH($C1455,'Policy Characteristics'!$C:$C,0))),"",INDEX('Policy Characteristics'!K:K,MATCH($C1455,'Policy Characteristics'!$C:$C,0)))</f>
        <v>industry-ag-main.html#eff-stds</v>
      </c>
      <c r="R1455" s="237" t="str">
        <f>IF(ISBLANK(INDEX('Policy Characteristics'!L:L,MATCH($C1455,'Policy Characteristics'!$C:$C,0))),"",INDEX('Policy Characteristics'!L:L,MATCH($C1455,'Policy Characteristics'!$C:$C,0)))</f>
        <v>industry-energy-efficiency-standards.html</v>
      </c>
      <c r="S1455" s="291" t="s">
        <v>187</v>
      </c>
    </row>
    <row r="1456" spans="1:19" s="237" customFormat="1">
      <c r="A1456" s="237" t="str">
        <f>IF(ISBLANK(INDEX('Policy Characteristics'!A:A,MATCH($C1456,'Policy Characteristics'!$C:$C,0))),"",INDEX('Policy Characteristics'!A:A,MATCH($C1456,'Policy Characteristics'!$C:$C,0)))</f>
        <v>Industry</v>
      </c>
      <c r="B1456" s="386" t="str">
        <f>IF(ISBLANK(INDEX('Policy Characteristics'!B:B,MATCH($C1456,'Policy Characteristics'!$C:$C,0))),"",INDEX('Policy Characteristics'!B:B,MATCH($C1456,'Policy Characteristics'!$C:$C,0)))</f>
        <v>Industry Energy Efficiency Standards</v>
      </c>
      <c r="C1456" s="237" t="str">
        <f t="shared" si="51"/>
        <v>Percentage Improvement in Eqpt Efficiency Standards above BAU</v>
      </c>
      <c r="D1456" s="290" t="s">
        <v>3056</v>
      </c>
      <c r="E1456" s="335" t="s">
        <v>2699</v>
      </c>
      <c r="F1456" t="s">
        <v>3019</v>
      </c>
      <c r="G1456" s="335" t="s">
        <v>2702</v>
      </c>
      <c r="H1456" s="17">
        <v>1074</v>
      </c>
      <c r="I1456" s="387" t="s">
        <v>44</v>
      </c>
      <c r="J1456" s="388" t="str">
        <f>IF(ISBLANK(INDEX('Policy Characteristics'!D:D,MATCH($C1456,'Policy Characteristics'!$C:$C,0))),"",INDEX('Policy Characteristics'!D:D,MATCH($C1456,'Policy Characteristics'!$C:$C,0)))</f>
        <v>Industry Energy Efficiency Standards</v>
      </c>
      <c r="K1456" s="237" t="str">
        <f>IF(ISBLANK(INDEX('Policy Characteristics'!E:E,MATCH($C1456,'Policy Characteristics'!$C:$C,0))),"",INDEX('Policy Characteristics'!E:E,MATCH($C1456,'Policy Characteristics'!$C:$C,0)))</f>
        <v>indst efficiency standards</v>
      </c>
      <c r="L1456" s="238">
        <f>IF(ISBLANK(INDEX('Policy Characteristics'!F:F,MATCH($C1456,'Policy Characteristics'!$C:$C,0))),"",INDEX('Policy Characteristics'!F:F,MATCH($C1456,'Policy Characteristics'!$C:$C,0)))</f>
        <v>0</v>
      </c>
      <c r="M1456" s="238">
        <f>IF(ISBLANK(INDEX('Policy Characteristics'!G:G,MATCH($C1456,'Policy Characteristics'!$C:$C,0))),"",INDEX('Policy Characteristics'!G:G,MATCH($C1456,'Policy Characteristics'!$C:$C,0)))</f>
        <v>0.25</v>
      </c>
      <c r="N1456" s="238">
        <f>IF(ISBLANK(INDEX('Policy Characteristics'!H:H,MATCH($C1456,'Policy Characteristics'!$C:$C,0))),"",INDEX('Policy Characteristics'!H:H,MATCH($C1456,'Policy Characteristics'!$C:$C,0)))</f>
        <v>0.01</v>
      </c>
      <c r="O1456" s="237" t="str">
        <f>IF(ISBLANK(INDEX('Policy Characteristics'!I:I,MATCH($C1456,'Policy Characteristics'!$C:$C,0))),"",INDEX('Policy Characteristics'!I:I,MATCH($C1456,'Policy Characteristics'!$C:$C,0)))</f>
        <v>% reduction in energy use</v>
      </c>
      <c r="P1456" s="237"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7" t="str">
        <f>IF(ISBLANK(INDEX('Policy Characteristics'!K:K,MATCH($C1456,'Policy Characteristics'!$C:$C,0))),"",INDEX('Policy Characteristics'!K:K,MATCH($C1456,'Policy Characteristics'!$C:$C,0)))</f>
        <v>industry-ag-main.html#eff-stds</v>
      </c>
      <c r="R1456" s="237" t="str">
        <f>IF(ISBLANK(INDEX('Policy Characteristics'!L:L,MATCH($C1456,'Policy Characteristics'!$C:$C,0))),"",INDEX('Policy Characteristics'!L:L,MATCH($C1456,'Policy Characteristics'!$C:$C,0)))</f>
        <v>industry-energy-efficiency-standards.html</v>
      </c>
      <c r="S1456" s="291" t="s">
        <v>187</v>
      </c>
    </row>
    <row r="1457" spans="1:19" s="237" customFormat="1">
      <c r="A1457" s="237" t="str">
        <f>IF(ISBLANK(INDEX('Policy Characteristics'!A:A,MATCH($C1457,'Policy Characteristics'!$C:$C,0))),"",INDEX('Policy Characteristics'!A:A,MATCH($C1457,'Policy Characteristics'!$C:$C,0)))</f>
        <v>Industry</v>
      </c>
      <c r="B1457" s="386" t="str">
        <f>IF(ISBLANK(INDEX('Policy Characteristics'!B:B,MATCH($C1457,'Policy Characteristics'!$C:$C,0))),"",INDEX('Policy Characteristics'!B:B,MATCH($C1457,'Policy Characteristics'!$C:$C,0)))</f>
        <v>Industry Energy Efficiency Standards</v>
      </c>
      <c r="C1457" s="237" t="str">
        <f t="shared" si="51"/>
        <v>Percentage Improvement in Eqpt Efficiency Standards above BAU</v>
      </c>
      <c r="D1457" s="290" t="s">
        <v>3056</v>
      </c>
      <c r="E1457" s="335" t="s">
        <v>2700</v>
      </c>
      <c r="F1457" t="s">
        <v>3019</v>
      </c>
      <c r="G1457" s="335" t="s">
        <v>2704</v>
      </c>
      <c r="H1457" s="17">
        <v>1075</v>
      </c>
      <c r="I1457" s="387" t="s">
        <v>44</v>
      </c>
      <c r="J1457" s="388" t="str">
        <f>IF(ISBLANK(INDEX('Policy Characteristics'!D:D,MATCH($C1457,'Policy Characteristics'!$C:$C,0))),"",INDEX('Policy Characteristics'!D:D,MATCH($C1457,'Policy Characteristics'!$C:$C,0)))</f>
        <v>Industry Energy Efficiency Standards</v>
      </c>
      <c r="K1457" s="237" t="str">
        <f>IF(ISBLANK(INDEX('Policy Characteristics'!E:E,MATCH($C1457,'Policy Characteristics'!$C:$C,0))),"",INDEX('Policy Characteristics'!E:E,MATCH($C1457,'Policy Characteristics'!$C:$C,0)))</f>
        <v>indst efficiency standards</v>
      </c>
      <c r="L1457" s="238">
        <f>IF(ISBLANK(INDEX('Policy Characteristics'!F:F,MATCH($C1457,'Policy Characteristics'!$C:$C,0))),"",INDEX('Policy Characteristics'!F:F,MATCH($C1457,'Policy Characteristics'!$C:$C,0)))</f>
        <v>0</v>
      </c>
      <c r="M1457" s="238">
        <f>IF(ISBLANK(INDEX('Policy Characteristics'!G:G,MATCH($C1457,'Policy Characteristics'!$C:$C,0))),"",INDEX('Policy Characteristics'!G:G,MATCH($C1457,'Policy Characteristics'!$C:$C,0)))</f>
        <v>0.25</v>
      </c>
      <c r="N1457" s="238">
        <f>IF(ISBLANK(INDEX('Policy Characteristics'!H:H,MATCH($C1457,'Policy Characteristics'!$C:$C,0))),"",INDEX('Policy Characteristics'!H:H,MATCH($C1457,'Policy Characteristics'!$C:$C,0)))</f>
        <v>0.01</v>
      </c>
      <c r="O1457" s="237" t="str">
        <f>IF(ISBLANK(INDEX('Policy Characteristics'!I:I,MATCH($C1457,'Policy Characteristics'!$C:$C,0))),"",INDEX('Policy Characteristics'!I:I,MATCH($C1457,'Policy Characteristics'!$C:$C,0)))</f>
        <v>% reduction in energy use</v>
      </c>
      <c r="P1457" s="237"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7" t="str">
        <f>IF(ISBLANK(INDEX('Policy Characteristics'!K:K,MATCH($C1457,'Policy Characteristics'!$C:$C,0))),"",INDEX('Policy Characteristics'!K:K,MATCH($C1457,'Policy Characteristics'!$C:$C,0)))</f>
        <v>industry-ag-main.html#eff-stds</v>
      </c>
      <c r="R1457" s="237" t="str">
        <f>IF(ISBLANK(INDEX('Policy Characteristics'!L:L,MATCH($C1457,'Policy Characteristics'!$C:$C,0))),"",INDEX('Policy Characteristics'!L:L,MATCH($C1457,'Policy Characteristics'!$C:$C,0)))</f>
        <v>industry-energy-efficiency-standards.html</v>
      </c>
      <c r="S1457" s="291" t="s">
        <v>187</v>
      </c>
    </row>
    <row r="1458" spans="1:19" s="237" customFormat="1">
      <c r="A1458" s="237" t="str">
        <f>IF(ISBLANK(INDEX('Policy Characteristics'!A:A,MATCH($C1458,'Policy Characteristics'!$C:$C,0))),"",INDEX('Policy Characteristics'!A:A,MATCH($C1458,'Policy Characteristics'!$C:$C,0)))</f>
        <v>Industry</v>
      </c>
      <c r="B1458" s="386" t="str">
        <f>IF(ISBLANK(INDEX('Policy Characteristics'!B:B,MATCH($C1458,'Policy Characteristics'!$C:$C,0))),"",INDEX('Policy Characteristics'!B:B,MATCH($C1458,'Policy Characteristics'!$C:$C,0)))</f>
        <v>Industry Energy Efficiency Standards</v>
      </c>
      <c r="C1458" s="237" t="str">
        <f t="shared" si="51"/>
        <v>Percentage Improvement in Eqpt Efficiency Standards above BAU</v>
      </c>
      <c r="D1458" s="290" t="s">
        <v>3056</v>
      </c>
      <c r="E1458" s="335" t="s">
        <v>2701</v>
      </c>
      <c r="F1458" t="s">
        <v>3019</v>
      </c>
      <c r="G1458" s="335" t="s">
        <v>2705</v>
      </c>
      <c r="H1458" s="17">
        <v>1076</v>
      </c>
      <c r="I1458" s="387" t="s">
        <v>43</v>
      </c>
      <c r="J1458" s="388" t="str">
        <f>IF(ISBLANK(INDEX('Policy Characteristics'!D:D,MATCH($C1458,'Policy Characteristics'!$C:$C,0))),"",INDEX('Policy Characteristics'!D:D,MATCH($C1458,'Policy Characteristics'!$C:$C,0)))</f>
        <v>Industry Energy Efficiency Standards</v>
      </c>
      <c r="K1458" s="237" t="str">
        <f>IF(ISBLANK(INDEX('Policy Characteristics'!E:E,MATCH($C1458,'Policy Characteristics'!$C:$C,0))),"",INDEX('Policy Characteristics'!E:E,MATCH($C1458,'Policy Characteristics'!$C:$C,0)))</f>
        <v>indst efficiency standards</v>
      </c>
      <c r="L1458" s="238">
        <f>IF(ISBLANK(INDEX('Policy Characteristics'!F:F,MATCH($C1458,'Policy Characteristics'!$C:$C,0))),"",INDEX('Policy Characteristics'!F:F,MATCH($C1458,'Policy Characteristics'!$C:$C,0)))</f>
        <v>0</v>
      </c>
      <c r="M1458" s="238">
        <f>IF(ISBLANK(INDEX('Policy Characteristics'!G:G,MATCH($C1458,'Policy Characteristics'!$C:$C,0))),"",INDEX('Policy Characteristics'!G:G,MATCH($C1458,'Policy Characteristics'!$C:$C,0)))</f>
        <v>0.25</v>
      </c>
      <c r="N1458" s="238">
        <f>IF(ISBLANK(INDEX('Policy Characteristics'!H:H,MATCH($C1458,'Policy Characteristics'!$C:$C,0))),"",INDEX('Policy Characteristics'!H:H,MATCH($C1458,'Policy Characteristics'!$C:$C,0)))</f>
        <v>0.01</v>
      </c>
      <c r="O1458" s="237" t="str">
        <f>IF(ISBLANK(INDEX('Policy Characteristics'!I:I,MATCH($C1458,'Policy Characteristics'!$C:$C,0))),"",INDEX('Policy Characteristics'!I:I,MATCH($C1458,'Policy Characteristics'!$C:$C,0)))</f>
        <v>% reduction in energy use</v>
      </c>
      <c r="P1458" s="237"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7" t="str">
        <f>IF(ISBLANK(INDEX('Policy Characteristics'!K:K,MATCH($C1458,'Policy Characteristics'!$C:$C,0))),"",INDEX('Policy Characteristics'!K:K,MATCH($C1458,'Policy Characteristics'!$C:$C,0)))</f>
        <v>industry-ag-main.html#eff-stds</v>
      </c>
      <c r="R1458" s="237" t="str">
        <f>IF(ISBLANK(INDEX('Policy Characteristics'!L:L,MATCH($C1458,'Policy Characteristics'!$C:$C,0))),"",INDEX('Policy Characteristics'!L:L,MATCH($C1458,'Policy Characteristics'!$C:$C,0)))</f>
        <v>industry-energy-efficiency-standards.html</v>
      </c>
      <c r="S1458" s="291" t="s">
        <v>187</v>
      </c>
    </row>
    <row r="1459" spans="1:19" s="237" customFormat="1">
      <c r="A1459" s="237" t="str">
        <f>IF(ISBLANK(INDEX('Policy Characteristics'!A:A,MATCH($C1459,'Policy Characteristics'!$C:$C,0))),"",INDEX('Policy Characteristics'!A:A,MATCH($C1459,'Policy Characteristics'!$C:$C,0)))</f>
        <v>Industry</v>
      </c>
      <c r="B1459" s="386" t="str">
        <f>IF(ISBLANK(INDEX('Policy Characteristics'!B:B,MATCH($C1459,'Policy Characteristics'!$C:$C,0))),"",INDEX('Policy Characteristics'!B:B,MATCH($C1459,'Policy Characteristics'!$C:$C,0)))</f>
        <v>Industry Energy Efficiency Standards</v>
      </c>
      <c r="C1459" s="237" t="str">
        <f t="shared" si="51"/>
        <v>Percentage Improvement in Eqpt Efficiency Standards above BAU</v>
      </c>
      <c r="D1459" s="290" t="s">
        <v>3056</v>
      </c>
      <c r="E1459" s="335" t="s">
        <v>2698</v>
      </c>
      <c r="F1459" t="s">
        <v>3019</v>
      </c>
      <c r="G1459" s="335" t="s">
        <v>2703</v>
      </c>
      <c r="H1459" s="17">
        <v>1077</v>
      </c>
      <c r="I1459" s="387" t="s">
        <v>44</v>
      </c>
      <c r="J1459" s="388" t="str">
        <f>IF(ISBLANK(INDEX('Policy Characteristics'!D:D,MATCH($C1459,'Policy Characteristics'!$C:$C,0))),"",INDEX('Policy Characteristics'!D:D,MATCH($C1459,'Policy Characteristics'!$C:$C,0)))</f>
        <v>Industry Energy Efficiency Standards</v>
      </c>
      <c r="K1459" s="237" t="str">
        <f>IF(ISBLANK(INDEX('Policy Characteristics'!E:E,MATCH($C1459,'Policy Characteristics'!$C:$C,0))),"",INDEX('Policy Characteristics'!E:E,MATCH($C1459,'Policy Characteristics'!$C:$C,0)))</f>
        <v>indst efficiency standards</v>
      </c>
      <c r="L1459" s="238">
        <f>IF(ISBLANK(INDEX('Policy Characteristics'!F:F,MATCH($C1459,'Policy Characteristics'!$C:$C,0))),"",INDEX('Policy Characteristics'!F:F,MATCH($C1459,'Policy Characteristics'!$C:$C,0)))</f>
        <v>0</v>
      </c>
      <c r="M1459" s="238">
        <f>IF(ISBLANK(INDEX('Policy Characteristics'!G:G,MATCH($C1459,'Policy Characteristics'!$C:$C,0))),"",INDEX('Policy Characteristics'!G:G,MATCH($C1459,'Policy Characteristics'!$C:$C,0)))</f>
        <v>0.25</v>
      </c>
      <c r="N1459" s="238">
        <f>IF(ISBLANK(INDEX('Policy Characteristics'!H:H,MATCH($C1459,'Policy Characteristics'!$C:$C,0))),"",INDEX('Policy Characteristics'!H:H,MATCH($C1459,'Policy Characteristics'!$C:$C,0)))</f>
        <v>0.01</v>
      </c>
      <c r="O1459" s="237" t="str">
        <f>IF(ISBLANK(INDEX('Policy Characteristics'!I:I,MATCH($C1459,'Policy Characteristics'!$C:$C,0))),"",INDEX('Policy Characteristics'!I:I,MATCH($C1459,'Policy Characteristics'!$C:$C,0)))</f>
        <v>% reduction in energy use</v>
      </c>
      <c r="P1459" s="237"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7" t="str">
        <f>IF(ISBLANK(INDEX('Policy Characteristics'!K:K,MATCH($C1459,'Policy Characteristics'!$C:$C,0))),"",INDEX('Policy Characteristics'!K:K,MATCH($C1459,'Policy Characteristics'!$C:$C,0)))</f>
        <v>industry-ag-main.html#eff-stds</v>
      </c>
      <c r="R1459" s="237" t="str">
        <f>IF(ISBLANK(INDEX('Policy Characteristics'!L:L,MATCH($C1459,'Policy Characteristics'!$C:$C,0))),"",INDEX('Policy Characteristics'!L:L,MATCH($C1459,'Policy Characteristics'!$C:$C,0)))</f>
        <v>industry-energy-efficiency-standards.html</v>
      </c>
      <c r="S1459" s="291" t="s">
        <v>187</v>
      </c>
    </row>
    <row r="1460" spans="1:19" s="237" customFormat="1">
      <c r="A1460" s="237" t="str">
        <f>IF(ISBLANK(INDEX('Policy Characteristics'!A:A,MATCH($C1460,'Policy Characteristics'!$C:$C,0))),"",INDEX('Policy Characteristics'!A:A,MATCH($C1460,'Policy Characteristics'!$C:$C,0)))</f>
        <v>Industry</v>
      </c>
      <c r="B1460" s="386" t="str">
        <f>IF(ISBLANK(INDEX('Policy Characteristics'!B:B,MATCH($C1460,'Policy Characteristics'!$C:$C,0))),"",INDEX('Policy Characteristics'!B:B,MATCH($C1460,'Policy Characteristics'!$C:$C,0)))</f>
        <v>Industry Energy Efficiency Standards</v>
      </c>
      <c r="C1460" s="237" t="str">
        <f t="shared" si="51"/>
        <v>Percentage Improvement in Eqpt Efficiency Standards above BAU</v>
      </c>
      <c r="D1460" s="290" t="s">
        <v>3057</v>
      </c>
      <c r="E1460" s="335" t="s">
        <v>2396</v>
      </c>
      <c r="F1460" t="s">
        <v>3020</v>
      </c>
      <c r="G1460" s="335" t="s">
        <v>2402</v>
      </c>
      <c r="H1460" s="17">
        <v>1078</v>
      </c>
      <c r="I1460" s="387" t="s">
        <v>43</v>
      </c>
      <c r="J1460" s="388" t="str">
        <f>IF(ISBLANK(INDEX('Policy Characteristics'!D:D,MATCH($C1460,'Policy Characteristics'!$C:$C,0))),"",INDEX('Policy Characteristics'!D:D,MATCH($C1460,'Policy Characteristics'!$C:$C,0)))</f>
        <v>Industry Energy Efficiency Standards</v>
      </c>
      <c r="K1460" s="237" t="str">
        <f>IF(ISBLANK(INDEX('Policy Characteristics'!E:E,MATCH($C1460,'Policy Characteristics'!$C:$C,0))),"",INDEX('Policy Characteristics'!E:E,MATCH($C1460,'Policy Characteristics'!$C:$C,0)))</f>
        <v>indst efficiency standards</v>
      </c>
      <c r="L1460" s="238">
        <f>IF(ISBLANK(INDEX('Policy Characteristics'!F:F,MATCH($C1460,'Policy Characteristics'!$C:$C,0))),"",INDEX('Policy Characteristics'!F:F,MATCH($C1460,'Policy Characteristics'!$C:$C,0)))</f>
        <v>0</v>
      </c>
      <c r="M1460" s="238">
        <f>IF(ISBLANK(INDEX('Policy Characteristics'!G:G,MATCH($C1460,'Policy Characteristics'!$C:$C,0))),"",INDEX('Policy Characteristics'!G:G,MATCH($C1460,'Policy Characteristics'!$C:$C,0)))</f>
        <v>0.25</v>
      </c>
      <c r="N1460" s="238">
        <f>IF(ISBLANK(INDEX('Policy Characteristics'!H:H,MATCH($C1460,'Policy Characteristics'!$C:$C,0))),"",INDEX('Policy Characteristics'!H:H,MATCH($C1460,'Policy Characteristics'!$C:$C,0)))</f>
        <v>0.01</v>
      </c>
      <c r="O1460" s="237" t="str">
        <f>IF(ISBLANK(INDEX('Policy Characteristics'!I:I,MATCH($C1460,'Policy Characteristics'!$C:$C,0))),"",INDEX('Policy Characteristics'!I:I,MATCH($C1460,'Policy Characteristics'!$C:$C,0)))</f>
        <v>% reduction in energy use</v>
      </c>
      <c r="P1460" s="237"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7" t="str">
        <f>IF(ISBLANK(INDEX('Policy Characteristics'!K:K,MATCH($C1460,'Policy Characteristics'!$C:$C,0))),"",INDEX('Policy Characteristics'!K:K,MATCH($C1460,'Policy Characteristics'!$C:$C,0)))</f>
        <v>industry-ag-main.html#eff-stds</v>
      </c>
      <c r="R1460" s="237" t="str">
        <f>IF(ISBLANK(INDEX('Policy Characteristics'!L:L,MATCH($C1460,'Policy Characteristics'!$C:$C,0))),"",INDEX('Policy Characteristics'!L:L,MATCH($C1460,'Policy Characteristics'!$C:$C,0)))</f>
        <v>industry-energy-efficiency-standards.html</v>
      </c>
      <c r="S1460" s="291" t="s">
        <v>187</v>
      </c>
    </row>
    <row r="1461" spans="1:19" s="237" customFormat="1">
      <c r="A1461" s="237" t="str">
        <f>IF(ISBLANK(INDEX('Policy Characteristics'!A:A,MATCH($C1461,'Policy Characteristics'!$C:$C,0))),"",INDEX('Policy Characteristics'!A:A,MATCH($C1461,'Policy Characteristics'!$C:$C,0)))</f>
        <v>Industry</v>
      </c>
      <c r="B1461" s="386" t="str">
        <f>IF(ISBLANK(INDEX('Policy Characteristics'!B:B,MATCH($C1461,'Policy Characteristics'!$C:$C,0))),"",INDEX('Policy Characteristics'!B:B,MATCH($C1461,'Policy Characteristics'!$C:$C,0)))</f>
        <v>Industry Energy Efficiency Standards</v>
      </c>
      <c r="C1461" s="237" t="str">
        <f t="shared" si="51"/>
        <v>Percentage Improvement in Eqpt Efficiency Standards above BAU</v>
      </c>
      <c r="D1461" s="290" t="s">
        <v>3057</v>
      </c>
      <c r="E1461" s="335" t="s">
        <v>2397</v>
      </c>
      <c r="F1461" t="s">
        <v>3020</v>
      </c>
      <c r="G1461" s="335" t="s">
        <v>2405</v>
      </c>
      <c r="H1461" s="17">
        <v>1079</v>
      </c>
      <c r="I1461" s="387" t="s">
        <v>43</v>
      </c>
      <c r="J1461" s="388" t="str">
        <f>IF(ISBLANK(INDEX('Policy Characteristics'!D:D,MATCH($C1461,'Policy Characteristics'!$C:$C,0))),"",INDEX('Policy Characteristics'!D:D,MATCH($C1461,'Policy Characteristics'!$C:$C,0)))</f>
        <v>Industry Energy Efficiency Standards</v>
      </c>
      <c r="K1461" s="237" t="str">
        <f>IF(ISBLANK(INDEX('Policy Characteristics'!E:E,MATCH($C1461,'Policy Characteristics'!$C:$C,0))),"",INDEX('Policy Characteristics'!E:E,MATCH($C1461,'Policy Characteristics'!$C:$C,0)))</f>
        <v>indst efficiency standards</v>
      </c>
      <c r="L1461" s="238">
        <f>IF(ISBLANK(INDEX('Policy Characteristics'!F:F,MATCH($C1461,'Policy Characteristics'!$C:$C,0))),"",INDEX('Policy Characteristics'!F:F,MATCH($C1461,'Policy Characteristics'!$C:$C,0)))</f>
        <v>0</v>
      </c>
      <c r="M1461" s="238">
        <f>IF(ISBLANK(INDEX('Policy Characteristics'!G:G,MATCH($C1461,'Policy Characteristics'!$C:$C,0))),"",INDEX('Policy Characteristics'!G:G,MATCH($C1461,'Policy Characteristics'!$C:$C,0)))</f>
        <v>0.25</v>
      </c>
      <c r="N1461" s="238">
        <f>IF(ISBLANK(INDEX('Policy Characteristics'!H:H,MATCH($C1461,'Policy Characteristics'!$C:$C,0))),"",INDEX('Policy Characteristics'!H:H,MATCH($C1461,'Policy Characteristics'!$C:$C,0)))</f>
        <v>0.01</v>
      </c>
      <c r="O1461" s="237" t="str">
        <f>IF(ISBLANK(INDEX('Policy Characteristics'!I:I,MATCH($C1461,'Policy Characteristics'!$C:$C,0))),"",INDEX('Policy Characteristics'!I:I,MATCH($C1461,'Policy Characteristics'!$C:$C,0)))</f>
        <v>% reduction in energy use</v>
      </c>
      <c r="P1461" s="237"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7" t="str">
        <f>IF(ISBLANK(INDEX('Policy Characteristics'!K:K,MATCH($C1461,'Policy Characteristics'!$C:$C,0))),"",INDEX('Policy Characteristics'!K:K,MATCH($C1461,'Policy Characteristics'!$C:$C,0)))</f>
        <v>industry-ag-main.html#eff-stds</v>
      </c>
      <c r="R1461" s="237" t="str">
        <f>IF(ISBLANK(INDEX('Policy Characteristics'!L:L,MATCH($C1461,'Policy Characteristics'!$C:$C,0))),"",INDEX('Policy Characteristics'!L:L,MATCH($C1461,'Policy Characteristics'!$C:$C,0)))</f>
        <v>industry-energy-efficiency-standards.html</v>
      </c>
      <c r="S1461" s="291" t="s">
        <v>187</v>
      </c>
    </row>
    <row r="1462" spans="1:19" s="237" customFormat="1">
      <c r="A1462" s="237" t="str">
        <f>IF(ISBLANK(INDEX('Policy Characteristics'!A:A,MATCH($C1462,'Policy Characteristics'!$C:$C,0))),"",INDEX('Policy Characteristics'!A:A,MATCH($C1462,'Policy Characteristics'!$C:$C,0)))</f>
        <v>Industry</v>
      </c>
      <c r="B1462" s="386" t="str">
        <f>IF(ISBLANK(INDEX('Policy Characteristics'!B:B,MATCH($C1462,'Policy Characteristics'!$C:$C,0))),"",INDEX('Policy Characteristics'!B:B,MATCH($C1462,'Policy Characteristics'!$C:$C,0)))</f>
        <v>Industry Energy Efficiency Standards</v>
      </c>
      <c r="C1462" s="237" t="str">
        <f t="shared" si="51"/>
        <v>Percentage Improvement in Eqpt Efficiency Standards above BAU</v>
      </c>
      <c r="D1462" s="290" t="s">
        <v>3057</v>
      </c>
      <c r="E1462" s="335" t="s">
        <v>2398</v>
      </c>
      <c r="F1462" t="s">
        <v>3020</v>
      </c>
      <c r="G1462" s="335" t="s">
        <v>2406</v>
      </c>
      <c r="H1462" s="17">
        <v>1080</v>
      </c>
      <c r="I1462" s="387" t="s">
        <v>43</v>
      </c>
      <c r="J1462" s="388" t="str">
        <f>IF(ISBLANK(INDEX('Policy Characteristics'!D:D,MATCH($C1462,'Policy Characteristics'!$C:$C,0))),"",INDEX('Policy Characteristics'!D:D,MATCH($C1462,'Policy Characteristics'!$C:$C,0)))</f>
        <v>Industry Energy Efficiency Standards</v>
      </c>
      <c r="K1462" s="237" t="str">
        <f>IF(ISBLANK(INDEX('Policy Characteristics'!E:E,MATCH($C1462,'Policy Characteristics'!$C:$C,0))),"",INDEX('Policy Characteristics'!E:E,MATCH($C1462,'Policy Characteristics'!$C:$C,0)))</f>
        <v>indst efficiency standards</v>
      </c>
      <c r="L1462" s="238">
        <f>IF(ISBLANK(INDEX('Policy Characteristics'!F:F,MATCH($C1462,'Policy Characteristics'!$C:$C,0))),"",INDEX('Policy Characteristics'!F:F,MATCH($C1462,'Policy Characteristics'!$C:$C,0)))</f>
        <v>0</v>
      </c>
      <c r="M1462" s="238">
        <f>IF(ISBLANK(INDEX('Policy Characteristics'!G:G,MATCH($C1462,'Policy Characteristics'!$C:$C,0))),"",INDEX('Policy Characteristics'!G:G,MATCH($C1462,'Policy Characteristics'!$C:$C,0)))</f>
        <v>0.25</v>
      </c>
      <c r="N1462" s="238">
        <f>IF(ISBLANK(INDEX('Policy Characteristics'!H:H,MATCH($C1462,'Policy Characteristics'!$C:$C,0))),"",INDEX('Policy Characteristics'!H:H,MATCH($C1462,'Policy Characteristics'!$C:$C,0)))</f>
        <v>0.01</v>
      </c>
      <c r="O1462" s="237" t="str">
        <f>IF(ISBLANK(INDEX('Policy Characteristics'!I:I,MATCH($C1462,'Policy Characteristics'!$C:$C,0))),"",INDEX('Policy Characteristics'!I:I,MATCH($C1462,'Policy Characteristics'!$C:$C,0)))</f>
        <v>% reduction in energy use</v>
      </c>
      <c r="P1462" s="237"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7" t="str">
        <f>IF(ISBLANK(INDEX('Policy Characteristics'!K:K,MATCH($C1462,'Policy Characteristics'!$C:$C,0))),"",INDEX('Policy Characteristics'!K:K,MATCH($C1462,'Policy Characteristics'!$C:$C,0)))</f>
        <v>industry-ag-main.html#eff-stds</v>
      </c>
      <c r="R1462" s="237" t="str">
        <f>IF(ISBLANK(INDEX('Policy Characteristics'!L:L,MATCH($C1462,'Policy Characteristics'!$C:$C,0))),"",INDEX('Policy Characteristics'!L:L,MATCH($C1462,'Policy Characteristics'!$C:$C,0)))</f>
        <v>industry-energy-efficiency-standards.html</v>
      </c>
      <c r="S1462" s="291" t="s">
        <v>187</v>
      </c>
    </row>
    <row r="1463" spans="1:19" s="237" customFormat="1">
      <c r="A1463" s="237" t="str">
        <f>IF(ISBLANK(INDEX('Policy Characteristics'!A:A,MATCH($C1463,'Policy Characteristics'!$C:$C,0))),"",INDEX('Policy Characteristics'!A:A,MATCH($C1463,'Policy Characteristics'!$C:$C,0)))</f>
        <v>Industry</v>
      </c>
      <c r="B1463" s="386" t="str">
        <f>IF(ISBLANK(INDEX('Policy Characteristics'!B:B,MATCH($C1463,'Policy Characteristics'!$C:$C,0))),"",INDEX('Policy Characteristics'!B:B,MATCH($C1463,'Policy Characteristics'!$C:$C,0)))</f>
        <v>Industry Energy Efficiency Standards</v>
      </c>
      <c r="C1463" s="237" t="str">
        <f t="shared" si="51"/>
        <v>Percentage Improvement in Eqpt Efficiency Standards above BAU</v>
      </c>
      <c r="D1463" s="290" t="s">
        <v>3057</v>
      </c>
      <c r="E1463" s="335" t="s">
        <v>2399</v>
      </c>
      <c r="F1463" t="s">
        <v>3020</v>
      </c>
      <c r="G1463" s="335" t="s">
        <v>2403</v>
      </c>
      <c r="H1463" s="17">
        <v>1081</v>
      </c>
      <c r="I1463" s="387" t="s">
        <v>44</v>
      </c>
      <c r="J1463" s="388" t="str">
        <f>IF(ISBLANK(INDEX('Policy Characteristics'!D:D,MATCH($C1463,'Policy Characteristics'!$C:$C,0))),"",INDEX('Policy Characteristics'!D:D,MATCH($C1463,'Policy Characteristics'!$C:$C,0)))</f>
        <v>Industry Energy Efficiency Standards</v>
      </c>
      <c r="K1463" s="237" t="str">
        <f>IF(ISBLANK(INDEX('Policy Characteristics'!E:E,MATCH($C1463,'Policy Characteristics'!$C:$C,0))),"",INDEX('Policy Characteristics'!E:E,MATCH($C1463,'Policy Characteristics'!$C:$C,0)))</f>
        <v>indst efficiency standards</v>
      </c>
      <c r="L1463" s="238">
        <f>IF(ISBLANK(INDEX('Policy Characteristics'!F:F,MATCH($C1463,'Policy Characteristics'!$C:$C,0))),"",INDEX('Policy Characteristics'!F:F,MATCH($C1463,'Policy Characteristics'!$C:$C,0)))</f>
        <v>0</v>
      </c>
      <c r="M1463" s="238">
        <f>IF(ISBLANK(INDEX('Policy Characteristics'!G:G,MATCH($C1463,'Policy Characteristics'!$C:$C,0))),"",INDEX('Policy Characteristics'!G:G,MATCH($C1463,'Policy Characteristics'!$C:$C,0)))</f>
        <v>0.25</v>
      </c>
      <c r="N1463" s="238">
        <f>IF(ISBLANK(INDEX('Policy Characteristics'!H:H,MATCH($C1463,'Policy Characteristics'!$C:$C,0))),"",INDEX('Policy Characteristics'!H:H,MATCH($C1463,'Policy Characteristics'!$C:$C,0)))</f>
        <v>0.01</v>
      </c>
      <c r="O1463" s="237" t="str">
        <f>IF(ISBLANK(INDEX('Policy Characteristics'!I:I,MATCH($C1463,'Policy Characteristics'!$C:$C,0))),"",INDEX('Policy Characteristics'!I:I,MATCH($C1463,'Policy Characteristics'!$C:$C,0)))</f>
        <v>% reduction in energy use</v>
      </c>
      <c r="P1463" s="237"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7" t="str">
        <f>IF(ISBLANK(INDEX('Policy Characteristics'!K:K,MATCH($C1463,'Policy Characteristics'!$C:$C,0))),"",INDEX('Policy Characteristics'!K:K,MATCH($C1463,'Policy Characteristics'!$C:$C,0)))</f>
        <v>industry-ag-main.html#eff-stds</v>
      </c>
      <c r="R1463" s="237" t="str">
        <f>IF(ISBLANK(INDEX('Policy Characteristics'!L:L,MATCH($C1463,'Policy Characteristics'!$C:$C,0))),"",INDEX('Policy Characteristics'!L:L,MATCH($C1463,'Policy Characteristics'!$C:$C,0)))</f>
        <v>industry-energy-efficiency-standards.html</v>
      </c>
      <c r="S1463" s="291" t="s">
        <v>187</v>
      </c>
    </row>
    <row r="1464" spans="1:19" s="237" customFormat="1">
      <c r="A1464" s="237" t="str">
        <f>IF(ISBLANK(INDEX('Policy Characteristics'!A:A,MATCH($C1464,'Policy Characteristics'!$C:$C,0))),"",INDEX('Policy Characteristics'!A:A,MATCH($C1464,'Policy Characteristics'!$C:$C,0)))</f>
        <v>Industry</v>
      </c>
      <c r="B1464" s="386" t="str">
        <f>IF(ISBLANK(INDEX('Policy Characteristics'!B:B,MATCH($C1464,'Policy Characteristics'!$C:$C,0))),"",INDEX('Policy Characteristics'!B:B,MATCH($C1464,'Policy Characteristics'!$C:$C,0)))</f>
        <v>Industry Energy Efficiency Standards</v>
      </c>
      <c r="C1464" s="237" t="str">
        <f t="shared" si="51"/>
        <v>Percentage Improvement in Eqpt Efficiency Standards above BAU</v>
      </c>
      <c r="D1464" s="290" t="s">
        <v>3057</v>
      </c>
      <c r="E1464" s="335" t="s">
        <v>2400</v>
      </c>
      <c r="F1464" t="s">
        <v>3020</v>
      </c>
      <c r="G1464" s="335" t="s">
        <v>2404</v>
      </c>
      <c r="H1464" s="17">
        <v>1082</v>
      </c>
      <c r="I1464" s="387" t="s">
        <v>43</v>
      </c>
      <c r="J1464" s="388" t="str">
        <f>IF(ISBLANK(INDEX('Policy Characteristics'!D:D,MATCH($C1464,'Policy Characteristics'!$C:$C,0))),"",INDEX('Policy Characteristics'!D:D,MATCH($C1464,'Policy Characteristics'!$C:$C,0)))</f>
        <v>Industry Energy Efficiency Standards</v>
      </c>
      <c r="K1464" s="237" t="str">
        <f>IF(ISBLANK(INDEX('Policy Characteristics'!E:E,MATCH($C1464,'Policy Characteristics'!$C:$C,0))),"",INDEX('Policy Characteristics'!E:E,MATCH($C1464,'Policy Characteristics'!$C:$C,0)))</f>
        <v>indst efficiency standards</v>
      </c>
      <c r="L1464" s="238">
        <f>IF(ISBLANK(INDEX('Policy Characteristics'!F:F,MATCH($C1464,'Policy Characteristics'!$C:$C,0))),"",INDEX('Policy Characteristics'!F:F,MATCH($C1464,'Policy Characteristics'!$C:$C,0)))</f>
        <v>0</v>
      </c>
      <c r="M1464" s="238">
        <f>IF(ISBLANK(INDEX('Policy Characteristics'!G:G,MATCH($C1464,'Policy Characteristics'!$C:$C,0))),"",INDEX('Policy Characteristics'!G:G,MATCH($C1464,'Policy Characteristics'!$C:$C,0)))</f>
        <v>0.25</v>
      </c>
      <c r="N1464" s="238">
        <f>IF(ISBLANK(INDEX('Policy Characteristics'!H:H,MATCH($C1464,'Policy Characteristics'!$C:$C,0))),"",INDEX('Policy Characteristics'!H:H,MATCH($C1464,'Policy Characteristics'!$C:$C,0)))</f>
        <v>0.01</v>
      </c>
      <c r="O1464" s="237" t="str">
        <f>IF(ISBLANK(INDEX('Policy Characteristics'!I:I,MATCH($C1464,'Policy Characteristics'!$C:$C,0))),"",INDEX('Policy Characteristics'!I:I,MATCH($C1464,'Policy Characteristics'!$C:$C,0)))</f>
        <v>% reduction in energy use</v>
      </c>
      <c r="P1464" s="237"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7" t="str">
        <f>IF(ISBLANK(INDEX('Policy Characteristics'!K:K,MATCH($C1464,'Policy Characteristics'!$C:$C,0))),"",INDEX('Policy Characteristics'!K:K,MATCH($C1464,'Policy Characteristics'!$C:$C,0)))</f>
        <v>industry-ag-main.html#eff-stds</v>
      </c>
      <c r="R1464" s="237" t="str">
        <f>IF(ISBLANK(INDEX('Policy Characteristics'!L:L,MATCH($C1464,'Policy Characteristics'!$C:$C,0))),"",INDEX('Policy Characteristics'!L:L,MATCH($C1464,'Policy Characteristics'!$C:$C,0)))</f>
        <v>industry-energy-efficiency-standards.html</v>
      </c>
      <c r="S1464" s="291" t="s">
        <v>187</v>
      </c>
    </row>
    <row r="1465" spans="1:19" s="237" customFormat="1">
      <c r="A1465" s="237" t="str">
        <f>IF(ISBLANK(INDEX('Policy Characteristics'!A:A,MATCH($C1465,'Policy Characteristics'!$C:$C,0))),"",INDEX('Policy Characteristics'!A:A,MATCH($C1465,'Policy Characteristics'!$C:$C,0)))</f>
        <v>Industry</v>
      </c>
      <c r="B1465" s="386" t="str">
        <f>IF(ISBLANK(INDEX('Policy Characteristics'!B:B,MATCH($C1465,'Policy Characteristics'!$C:$C,0))),"",INDEX('Policy Characteristics'!B:B,MATCH($C1465,'Policy Characteristics'!$C:$C,0)))</f>
        <v>Industry Energy Efficiency Standards</v>
      </c>
      <c r="C1465" s="237" t="str">
        <f t="shared" si="51"/>
        <v>Percentage Improvement in Eqpt Efficiency Standards above BAU</v>
      </c>
      <c r="D1465" s="290" t="s">
        <v>3057</v>
      </c>
      <c r="E1465" s="335" t="s">
        <v>2401</v>
      </c>
      <c r="F1465" t="s">
        <v>3020</v>
      </c>
      <c r="G1465" s="335" t="s">
        <v>2407</v>
      </c>
      <c r="H1465" s="17">
        <v>1083</v>
      </c>
      <c r="I1465" s="387" t="s">
        <v>44</v>
      </c>
      <c r="J1465" s="388" t="str">
        <f>IF(ISBLANK(INDEX('Policy Characteristics'!D:D,MATCH($C1465,'Policy Characteristics'!$C:$C,0))),"",INDEX('Policy Characteristics'!D:D,MATCH($C1465,'Policy Characteristics'!$C:$C,0)))</f>
        <v>Industry Energy Efficiency Standards</v>
      </c>
      <c r="K1465" s="237" t="str">
        <f>IF(ISBLANK(INDEX('Policy Characteristics'!E:E,MATCH($C1465,'Policy Characteristics'!$C:$C,0))),"",INDEX('Policy Characteristics'!E:E,MATCH($C1465,'Policy Characteristics'!$C:$C,0)))</f>
        <v>indst efficiency standards</v>
      </c>
      <c r="L1465" s="238">
        <f>IF(ISBLANK(INDEX('Policy Characteristics'!F:F,MATCH($C1465,'Policy Characteristics'!$C:$C,0))),"",INDEX('Policy Characteristics'!F:F,MATCH($C1465,'Policy Characteristics'!$C:$C,0)))</f>
        <v>0</v>
      </c>
      <c r="M1465" s="238">
        <f>IF(ISBLANK(INDEX('Policy Characteristics'!G:G,MATCH($C1465,'Policy Characteristics'!$C:$C,0))),"",INDEX('Policy Characteristics'!G:G,MATCH($C1465,'Policy Characteristics'!$C:$C,0)))</f>
        <v>0.25</v>
      </c>
      <c r="N1465" s="238">
        <f>IF(ISBLANK(INDEX('Policy Characteristics'!H:H,MATCH($C1465,'Policy Characteristics'!$C:$C,0))),"",INDEX('Policy Characteristics'!H:H,MATCH($C1465,'Policy Characteristics'!$C:$C,0)))</f>
        <v>0.01</v>
      </c>
      <c r="O1465" s="237" t="str">
        <f>IF(ISBLANK(INDEX('Policy Characteristics'!I:I,MATCH($C1465,'Policy Characteristics'!$C:$C,0))),"",INDEX('Policy Characteristics'!I:I,MATCH($C1465,'Policy Characteristics'!$C:$C,0)))</f>
        <v>% reduction in energy use</v>
      </c>
      <c r="P1465" s="237"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7" t="str">
        <f>IF(ISBLANK(INDEX('Policy Characteristics'!K:K,MATCH($C1465,'Policy Characteristics'!$C:$C,0))),"",INDEX('Policy Characteristics'!K:K,MATCH($C1465,'Policy Characteristics'!$C:$C,0)))</f>
        <v>industry-ag-main.html#eff-stds</v>
      </c>
      <c r="R1465" s="237" t="str">
        <f>IF(ISBLANK(INDEX('Policy Characteristics'!L:L,MATCH($C1465,'Policy Characteristics'!$C:$C,0))),"",INDEX('Policy Characteristics'!L:L,MATCH($C1465,'Policy Characteristics'!$C:$C,0)))</f>
        <v>industry-energy-efficiency-standards.html</v>
      </c>
      <c r="S1465" s="291" t="s">
        <v>187</v>
      </c>
    </row>
    <row r="1466" spans="1:19" s="237" customFormat="1">
      <c r="A1466" s="237" t="str">
        <f>IF(ISBLANK(INDEX('Policy Characteristics'!A:A,MATCH($C1466,'Policy Characteristics'!$C:$C,0))),"",INDEX('Policy Characteristics'!A:A,MATCH($C1466,'Policy Characteristics'!$C:$C,0)))</f>
        <v>Industry</v>
      </c>
      <c r="B1466" s="386" t="str">
        <f>IF(ISBLANK(INDEX('Policy Characteristics'!B:B,MATCH($C1466,'Policy Characteristics'!$C:$C,0))),"",INDEX('Policy Characteristics'!B:B,MATCH($C1466,'Policy Characteristics'!$C:$C,0)))</f>
        <v>Industry Energy Efficiency Standards</v>
      </c>
      <c r="C1466" s="237" t="str">
        <f t="shared" si="51"/>
        <v>Percentage Improvement in Eqpt Efficiency Standards above BAU</v>
      </c>
      <c r="D1466" s="290" t="s">
        <v>3057</v>
      </c>
      <c r="E1466" s="335" t="s">
        <v>2699</v>
      </c>
      <c r="F1466" t="s">
        <v>3020</v>
      </c>
      <c r="G1466" s="335" t="s">
        <v>2702</v>
      </c>
      <c r="H1466" s="17">
        <v>1084</v>
      </c>
      <c r="I1466" s="387" t="s">
        <v>44</v>
      </c>
      <c r="J1466" s="388" t="str">
        <f>IF(ISBLANK(INDEX('Policy Characteristics'!D:D,MATCH($C1466,'Policy Characteristics'!$C:$C,0))),"",INDEX('Policy Characteristics'!D:D,MATCH($C1466,'Policy Characteristics'!$C:$C,0)))</f>
        <v>Industry Energy Efficiency Standards</v>
      </c>
      <c r="K1466" s="237" t="str">
        <f>IF(ISBLANK(INDEX('Policy Characteristics'!E:E,MATCH($C1466,'Policy Characteristics'!$C:$C,0))),"",INDEX('Policy Characteristics'!E:E,MATCH($C1466,'Policy Characteristics'!$C:$C,0)))</f>
        <v>indst efficiency standards</v>
      </c>
      <c r="L1466" s="238">
        <f>IF(ISBLANK(INDEX('Policy Characteristics'!F:F,MATCH($C1466,'Policy Characteristics'!$C:$C,0))),"",INDEX('Policy Characteristics'!F:F,MATCH($C1466,'Policy Characteristics'!$C:$C,0)))</f>
        <v>0</v>
      </c>
      <c r="M1466" s="238">
        <f>IF(ISBLANK(INDEX('Policy Characteristics'!G:G,MATCH($C1466,'Policy Characteristics'!$C:$C,0))),"",INDEX('Policy Characteristics'!G:G,MATCH($C1466,'Policy Characteristics'!$C:$C,0)))</f>
        <v>0.25</v>
      </c>
      <c r="N1466" s="238">
        <f>IF(ISBLANK(INDEX('Policy Characteristics'!H:H,MATCH($C1466,'Policy Characteristics'!$C:$C,0))),"",INDEX('Policy Characteristics'!H:H,MATCH($C1466,'Policy Characteristics'!$C:$C,0)))</f>
        <v>0.01</v>
      </c>
      <c r="O1466" s="237" t="str">
        <f>IF(ISBLANK(INDEX('Policy Characteristics'!I:I,MATCH($C1466,'Policy Characteristics'!$C:$C,0))),"",INDEX('Policy Characteristics'!I:I,MATCH($C1466,'Policy Characteristics'!$C:$C,0)))</f>
        <v>% reduction in energy use</v>
      </c>
      <c r="P1466" s="237"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7" t="str">
        <f>IF(ISBLANK(INDEX('Policy Characteristics'!K:K,MATCH($C1466,'Policy Characteristics'!$C:$C,0))),"",INDEX('Policy Characteristics'!K:K,MATCH($C1466,'Policy Characteristics'!$C:$C,0)))</f>
        <v>industry-ag-main.html#eff-stds</v>
      </c>
      <c r="R1466" s="237" t="str">
        <f>IF(ISBLANK(INDEX('Policy Characteristics'!L:L,MATCH($C1466,'Policy Characteristics'!$C:$C,0))),"",INDEX('Policy Characteristics'!L:L,MATCH($C1466,'Policy Characteristics'!$C:$C,0)))</f>
        <v>industry-energy-efficiency-standards.html</v>
      </c>
      <c r="S1466" s="291" t="s">
        <v>187</v>
      </c>
    </row>
    <row r="1467" spans="1:19" s="237" customFormat="1">
      <c r="A1467" s="237" t="str">
        <f>IF(ISBLANK(INDEX('Policy Characteristics'!A:A,MATCH($C1467,'Policy Characteristics'!$C:$C,0))),"",INDEX('Policy Characteristics'!A:A,MATCH($C1467,'Policy Characteristics'!$C:$C,0)))</f>
        <v>Industry</v>
      </c>
      <c r="B1467" s="386" t="str">
        <f>IF(ISBLANK(INDEX('Policy Characteristics'!B:B,MATCH($C1467,'Policy Characteristics'!$C:$C,0))),"",INDEX('Policy Characteristics'!B:B,MATCH($C1467,'Policy Characteristics'!$C:$C,0)))</f>
        <v>Industry Energy Efficiency Standards</v>
      </c>
      <c r="C1467" s="237" t="str">
        <f t="shared" si="51"/>
        <v>Percentage Improvement in Eqpt Efficiency Standards above BAU</v>
      </c>
      <c r="D1467" s="290" t="s">
        <v>3057</v>
      </c>
      <c r="E1467" s="335" t="s">
        <v>2700</v>
      </c>
      <c r="F1467" t="s">
        <v>3020</v>
      </c>
      <c r="G1467" s="335" t="s">
        <v>2704</v>
      </c>
      <c r="H1467" s="17">
        <v>1085</v>
      </c>
      <c r="I1467" s="387" t="s">
        <v>43</v>
      </c>
      <c r="J1467" s="388" t="str">
        <f>IF(ISBLANK(INDEX('Policy Characteristics'!D:D,MATCH($C1467,'Policy Characteristics'!$C:$C,0))),"",INDEX('Policy Characteristics'!D:D,MATCH($C1467,'Policy Characteristics'!$C:$C,0)))</f>
        <v>Industry Energy Efficiency Standards</v>
      </c>
      <c r="K1467" s="237" t="str">
        <f>IF(ISBLANK(INDEX('Policy Characteristics'!E:E,MATCH($C1467,'Policy Characteristics'!$C:$C,0))),"",INDEX('Policy Characteristics'!E:E,MATCH($C1467,'Policy Characteristics'!$C:$C,0)))</f>
        <v>indst efficiency standards</v>
      </c>
      <c r="L1467" s="238">
        <f>IF(ISBLANK(INDEX('Policy Characteristics'!F:F,MATCH($C1467,'Policy Characteristics'!$C:$C,0))),"",INDEX('Policy Characteristics'!F:F,MATCH($C1467,'Policy Characteristics'!$C:$C,0)))</f>
        <v>0</v>
      </c>
      <c r="M1467" s="238">
        <f>IF(ISBLANK(INDEX('Policy Characteristics'!G:G,MATCH($C1467,'Policy Characteristics'!$C:$C,0))),"",INDEX('Policy Characteristics'!G:G,MATCH($C1467,'Policy Characteristics'!$C:$C,0)))</f>
        <v>0.25</v>
      </c>
      <c r="N1467" s="238">
        <f>IF(ISBLANK(INDEX('Policy Characteristics'!H:H,MATCH($C1467,'Policy Characteristics'!$C:$C,0))),"",INDEX('Policy Characteristics'!H:H,MATCH($C1467,'Policy Characteristics'!$C:$C,0)))</f>
        <v>0.01</v>
      </c>
      <c r="O1467" s="237" t="str">
        <f>IF(ISBLANK(INDEX('Policy Characteristics'!I:I,MATCH($C1467,'Policy Characteristics'!$C:$C,0))),"",INDEX('Policy Characteristics'!I:I,MATCH($C1467,'Policy Characteristics'!$C:$C,0)))</f>
        <v>% reduction in energy use</v>
      </c>
      <c r="P1467" s="237"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7" t="str">
        <f>IF(ISBLANK(INDEX('Policy Characteristics'!K:K,MATCH($C1467,'Policy Characteristics'!$C:$C,0))),"",INDEX('Policy Characteristics'!K:K,MATCH($C1467,'Policy Characteristics'!$C:$C,0)))</f>
        <v>industry-ag-main.html#eff-stds</v>
      </c>
      <c r="R1467" s="237" t="str">
        <f>IF(ISBLANK(INDEX('Policy Characteristics'!L:L,MATCH($C1467,'Policy Characteristics'!$C:$C,0))),"",INDEX('Policy Characteristics'!L:L,MATCH($C1467,'Policy Characteristics'!$C:$C,0)))</f>
        <v>industry-energy-efficiency-standards.html</v>
      </c>
      <c r="S1467" s="291" t="s">
        <v>187</v>
      </c>
    </row>
    <row r="1468" spans="1:19" s="237" customFormat="1">
      <c r="A1468" s="237" t="str">
        <f>IF(ISBLANK(INDEX('Policy Characteristics'!A:A,MATCH($C1468,'Policy Characteristics'!$C:$C,0))),"",INDEX('Policy Characteristics'!A:A,MATCH($C1468,'Policy Characteristics'!$C:$C,0)))</f>
        <v>Industry</v>
      </c>
      <c r="B1468" s="386" t="str">
        <f>IF(ISBLANK(INDEX('Policy Characteristics'!B:B,MATCH($C1468,'Policy Characteristics'!$C:$C,0))),"",INDEX('Policy Characteristics'!B:B,MATCH($C1468,'Policy Characteristics'!$C:$C,0)))</f>
        <v>Industry Energy Efficiency Standards</v>
      </c>
      <c r="C1468" s="237" t="str">
        <f t="shared" si="51"/>
        <v>Percentage Improvement in Eqpt Efficiency Standards above BAU</v>
      </c>
      <c r="D1468" s="290" t="s">
        <v>3057</v>
      </c>
      <c r="E1468" s="335" t="s">
        <v>2701</v>
      </c>
      <c r="F1468" t="s">
        <v>3020</v>
      </c>
      <c r="G1468" s="335" t="s">
        <v>2705</v>
      </c>
      <c r="H1468" s="17">
        <v>1086</v>
      </c>
      <c r="I1468" s="387" t="s">
        <v>43</v>
      </c>
      <c r="J1468" s="388" t="str">
        <f>IF(ISBLANK(INDEX('Policy Characteristics'!D:D,MATCH($C1468,'Policy Characteristics'!$C:$C,0))),"",INDEX('Policy Characteristics'!D:D,MATCH($C1468,'Policy Characteristics'!$C:$C,0)))</f>
        <v>Industry Energy Efficiency Standards</v>
      </c>
      <c r="K1468" s="237" t="str">
        <f>IF(ISBLANK(INDEX('Policy Characteristics'!E:E,MATCH($C1468,'Policy Characteristics'!$C:$C,0))),"",INDEX('Policy Characteristics'!E:E,MATCH($C1468,'Policy Characteristics'!$C:$C,0)))</f>
        <v>indst efficiency standards</v>
      </c>
      <c r="L1468" s="238">
        <f>IF(ISBLANK(INDEX('Policy Characteristics'!F:F,MATCH($C1468,'Policy Characteristics'!$C:$C,0))),"",INDEX('Policy Characteristics'!F:F,MATCH($C1468,'Policy Characteristics'!$C:$C,0)))</f>
        <v>0</v>
      </c>
      <c r="M1468" s="238">
        <f>IF(ISBLANK(INDEX('Policy Characteristics'!G:G,MATCH($C1468,'Policy Characteristics'!$C:$C,0))),"",INDEX('Policy Characteristics'!G:G,MATCH($C1468,'Policy Characteristics'!$C:$C,0)))</f>
        <v>0.25</v>
      </c>
      <c r="N1468" s="238">
        <f>IF(ISBLANK(INDEX('Policy Characteristics'!H:H,MATCH($C1468,'Policy Characteristics'!$C:$C,0))),"",INDEX('Policy Characteristics'!H:H,MATCH($C1468,'Policy Characteristics'!$C:$C,0)))</f>
        <v>0.01</v>
      </c>
      <c r="O1468" s="237" t="str">
        <f>IF(ISBLANK(INDEX('Policy Characteristics'!I:I,MATCH($C1468,'Policy Characteristics'!$C:$C,0))),"",INDEX('Policy Characteristics'!I:I,MATCH($C1468,'Policy Characteristics'!$C:$C,0)))</f>
        <v>% reduction in energy use</v>
      </c>
      <c r="P1468" s="237"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7" t="str">
        <f>IF(ISBLANK(INDEX('Policy Characteristics'!K:K,MATCH($C1468,'Policy Characteristics'!$C:$C,0))),"",INDEX('Policy Characteristics'!K:K,MATCH($C1468,'Policy Characteristics'!$C:$C,0)))</f>
        <v>industry-ag-main.html#eff-stds</v>
      </c>
      <c r="R1468" s="237" t="str">
        <f>IF(ISBLANK(INDEX('Policy Characteristics'!L:L,MATCH($C1468,'Policy Characteristics'!$C:$C,0))),"",INDEX('Policy Characteristics'!L:L,MATCH($C1468,'Policy Characteristics'!$C:$C,0)))</f>
        <v>industry-energy-efficiency-standards.html</v>
      </c>
      <c r="S1468" s="291" t="s">
        <v>187</v>
      </c>
    </row>
    <row r="1469" spans="1:19" s="237" customFormat="1">
      <c r="A1469" s="237" t="str">
        <f>IF(ISBLANK(INDEX('Policy Characteristics'!A:A,MATCH($C1469,'Policy Characteristics'!$C:$C,0))),"",INDEX('Policy Characteristics'!A:A,MATCH($C1469,'Policy Characteristics'!$C:$C,0)))</f>
        <v>Industry</v>
      </c>
      <c r="B1469" s="386" t="str">
        <f>IF(ISBLANK(INDEX('Policy Characteristics'!B:B,MATCH($C1469,'Policy Characteristics'!$C:$C,0))),"",INDEX('Policy Characteristics'!B:B,MATCH($C1469,'Policy Characteristics'!$C:$C,0)))</f>
        <v>Industry Energy Efficiency Standards</v>
      </c>
      <c r="C1469" s="237" t="str">
        <f t="shared" ref="C1469:C1532" si="52">C$1340</f>
        <v>Percentage Improvement in Eqpt Efficiency Standards above BAU</v>
      </c>
      <c r="D1469" s="290" t="s">
        <v>3057</v>
      </c>
      <c r="E1469" s="335" t="s">
        <v>2698</v>
      </c>
      <c r="F1469" t="s">
        <v>3020</v>
      </c>
      <c r="G1469" s="335" t="s">
        <v>2703</v>
      </c>
      <c r="H1469" s="17">
        <v>1087</v>
      </c>
      <c r="I1469" s="387" t="s">
        <v>44</v>
      </c>
      <c r="J1469" s="388" t="str">
        <f>IF(ISBLANK(INDEX('Policy Characteristics'!D:D,MATCH($C1469,'Policy Characteristics'!$C:$C,0))),"",INDEX('Policy Characteristics'!D:D,MATCH($C1469,'Policy Characteristics'!$C:$C,0)))</f>
        <v>Industry Energy Efficiency Standards</v>
      </c>
      <c r="K1469" s="237" t="str">
        <f>IF(ISBLANK(INDEX('Policy Characteristics'!E:E,MATCH($C1469,'Policy Characteristics'!$C:$C,0))),"",INDEX('Policy Characteristics'!E:E,MATCH($C1469,'Policy Characteristics'!$C:$C,0)))</f>
        <v>indst efficiency standards</v>
      </c>
      <c r="L1469" s="238">
        <f>IF(ISBLANK(INDEX('Policy Characteristics'!F:F,MATCH($C1469,'Policy Characteristics'!$C:$C,0))),"",INDEX('Policy Characteristics'!F:F,MATCH($C1469,'Policy Characteristics'!$C:$C,0)))</f>
        <v>0</v>
      </c>
      <c r="M1469" s="238">
        <f>IF(ISBLANK(INDEX('Policy Characteristics'!G:G,MATCH($C1469,'Policy Characteristics'!$C:$C,0))),"",INDEX('Policy Characteristics'!G:G,MATCH($C1469,'Policy Characteristics'!$C:$C,0)))</f>
        <v>0.25</v>
      </c>
      <c r="N1469" s="238">
        <f>IF(ISBLANK(INDEX('Policy Characteristics'!H:H,MATCH($C1469,'Policy Characteristics'!$C:$C,0))),"",INDEX('Policy Characteristics'!H:H,MATCH($C1469,'Policy Characteristics'!$C:$C,0)))</f>
        <v>0.01</v>
      </c>
      <c r="O1469" s="237" t="str">
        <f>IF(ISBLANK(INDEX('Policy Characteristics'!I:I,MATCH($C1469,'Policy Characteristics'!$C:$C,0))),"",INDEX('Policy Characteristics'!I:I,MATCH($C1469,'Policy Characteristics'!$C:$C,0)))</f>
        <v>% reduction in energy use</v>
      </c>
      <c r="P1469" s="237"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7" t="str">
        <f>IF(ISBLANK(INDEX('Policy Characteristics'!K:K,MATCH($C1469,'Policy Characteristics'!$C:$C,0))),"",INDEX('Policy Characteristics'!K:K,MATCH($C1469,'Policy Characteristics'!$C:$C,0)))</f>
        <v>industry-ag-main.html#eff-stds</v>
      </c>
      <c r="R1469" s="237" t="str">
        <f>IF(ISBLANK(INDEX('Policy Characteristics'!L:L,MATCH($C1469,'Policy Characteristics'!$C:$C,0))),"",INDEX('Policy Characteristics'!L:L,MATCH($C1469,'Policy Characteristics'!$C:$C,0)))</f>
        <v>industry-energy-efficiency-standards.html</v>
      </c>
      <c r="S1469" s="291" t="s">
        <v>187</v>
      </c>
    </row>
    <row r="1470" spans="1:19" s="237" customFormat="1">
      <c r="A1470" s="237" t="str">
        <f>IF(ISBLANK(INDEX('Policy Characteristics'!A:A,MATCH($C1470,'Policy Characteristics'!$C:$C,0))),"",INDEX('Policy Characteristics'!A:A,MATCH($C1470,'Policy Characteristics'!$C:$C,0)))</f>
        <v>Industry</v>
      </c>
      <c r="B1470" s="386" t="str">
        <f>IF(ISBLANK(INDEX('Policy Characteristics'!B:B,MATCH($C1470,'Policy Characteristics'!$C:$C,0))),"",INDEX('Policy Characteristics'!B:B,MATCH($C1470,'Policy Characteristics'!$C:$C,0)))</f>
        <v>Industry Energy Efficiency Standards</v>
      </c>
      <c r="C1470" s="237" t="str">
        <f t="shared" si="52"/>
        <v>Percentage Improvement in Eqpt Efficiency Standards above BAU</v>
      </c>
      <c r="D1470" s="290" t="s">
        <v>3058</v>
      </c>
      <c r="E1470" s="335" t="s">
        <v>2396</v>
      </c>
      <c r="F1470" t="s">
        <v>2573</v>
      </c>
      <c r="G1470" s="335" t="s">
        <v>2402</v>
      </c>
      <c r="H1470" s="17">
        <v>1088</v>
      </c>
      <c r="I1470" s="387" t="s">
        <v>43</v>
      </c>
      <c r="J1470" s="388" t="str">
        <f>IF(ISBLANK(INDEX('Policy Characteristics'!D:D,MATCH($C1470,'Policy Characteristics'!$C:$C,0))),"",INDEX('Policy Characteristics'!D:D,MATCH($C1470,'Policy Characteristics'!$C:$C,0)))</f>
        <v>Industry Energy Efficiency Standards</v>
      </c>
      <c r="K1470" s="237" t="str">
        <f>IF(ISBLANK(INDEX('Policy Characteristics'!E:E,MATCH($C1470,'Policy Characteristics'!$C:$C,0))),"",INDEX('Policy Characteristics'!E:E,MATCH($C1470,'Policy Characteristics'!$C:$C,0)))</f>
        <v>indst efficiency standards</v>
      </c>
      <c r="L1470" s="238">
        <f>IF(ISBLANK(INDEX('Policy Characteristics'!F:F,MATCH($C1470,'Policy Characteristics'!$C:$C,0))),"",INDEX('Policy Characteristics'!F:F,MATCH($C1470,'Policy Characteristics'!$C:$C,0)))</f>
        <v>0</v>
      </c>
      <c r="M1470" s="238">
        <f>IF(ISBLANK(INDEX('Policy Characteristics'!G:G,MATCH($C1470,'Policy Characteristics'!$C:$C,0))),"",INDEX('Policy Characteristics'!G:G,MATCH($C1470,'Policy Characteristics'!$C:$C,0)))</f>
        <v>0.25</v>
      </c>
      <c r="N1470" s="238">
        <f>IF(ISBLANK(INDEX('Policy Characteristics'!H:H,MATCH($C1470,'Policy Characteristics'!$C:$C,0))),"",INDEX('Policy Characteristics'!H:H,MATCH($C1470,'Policy Characteristics'!$C:$C,0)))</f>
        <v>0.01</v>
      </c>
      <c r="O1470" s="237" t="str">
        <f>IF(ISBLANK(INDEX('Policy Characteristics'!I:I,MATCH($C1470,'Policy Characteristics'!$C:$C,0))),"",INDEX('Policy Characteristics'!I:I,MATCH($C1470,'Policy Characteristics'!$C:$C,0)))</f>
        <v>% reduction in energy use</v>
      </c>
      <c r="P1470" s="237"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7" t="str">
        <f>IF(ISBLANK(INDEX('Policy Characteristics'!K:K,MATCH($C1470,'Policy Characteristics'!$C:$C,0))),"",INDEX('Policy Characteristics'!K:K,MATCH($C1470,'Policy Characteristics'!$C:$C,0)))</f>
        <v>industry-ag-main.html#eff-stds</v>
      </c>
      <c r="R1470" s="237" t="str">
        <f>IF(ISBLANK(INDEX('Policy Characteristics'!L:L,MATCH($C1470,'Policy Characteristics'!$C:$C,0))),"",INDEX('Policy Characteristics'!L:L,MATCH($C1470,'Policy Characteristics'!$C:$C,0)))</f>
        <v>industry-energy-efficiency-standards.html</v>
      </c>
      <c r="S1470" s="291" t="s">
        <v>187</v>
      </c>
    </row>
    <row r="1471" spans="1:19" s="237" customFormat="1">
      <c r="A1471" s="237" t="str">
        <f>IF(ISBLANK(INDEX('Policy Characteristics'!A:A,MATCH($C1471,'Policy Characteristics'!$C:$C,0))),"",INDEX('Policy Characteristics'!A:A,MATCH($C1471,'Policy Characteristics'!$C:$C,0)))</f>
        <v>Industry</v>
      </c>
      <c r="B1471" s="386" t="str">
        <f>IF(ISBLANK(INDEX('Policy Characteristics'!B:B,MATCH($C1471,'Policy Characteristics'!$C:$C,0))),"",INDEX('Policy Characteristics'!B:B,MATCH($C1471,'Policy Characteristics'!$C:$C,0)))</f>
        <v>Industry Energy Efficiency Standards</v>
      </c>
      <c r="C1471" s="237" t="str">
        <f t="shared" si="52"/>
        <v>Percentage Improvement in Eqpt Efficiency Standards above BAU</v>
      </c>
      <c r="D1471" s="290" t="s">
        <v>3058</v>
      </c>
      <c r="E1471" s="335" t="s">
        <v>2397</v>
      </c>
      <c r="F1471" t="s">
        <v>2573</v>
      </c>
      <c r="G1471" s="335" t="s">
        <v>2405</v>
      </c>
      <c r="H1471" s="17">
        <v>1089</v>
      </c>
      <c r="I1471" s="387" t="s">
        <v>43</v>
      </c>
      <c r="J1471" s="388" t="str">
        <f>IF(ISBLANK(INDEX('Policy Characteristics'!D:D,MATCH($C1471,'Policy Characteristics'!$C:$C,0))),"",INDEX('Policy Characteristics'!D:D,MATCH($C1471,'Policy Characteristics'!$C:$C,0)))</f>
        <v>Industry Energy Efficiency Standards</v>
      </c>
      <c r="K1471" s="237" t="str">
        <f>IF(ISBLANK(INDEX('Policy Characteristics'!E:E,MATCH($C1471,'Policy Characteristics'!$C:$C,0))),"",INDEX('Policy Characteristics'!E:E,MATCH($C1471,'Policy Characteristics'!$C:$C,0)))</f>
        <v>indst efficiency standards</v>
      </c>
      <c r="L1471" s="238">
        <f>IF(ISBLANK(INDEX('Policy Characteristics'!F:F,MATCH($C1471,'Policy Characteristics'!$C:$C,0))),"",INDEX('Policy Characteristics'!F:F,MATCH($C1471,'Policy Characteristics'!$C:$C,0)))</f>
        <v>0</v>
      </c>
      <c r="M1471" s="238">
        <f>IF(ISBLANK(INDEX('Policy Characteristics'!G:G,MATCH($C1471,'Policy Characteristics'!$C:$C,0))),"",INDEX('Policy Characteristics'!G:G,MATCH($C1471,'Policy Characteristics'!$C:$C,0)))</f>
        <v>0.25</v>
      </c>
      <c r="N1471" s="238">
        <f>IF(ISBLANK(INDEX('Policy Characteristics'!H:H,MATCH($C1471,'Policy Characteristics'!$C:$C,0))),"",INDEX('Policy Characteristics'!H:H,MATCH($C1471,'Policy Characteristics'!$C:$C,0)))</f>
        <v>0.01</v>
      </c>
      <c r="O1471" s="237" t="str">
        <f>IF(ISBLANK(INDEX('Policy Characteristics'!I:I,MATCH($C1471,'Policy Characteristics'!$C:$C,0))),"",INDEX('Policy Characteristics'!I:I,MATCH($C1471,'Policy Characteristics'!$C:$C,0)))</f>
        <v>% reduction in energy use</v>
      </c>
      <c r="P1471" s="237"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7" t="str">
        <f>IF(ISBLANK(INDEX('Policy Characteristics'!K:K,MATCH($C1471,'Policy Characteristics'!$C:$C,0))),"",INDEX('Policy Characteristics'!K:K,MATCH($C1471,'Policy Characteristics'!$C:$C,0)))</f>
        <v>industry-ag-main.html#eff-stds</v>
      </c>
      <c r="R1471" s="237" t="str">
        <f>IF(ISBLANK(INDEX('Policy Characteristics'!L:L,MATCH($C1471,'Policy Characteristics'!$C:$C,0))),"",INDEX('Policy Characteristics'!L:L,MATCH($C1471,'Policy Characteristics'!$C:$C,0)))</f>
        <v>industry-energy-efficiency-standards.html</v>
      </c>
      <c r="S1471" s="291" t="s">
        <v>187</v>
      </c>
    </row>
    <row r="1472" spans="1:19" s="237" customFormat="1">
      <c r="A1472" s="237" t="str">
        <f>IF(ISBLANK(INDEX('Policy Characteristics'!A:A,MATCH($C1472,'Policy Characteristics'!$C:$C,0))),"",INDEX('Policy Characteristics'!A:A,MATCH($C1472,'Policy Characteristics'!$C:$C,0)))</f>
        <v>Industry</v>
      </c>
      <c r="B1472" s="386" t="str">
        <f>IF(ISBLANK(INDEX('Policy Characteristics'!B:B,MATCH($C1472,'Policy Characteristics'!$C:$C,0))),"",INDEX('Policy Characteristics'!B:B,MATCH($C1472,'Policy Characteristics'!$C:$C,0)))</f>
        <v>Industry Energy Efficiency Standards</v>
      </c>
      <c r="C1472" s="237" t="str">
        <f t="shared" si="52"/>
        <v>Percentage Improvement in Eqpt Efficiency Standards above BAU</v>
      </c>
      <c r="D1472" s="290" t="s">
        <v>3058</v>
      </c>
      <c r="E1472" s="335" t="s">
        <v>2398</v>
      </c>
      <c r="F1472" t="s">
        <v>2573</v>
      </c>
      <c r="G1472" s="335" t="s">
        <v>2406</v>
      </c>
      <c r="H1472" s="17">
        <v>1090</v>
      </c>
      <c r="I1472" s="387" t="s">
        <v>43</v>
      </c>
      <c r="J1472" s="388" t="str">
        <f>IF(ISBLANK(INDEX('Policy Characteristics'!D:D,MATCH($C1472,'Policy Characteristics'!$C:$C,0))),"",INDEX('Policy Characteristics'!D:D,MATCH($C1472,'Policy Characteristics'!$C:$C,0)))</f>
        <v>Industry Energy Efficiency Standards</v>
      </c>
      <c r="K1472" s="237" t="str">
        <f>IF(ISBLANK(INDEX('Policy Characteristics'!E:E,MATCH($C1472,'Policy Characteristics'!$C:$C,0))),"",INDEX('Policy Characteristics'!E:E,MATCH($C1472,'Policy Characteristics'!$C:$C,0)))</f>
        <v>indst efficiency standards</v>
      </c>
      <c r="L1472" s="238">
        <f>IF(ISBLANK(INDEX('Policy Characteristics'!F:F,MATCH($C1472,'Policy Characteristics'!$C:$C,0))),"",INDEX('Policy Characteristics'!F:F,MATCH($C1472,'Policy Characteristics'!$C:$C,0)))</f>
        <v>0</v>
      </c>
      <c r="M1472" s="238">
        <f>IF(ISBLANK(INDEX('Policy Characteristics'!G:G,MATCH($C1472,'Policy Characteristics'!$C:$C,0))),"",INDEX('Policy Characteristics'!G:G,MATCH($C1472,'Policy Characteristics'!$C:$C,0)))</f>
        <v>0.25</v>
      </c>
      <c r="N1472" s="238">
        <f>IF(ISBLANK(INDEX('Policy Characteristics'!H:H,MATCH($C1472,'Policy Characteristics'!$C:$C,0))),"",INDEX('Policy Characteristics'!H:H,MATCH($C1472,'Policy Characteristics'!$C:$C,0)))</f>
        <v>0.01</v>
      </c>
      <c r="O1472" s="237" t="str">
        <f>IF(ISBLANK(INDEX('Policy Characteristics'!I:I,MATCH($C1472,'Policy Characteristics'!$C:$C,0))),"",INDEX('Policy Characteristics'!I:I,MATCH($C1472,'Policy Characteristics'!$C:$C,0)))</f>
        <v>% reduction in energy use</v>
      </c>
      <c r="P1472" s="237"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7" t="str">
        <f>IF(ISBLANK(INDEX('Policy Characteristics'!K:K,MATCH($C1472,'Policy Characteristics'!$C:$C,0))),"",INDEX('Policy Characteristics'!K:K,MATCH($C1472,'Policy Characteristics'!$C:$C,0)))</f>
        <v>industry-ag-main.html#eff-stds</v>
      </c>
      <c r="R1472" s="237" t="str">
        <f>IF(ISBLANK(INDEX('Policy Characteristics'!L:L,MATCH($C1472,'Policy Characteristics'!$C:$C,0))),"",INDEX('Policy Characteristics'!L:L,MATCH($C1472,'Policy Characteristics'!$C:$C,0)))</f>
        <v>industry-energy-efficiency-standards.html</v>
      </c>
      <c r="S1472" s="291" t="s">
        <v>187</v>
      </c>
    </row>
    <row r="1473" spans="1:19" s="237" customFormat="1">
      <c r="A1473" s="237" t="str">
        <f>IF(ISBLANK(INDEX('Policy Characteristics'!A:A,MATCH($C1473,'Policy Characteristics'!$C:$C,0))),"",INDEX('Policy Characteristics'!A:A,MATCH($C1473,'Policy Characteristics'!$C:$C,0)))</f>
        <v>Industry</v>
      </c>
      <c r="B1473" s="386" t="str">
        <f>IF(ISBLANK(INDEX('Policy Characteristics'!B:B,MATCH($C1473,'Policy Characteristics'!$C:$C,0))),"",INDEX('Policy Characteristics'!B:B,MATCH($C1473,'Policy Characteristics'!$C:$C,0)))</f>
        <v>Industry Energy Efficiency Standards</v>
      </c>
      <c r="C1473" s="237" t="str">
        <f t="shared" si="52"/>
        <v>Percentage Improvement in Eqpt Efficiency Standards above BAU</v>
      </c>
      <c r="D1473" s="290" t="s">
        <v>3058</v>
      </c>
      <c r="E1473" s="335" t="s">
        <v>2399</v>
      </c>
      <c r="F1473" t="s">
        <v>2573</v>
      </c>
      <c r="G1473" s="335" t="s">
        <v>2403</v>
      </c>
      <c r="H1473" s="17">
        <v>1091</v>
      </c>
      <c r="I1473" s="387" t="s">
        <v>44</v>
      </c>
      <c r="J1473" s="388" t="str">
        <f>IF(ISBLANK(INDEX('Policy Characteristics'!D:D,MATCH($C1473,'Policy Characteristics'!$C:$C,0))),"",INDEX('Policy Characteristics'!D:D,MATCH($C1473,'Policy Characteristics'!$C:$C,0)))</f>
        <v>Industry Energy Efficiency Standards</v>
      </c>
      <c r="K1473" s="237" t="str">
        <f>IF(ISBLANK(INDEX('Policy Characteristics'!E:E,MATCH($C1473,'Policy Characteristics'!$C:$C,0))),"",INDEX('Policy Characteristics'!E:E,MATCH($C1473,'Policy Characteristics'!$C:$C,0)))</f>
        <v>indst efficiency standards</v>
      </c>
      <c r="L1473" s="238">
        <f>IF(ISBLANK(INDEX('Policy Characteristics'!F:F,MATCH($C1473,'Policy Characteristics'!$C:$C,0))),"",INDEX('Policy Characteristics'!F:F,MATCH($C1473,'Policy Characteristics'!$C:$C,0)))</f>
        <v>0</v>
      </c>
      <c r="M1473" s="238">
        <f>IF(ISBLANK(INDEX('Policy Characteristics'!G:G,MATCH($C1473,'Policy Characteristics'!$C:$C,0))),"",INDEX('Policy Characteristics'!G:G,MATCH($C1473,'Policy Characteristics'!$C:$C,0)))</f>
        <v>0.25</v>
      </c>
      <c r="N1473" s="238">
        <f>IF(ISBLANK(INDEX('Policy Characteristics'!H:H,MATCH($C1473,'Policy Characteristics'!$C:$C,0))),"",INDEX('Policy Characteristics'!H:H,MATCH($C1473,'Policy Characteristics'!$C:$C,0)))</f>
        <v>0.01</v>
      </c>
      <c r="O1473" s="237" t="str">
        <f>IF(ISBLANK(INDEX('Policy Characteristics'!I:I,MATCH($C1473,'Policy Characteristics'!$C:$C,0))),"",INDEX('Policy Characteristics'!I:I,MATCH($C1473,'Policy Characteristics'!$C:$C,0)))</f>
        <v>% reduction in energy use</v>
      </c>
      <c r="P1473" s="237"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7" t="str">
        <f>IF(ISBLANK(INDEX('Policy Characteristics'!K:K,MATCH($C1473,'Policy Characteristics'!$C:$C,0))),"",INDEX('Policy Characteristics'!K:K,MATCH($C1473,'Policy Characteristics'!$C:$C,0)))</f>
        <v>industry-ag-main.html#eff-stds</v>
      </c>
      <c r="R1473" s="237" t="str">
        <f>IF(ISBLANK(INDEX('Policy Characteristics'!L:L,MATCH($C1473,'Policy Characteristics'!$C:$C,0))),"",INDEX('Policy Characteristics'!L:L,MATCH($C1473,'Policy Characteristics'!$C:$C,0)))</f>
        <v>industry-energy-efficiency-standards.html</v>
      </c>
      <c r="S1473" s="291" t="s">
        <v>187</v>
      </c>
    </row>
    <row r="1474" spans="1:19" s="237" customFormat="1">
      <c r="A1474" s="237" t="str">
        <f>IF(ISBLANK(INDEX('Policy Characteristics'!A:A,MATCH($C1474,'Policy Characteristics'!$C:$C,0))),"",INDEX('Policy Characteristics'!A:A,MATCH($C1474,'Policy Characteristics'!$C:$C,0)))</f>
        <v>Industry</v>
      </c>
      <c r="B1474" s="386" t="str">
        <f>IF(ISBLANK(INDEX('Policy Characteristics'!B:B,MATCH($C1474,'Policy Characteristics'!$C:$C,0))),"",INDEX('Policy Characteristics'!B:B,MATCH($C1474,'Policy Characteristics'!$C:$C,0)))</f>
        <v>Industry Energy Efficiency Standards</v>
      </c>
      <c r="C1474" s="237" t="str">
        <f t="shared" si="52"/>
        <v>Percentage Improvement in Eqpt Efficiency Standards above BAU</v>
      </c>
      <c r="D1474" s="290" t="s">
        <v>3058</v>
      </c>
      <c r="E1474" s="335" t="s">
        <v>2400</v>
      </c>
      <c r="F1474" t="s">
        <v>2573</v>
      </c>
      <c r="G1474" s="335" t="s">
        <v>2404</v>
      </c>
      <c r="H1474" s="17">
        <v>1092</v>
      </c>
      <c r="I1474" s="387" t="s">
        <v>43</v>
      </c>
      <c r="J1474" s="388" t="str">
        <f>IF(ISBLANK(INDEX('Policy Characteristics'!D:D,MATCH($C1474,'Policy Characteristics'!$C:$C,0))),"",INDEX('Policy Characteristics'!D:D,MATCH($C1474,'Policy Characteristics'!$C:$C,0)))</f>
        <v>Industry Energy Efficiency Standards</v>
      </c>
      <c r="K1474" s="237" t="str">
        <f>IF(ISBLANK(INDEX('Policy Characteristics'!E:E,MATCH($C1474,'Policy Characteristics'!$C:$C,0))),"",INDEX('Policy Characteristics'!E:E,MATCH($C1474,'Policy Characteristics'!$C:$C,0)))</f>
        <v>indst efficiency standards</v>
      </c>
      <c r="L1474" s="238">
        <f>IF(ISBLANK(INDEX('Policy Characteristics'!F:F,MATCH($C1474,'Policy Characteristics'!$C:$C,0))),"",INDEX('Policy Characteristics'!F:F,MATCH($C1474,'Policy Characteristics'!$C:$C,0)))</f>
        <v>0</v>
      </c>
      <c r="M1474" s="238">
        <f>IF(ISBLANK(INDEX('Policy Characteristics'!G:G,MATCH($C1474,'Policy Characteristics'!$C:$C,0))),"",INDEX('Policy Characteristics'!G:G,MATCH($C1474,'Policy Characteristics'!$C:$C,0)))</f>
        <v>0.25</v>
      </c>
      <c r="N1474" s="238">
        <f>IF(ISBLANK(INDEX('Policy Characteristics'!H:H,MATCH($C1474,'Policy Characteristics'!$C:$C,0))),"",INDEX('Policy Characteristics'!H:H,MATCH($C1474,'Policy Characteristics'!$C:$C,0)))</f>
        <v>0.01</v>
      </c>
      <c r="O1474" s="237" t="str">
        <f>IF(ISBLANK(INDEX('Policy Characteristics'!I:I,MATCH($C1474,'Policy Characteristics'!$C:$C,0))),"",INDEX('Policy Characteristics'!I:I,MATCH($C1474,'Policy Characteristics'!$C:$C,0)))</f>
        <v>% reduction in energy use</v>
      </c>
      <c r="P1474" s="237"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7" t="str">
        <f>IF(ISBLANK(INDEX('Policy Characteristics'!K:K,MATCH($C1474,'Policy Characteristics'!$C:$C,0))),"",INDEX('Policy Characteristics'!K:K,MATCH($C1474,'Policy Characteristics'!$C:$C,0)))</f>
        <v>industry-ag-main.html#eff-stds</v>
      </c>
      <c r="R1474" s="237" t="str">
        <f>IF(ISBLANK(INDEX('Policy Characteristics'!L:L,MATCH($C1474,'Policy Characteristics'!$C:$C,0))),"",INDEX('Policy Characteristics'!L:L,MATCH($C1474,'Policy Characteristics'!$C:$C,0)))</f>
        <v>industry-energy-efficiency-standards.html</v>
      </c>
      <c r="S1474" s="291" t="s">
        <v>187</v>
      </c>
    </row>
    <row r="1475" spans="1:19" s="237" customFormat="1">
      <c r="A1475" s="237" t="str">
        <f>IF(ISBLANK(INDEX('Policy Characteristics'!A:A,MATCH($C1475,'Policy Characteristics'!$C:$C,0))),"",INDEX('Policy Characteristics'!A:A,MATCH($C1475,'Policy Characteristics'!$C:$C,0)))</f>
        <v>Industry</v>
      </c>
      <c r="B1475" s="386" t="str">
        <f>IF(ISBLANK(INDEX('Policy Characteristics'!B:B,MATCH($C1475,'Policy Characteristics'!$C:$C,0))),"",INDEX('Policy Characteristics'!B:B,MATCH($C1475,'Policy Characteristics'!$C:$C,0)))</f>
        <v>Industry Energy Efficiency Standards</v>
      </c>
      <c r="C1475" s="237" t="str">
        <f t="shared" si="52"/>
        <v>Percentage Improvement in Eqpt Efficiency Standards above BAU</v>
      </c>
      <c r="D1475" s="290" t="s">
        <v>3058</v>
      </c>
      <c r="E1475" s="335" t="s">
        <v>2401</v>
      </c>
      <c r="F1475" t="s">
        <v>2573</v>
      </c>
      <c r="G1475" s="335" t="s">
        <v>2407</v>
      </c>
      <c r="H1475" s="17">
        <v>1093</v>
      </c>
      <c r="I1475" s="387" t="s">
        <v>44</v>
      </c>
      <c r="J1475" s="388" t="str">
        <f>IF(ISBLANK(INDEX('Policy Characteristics'!D:D,MATCH($C1475,'Policy Characteristics'!$C:$C,0))),"",INDEX('Policy Characteristics'!D:D,MATCH($C1475,'Policy Characteristics'!$C:$C,0)))</f>
        <v>Industry Energy Efficiency Standards</v>
      </c>
      <c r="K1475" s="237" t="str">
        <f>IF(ISBLANK(INDEX('Policy Characteristics'!E:E,MATCH($C1475,'Policy Characteristics'!$C:$C,0))),"",INDEX('Policy Characteristics'!E:E,MATCH($C1475,'Policy Characteristics'!$C:$C,0)))</f>
        <v>indst efficiency standards</v>
      </c>
      <c r="L1475" s="238">
        <f>IF(ISBLANK(INDEX('Policy Characteristics'!F:F,MATCH($C1475,'Policy Characteristics'!$C:$C,0))),"",INDEX('Policy Characteristics'!F:F,MATCH($C1475,'Policy Characteristics'!$C:$C,0)))</f>
        <v>0</v>
      </c>
      <c r="M1475" s="238">
        <f>IF(ISBLANK(INDEX('Policy Characteristics'!G:G,MATCH($C1475,'Policy Characteristics'!$C:$C,0))),"",INDEX('Policy Characteristics'!G:G,MATCH($C1475,'Policy Characteristics'!$C:$C,0)))</f>
        <v>0.25</v>
      </c>
      <c r="N1475" s="238">
        <f>IF(ISBLANK(INDEX('Policy Characteristics'!H:H,MATCH($C1475,'Policy Characteristics'!$C:$C,0))),"",INDEX('Policy Characteristics'!H:H,MATCH($C1475,'Policy Characteristics'!$C:$C,0)))</f>
        <v>0.01</v>
      </c>
      <c r="O1475" s="237" t="str">
        <f>IF(ISBLANK(INDEX('Policy Characteristics'!I:I,MATCH($C1475,'Policy Characteristics'!$C:$C,0))),"",INDEX('Policy Characteristics'!I:I,MATCH($C1475,'Policy Characteristics'!$C:$C,0)))</f>
        <v>% reduction in energy use</v>
      </c>
      <c r="P1475" s="237"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7" t="str">
        <f>IF(ISBLANK(INDEX('Policy Characteristics'!K:K,MATCH($C1475,'Policy Characteristics'!$C:$C,0))),"",INDEX('Policy Characteristics'!K:K,MATCH($C1475,'Policy Characteristics'!$C:$C,0)))</f>
        <v>industry-ag-main.html#eff-stds</v>
      </c>
      <c r="R1475" s="237" t="str">
        <f>IF(ISBLANK(INDEX('Policy Characteristics'!L:L,MATCH($C1475,'Policy Characteristics'!$C:$C,0))),"",INDEX('Policy Characteristics'!L:L,MATCH($C1475,'Policy Characteristics'!$C:$C,0)))</f>
        <v>industry-energy-efficiency-standards.html</v>
      </c>
      <c r="S1475" s="291" t="s">
        <v>187</v>
      </c>
    </row>
    <row r="1476" spans="1:19" s="237" customFormat="1">
      <c r="A1476" s="237" t="str">
        <f>IF(ISBLANK(INDEX('Policy Characteristics'!A:A,MATCH($C1476,'Policy Characteristics'!$C:$C,0))),"",INDEX('Policy Characteristics'!A:A,MATCH($C1476,'Policy Characteristics'!$C:$C,0)))</f>
        <v>Industry</v>
      </c>
      <c r="B1476" s="386" t="str">
        <f>IF(ISBLANK(INDEX('Policy Characteristics'!B:B,MATCH($C1476,'Policy Characteristics'!$C:$C,0))),"",INDEX('Policy Characteristics'!B:B,MATCH($C1476,'Policy Characteristics'!$C:$C,0)))</f>
        <v>Industry Energy Efficiency Standards</v>
      </c>
      <c r="C1476" s="237" t="str">
        <f t="shared" si="52"/>
        <v>Percentage Improvement in Eqpt Efficiency Standards above BAU</v>
      </c>
      <c r="D1476" s="290" t="s">
        <v>3058</v>
      </c>
      <c r="E1476" s="335" t="s">
        <v>2699</v>
      </c>
      <c r="F1476" t="s">
        <v>2573</v>
      </c>
      <c r="G1476" s="335" t="s">
        <v>2702</v>
      </c>
      <c r="H1476" s="17">
        <v>1094</v>
      </c>
      <c r="I1476" s="387" t="s">
        <v>44</v>
      </c>
      <c r="J1476" s="388" t="str">
        <f>IF(ISBLANK(INDEX('Policy Characteristics'!D:D,MATCH($C1476,'Policy Characteristics'!$C:$C,0))),"",INDEX('Policy Characteristics'!D:D,MATCH($C1476,'Policy Characteristics'!$C:$C,0)))</f>
        <v>Industry Energy Efficiency Standards</v>
      </c>
      <c r="K1476" s="237" t="str">
        <f>IF(ISBLANK(INDEX('Policy Characteristics'!E:E,MATCH($C1476,'Policy Characteristics'!$C:$C,0))),"",INDEX('Policy Characteristics'!E:E,MATCH($C1476,'Policy Characteristics'!$C:$C,0)))</f>
        <v>indst efficiency standards</v>
      </c>
      <c r="L1476" s="238">
        <f>IF(ISBLANK(INDEX('Policy Characteristics'!F:F,MATCH($C1476,'Policy Characteristics'!$C:$C,0))),"",INDEX('Policy Characteristics'!F:F,MATCH($C1476,'Policy Characteristics'!$C:$C,0)))</f>
        <v>0</v>
      </c>
      <c r="M1476" s="238">
        <f>IF(ISBLANK(INDEX('Policy Characteristics'!G:G,MATCH($C1476,'Policy Characteristics'!$C:$C,0))),"",INDEX('Policy Characteristics'!G:G,MATCH($C1476,'Policy Characteristics'!$C:$C,0)))</f>
        <v>0.25</v>
      </c>
      <c r="N1476" s="238">
        <f>IF(ISBLANK(INDEX('Policy Characteristics'!H:H,MATCH($C1476,'Policy Characteristics'!$C:$C,0))),"",INDEX('Policy Characteristics'!H:H,MATCH($C1476,'Policy Characteristics'!$C:$C,0)))</f>
        <v>0.01</v>
      </c>
      <c r="O1476" s="237" t="str">
        <f>IF(ISBLANK(INDEX('Policy Characteristics'!I:I,MATCH($C1476,'Policy Characteristics'!$C:$C,0))),"",INDEX('Policy Characteristics'!I:I,MATCH($C1476,'Policy Characteristics'!$C:$C,0)))</f>
        <v>% reduction in energy use</v>
      </c>
      <c r="P1476" s="237"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7" t="str">
        <f>IF(ISBLANK(INDEX('Policy Characteristics'!K:K,MATCH($C1476,'Policy Characteristics'!$C:$C,0))),"",INDEX('Policy Characteristics'!K:K,MATCH($C1476,'Policy Characteristics'!$C:$C,0)))</f>
        <v>industry-ag-main.html#eff-stds</v>
      </c>
      <c r="R1476" s="237" t="str">
        <f>IF(ISBLANK(INDEX('Policy Characteristics'!L:L,MATCH($C1476,'Policy Characteristics'!$C:$C,0))),"",INDEX('Policy Characteristics'!L:L,MATCH($C1476,'Policy Characteristics'!$C:$C,0)))</f>
        <v>industry-energy-efficiency-standards.html</v>
      </c>
      <c r="S1476" s="291" t="s">
        <v>187</v>
      </c>
    </row>
    <row r="1477" spans="1:19" s="237" customFormat="1">
      <c r="A1477" s="237" t="str">
        <f>IF(ISBLANK(INDEX('Policy Characteristics'!A:A,MATCH($C1477,'Policy Characteristics'!$C:$C,0))),"",INDEX('Policy Characteristics'!A:A,MATCH($C1477,'Policy Characteristics'!$C:$C,0)))</f>
        <v>Industry</v>
      </c>
      <c r="B1477" s="386" t="str">
        <f>IF(ISBLANK(INDEX('Policy Characteristics'!B:B,MATCH($C1477,'Policy Characteristics'!$C:$C,0))),"",INDEX('Policy Characteristics'!B:B,MATCH($C1477,'Policy Characteristics'!$C:$C,0)))</f>
        <v>Industry Energy Efficiency Standards</v>
      </c>
      <c r="C1477" s="237" t="str">
        <f t="shared" si="52"/>
        <v>Percentage Improvement in Eqpt Efficiency Standards above BAU</v>
      </c>
      <c r="D1477" s="290" t="s">
        <v>3058</v>
      </c>
      <c r="E1477" s="335" t="s">
        <v>2700</v>
      </c>
      <c r="F1477" t="s">
        <v>2573</v>
      </c>
      <c r="G1477" s="335" t="s">
        <v>2704</v>
      </c>
      <c r="H1477" s="17">
        <v>1095</v>
      </c>
      <c r="I1477" s="387" t="s">
        <v>43</v>
      </c>
      <c r="J1477" s="388" t="str">
        <f>IF(ISBLANK(INDEX('Policy Characteristics'!D:D,MATCH($C1477,'Policy Characteristics'!$C:$C,0))),"",INDEX('Policy Characteristics'!D:D,MATCH($C1477,'Policy Characteristics'!$C:$C,0)))</f>
        <v>Industry Energy Efficiency Standards</v>
      </c>
      <c r="K1477" s="237" t="str">
        <f>IF(ISBLANK(INDEX('Policy Characteristics'!E:E,MATCH($C1477,'Policy Characteristics'!$C:$C,0))),"",INDEX('Policy Characteristics'!E:E,MATCH($C1477,'Policy Characteristics'!$C:$C,0)))</f>
        <v>indst efficiency standards</v>
      </c>
      <c r="L1477" s="238">
        <f>IF(ISBLANK(INDEX('Policy Characteristics'!F:F,MATCH($C1477,'Policy Characteristics'!$C:$C,0))),"",INDEX('Policy Characteristics'!F:F,MATCH($C1477,'Policy Characteristics'!$C:$C,0)))</f>
        <v>0</v>
      </c>
      <c r="M1477" s="238">
        <f>IF(ISBLANK(INDEX('Policy Characteristics'!G:G,MATCH($C1477,'Policy Characteristics'!$C:$C,0))),"",INDEX('Policy Characteristics'!G:G,MATCH($C1477,'Policy Characteristics'!$C:$C,0)))</f>
        <v>0.25</v>
      </c>
      <c r="N1477" s="238">
        <f>IF(ISBLANK(INDEX('Policy Characteristics'!H:H,MATCH($C1477,'Policy Characteristics'!$C:$C,0))),"",INDEX('Policy Characteristics'!H:H,MATCH($C1477,'Policy Characteristics'!$C:$C,0)))</f>
        <v>0.01</v>
      </c>
      <c r="O1477" s="237" t="str">
        <f>IF(ISBLANK(INDEX('Policy Characteristics'!I:I,MATCH($C1477,'Policy Characteristics'!$C:$C,0))),"",INDEX('Policy Characteristics'!I:I,MATCH($C1477,'Policy Characteristics'!$C:$C,0)))</f>
        <v>% reduction in energy use</v>
      </c>
      <c r="P1477" s="237"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7" t="str">
        <f>IF(ISBLANK(INDEX('Policy Characteristics'!K:K,MATCH($C1477,'Policy Characteristics'!$C:$C,0))),"",INDEX('Policy Characteristics'!K:K,MATCH($C1477,'Policy Characteristics'!$C:$C,0)))</f>
        <v>industry-ag-main.html#eff-stds</v>
      </c>
      <c r="R1477" s="237" t="str">
        <f>IF(ISBLANK(INDEX('Policy Characteristics'!L:L,MATCH($C1477,'Policy Characteristics'!$C:$C,0))),"",INDEX('Policy Characteristics'!L:L,MATCH($C1477,'Policy Characteristics'!$C:$C,0)))</f>
        <v>industry-energy-efficiency-standards.html</v>
      </c>
      <c r="S1477" s="291" t="s">
        <v>187</v>
      </c>
    </row>
    <row r="1478" spans="1:19" s="237" customFormat="1">
      <c r="A1478" s="237" t="str">
        <f>IF(ISBLANK(INDEX('Policy Characteristics'!A:A,MATCH($C1478,'Policy Characteristics'!$C:$C,0))),"",INDEX('Policy Characteristics'!A:A,MATCH($C1478,'Policy Characteristics'!$C:$C,0)))</f>
        <v>Industry</v>
      </c>
      <c r="B1478" s="386" t="str">
        <f>IF(ISBLANK(INDEX('Policy Characteristics'!B:B,MATCH($C1478,'Policy Characteristics'!$C:$C,0))),"",INDEX('Policy Characteristics'!B:B,MATCH($C1478,'Policy Characteristics'!$C:$C,0)))</f>
        <v>Industry Energy Efficiency Standards</v>
      </c>
      <c r="C1478" s="237" t="str">
        <f t="shared" si="52"/>
        <v>Percentage Improvement in Eqpt Efficiency Standards above BAU</v>
      </c>
      <c r="D1478" s="290" t="s">
        <v>3058</v>
      </c>
      <c r="E1478" s="335" t="s">
        <v>2701</v>
      </c>
      <c r="F1478" t="s">
        <v>2573</v>
      </c>
      <c r="G1478" s="335" t="s">
        <v>2705</v>
      </c>
      <c r="H1478" s="17">
        <v>1096</v>
      </c>
      <c r="I1478" s="387" t="s">
        <v>43</v>
      </c>
      <c r="J1478" s="388" t="str">
        <f>IF(ISBLANK(INDEX('Policy Characteristics'!D:D,MATCH($C1478,'Policy Characteristics'!$C:$C,0))),"",INDEX('Policy Characteristics'!D:D,MATCH($C1478,'Policy Characteristics'!$C:$C,0)))</f>
        <v>Industry Energy Efficiency Standards</v>
      </c>
      <c r="K1478" s="237" t="str">
        <f>IF(ISBLANK(INDEX('Policy Characteristics'!E:E,MATCH($C1478,'Policy Characteristics'!$C:$C,0))),"",INDEX('Policy Characteristics'!E:E,MATCH($C1478,'Policy Characteristics'!$C:$C,0)))</f>
        <v>indst efficiency standards</v>
      </c>
      <c r="L1478" s="238">
        <f>IF(ISBLANK(INDEX('Policy Characteristics'!F:F,MATCH($C1478,'Policy Characteristics'!$C:$C,0))),"",INDEX('Policy Characteristics'!F:F,MATCH($C1478,'Policy Characteristics'!$C:$C,0)))</f>
        <v>0</v>
      </c>
      <c r="M1478" s="238">
        <f>IF(ISBLANK(INDEX('Policy Characteristics'!G:G,MATCH($C1478,'Policy Characteristics'!$C:$C,0))),"",INDEX('Policy Characteristics'!G:G,MATCH($C1478,'Policy Characteristics'!$C:$C,0)))</f>
        <v>0.25</v>
      </c>
      <c r="N1478" s="238">
        <f>IF(ISBLANK(INDEX('Policy Characteristics'!H:H,MATCH($C1478,'Policy Characteristics'!$C:$C,0))),"",INDEX('Policy Characteristics'!H:H,MATCH($C1478,'Policy Characteristics'!$C:$C,0)))</f>
        <v>0.01</v>
      </c>
      <c r="O1478" s="237" t="str">
        <f>IF(ISBLANK(INDEX('Policy Characteristics'!I:I,MATCH($C1478,'Policy Characteristics'!$C:$C,0))),"",INDEX('Policy Characteristics'!I:I,MATCH($C1478,'Policy Characteristics'!$C:$C,0)))</f>
        <v>% reduction in energy use</v>
      </c>
      <c r="P1478" s="237"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7" t="str">
        <f>IF(ISBLANK(INDEX('Policy Characteristics'!K:K,MATCH($C1478,'Policy Characteristics'!$C:$C,0))),"",INDEX('Policy Characteristics'!K:K,MATCH($C1478,'Policy Characteristics'!$C:$C,0)))</f>
        <v>industry-ag-main.html#eff-stds</v>
      </c>
      <c r="R1478" s="237" t="str">
        <f>IF(ISBLANK(INDEX('Policy Characteristics'!L:L,MATCH($C1478,'Policy Characteristics'!$C:$C,0))),"",INDEX('Policy Characteristics'!L:L,MATCH($C1478,'Policy Characteristics'!$C:$C,0)))</f>
        <v>industry-energy-efficiency-standards.html</v>
      </c>
      <c r="S1478" s="291" t="s">
        <v>187</v>
      </c>
    </row>
    <row r="1479" spans="1:19" s="237" customFormat="1">
      <c r="A1479" s="237" t="str">
        <f>IF(ISBLANK(INDEX('Policy Characteristics'!A:A,MATCH($C1479,'Policy Characteristics'!$C:$C,0))),"",INDEX('Policy Characteristics'!A:A,MATCH($C1479,'Policy Characteristics'!$C:$C,0)))</f>
        <v>Industry</v>
      </c>
      <c r="B1479" s="386" t="str">
        <f>IF(ISBLANK(INDEX('Policy Characteristics'!B:B,MATCH($C1479,'Policy Characteristics'!$C:$C,0))),"",INDEX('Policy Characteristics'!B:B,MATCH($C1479,'Policy Characteristics'!$C:$C,0)))</f>
        <v>Industry Energy Efficiency Standards</v>
      </c>
      <c r="C1479" s="237" t="str">
        <f t="shared" si="52"/>
        <v>Percentage Improvement in Eqpt Efficiency Standards above BAU</v>
      </c>
      <c r="D1479" s="290" t="s">
        <v>3058</v>
      </c>
      <c r="E1479" s="335" t="s">
        <v>2698</v>
      </c>
      <c r="F1479" t="s">
        <v>2573</v>
      </c>
      <c r="G1479" s="335" t="s">
        <v>2703</v>
      </c>
      <c r="H1479" s="17">
        <v>1097</v>
      </c>
      <c r="I1479" s="387" t="s">
        <v>44</v>
      </c>
      <c r="J1479" s="388" t="str">
        <f>IF(ISBLANK(INDEX('Policy Characteristics'!D:D,MATCH($C1479,'Policy Characteristics'!$C:$C,0))),"",INDEX('Policy Characteristics'!D:D,MATCH($C1479,'Policy Characteristics'!$C:$C,0)))</f>
        <v>Industry Energy Efficiency Standards</v>
      </c>
      <c r="K1479" s="237" t="str">
        <f>IF(ISBLANK(INDEX('Policy Characteristics'!E:E,MATCH($C1479,'Policy Characteristics'!$C:$C,0))),"",INDEX('Policy Characteristics'!E:E,MATCH($C1479,'Policy Characteristics'!$C:$C,0)))</f>
        <v>indst efficiency standards</v>
      </c>
      <c r="L1479" s="238">
        <f>IF(ISBLANK(INDEX('Policy Characteristics'!F:F,MATCH($C1479,'Policy Characteristics'!$C:$C,0))),"",INDEX('Policy Characteristics'!F:F,MATCH($C1479,'Policy Characteristics'!$C:$C,0)))</f>
        <v>0</v>
      </c>
      <c r="M1479" s="238">
        <f>IF(ISBLANK(INDEX('Policy Characteristics'!G:G,MATCH($C1479,'Policy Characteristics'!$C:$C,0))),"",INDEX('Policy Characteristics'!G:G,MATCH($C1479,'Policy Characteristics'!$C:$C,0)))</f>
        <v>0.25</v>
      </c>
      <c r="N1479" s="238">
        <f>IF(ISBLANK(INDEX('Policy Characteristics'!H:H,MATCH($C1479,'Policy Characteristics'!$C:$C,0))),"",INDEX('Policy Characteristics'!H:H,MATCH($C1479,'Policy Characteristics'!$C:$C,0)))</f>
        <v>0.01</v>
      </c>
      <c r="O1479" s="237" t="str">
        <f>IF(ISBLANK(INDEX('Policy Characteristics'!I:I,MATCH($C1479,'Policy Characteristics'!$C:$C,0))),"",INDEX('Policy Characteristics'!I:I,MATCH($C1479,'Policy Characteristics'!$C:$C,0)))</f>
        <v>% reduction in energy use</v>
      </c>
      <c r="P1479" s="237"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7" t="str">
        <f>IF(ISBLANK(INDEX('Policy Characteristics'!K:K,MATCH($C1479,'Policy Characteristics'!$C:$C,0))),"",INDEX('Policy Characteristics'!K:K,MATCH($C1479,'Policy Characteristics'!$C:$C,0)))</f>
        <v>industry-ag-main.html#eff-stds</v>
      </c>
      <c r="R1479" s="237" t="str">
        <f>IF(ISBLANK(INDEX('Policy Characteristics'!L:L,MATCH($C1479,'Policy Characteristics'!$C:$C,0))),"",INDEX('Policy Characteristics'!L:L,MATCH($C1479,'Policy Characteristics'!$C:$C,0)))</f>
        <v>industry-energy-efficiency-standards.html</v>
      </c>
      <c r="S1479" s="291" t="s">
        <v>187</v>
      </c>
    </row>
    <row r="1480" spans="1:19" s="237" customFormat="1">
      <c r="A1480" s="237" t="str">
        <f>IF(ISBLANK(INDEX('Policy Characteristics'!A:A,MATCH($C1480,'Policy Characteristics'!$C:$C,0))),"",INDEX('Policy Characteristics'!A:A,MATCH($C1480,'Policy Characteristics'!$C:$C,0)))</f>
        <v>Industry</v>
      </c>
      <c r="B1480" s="386" t="str">
        <f>IF(ISBLANK(INDEX('Policy Characteristics'!B:B,MATCH($C1480,'Policy Characteristics'!$C:$C,0))),"",INDEX('Policy Characteristics'!B:B,MATCH($C1480,'Policy Characteristics'!$C:$C,0)))</f>
        <v>Industry Energy Efficiency Standards</v>
      </c>
      <c r="C1480" s="237" t="str">
        <f t="shared" si="52"/>
        <v>Percentage Improvement in Eqpt Efficiency Standards above BAU</v>
      </c>
      <c r="D1480" s="290" t="s">
        <v>3059</v>
      </c>
      <c r="E1480" s="335" t="s">
        <v>2396</v>
      </c>
      <c r="F1480" t="s">
        <v>3021</v>
      </c>
      <c r="G1480" s="335" t="s">
        <v>2402</v>
      </c>
      <c r="H1480" s="17">
        <v>1098</v>
      </c>
      <c r="I1480" s="387" t="s">
        <v>43</v>
      </c>
      <c r="J1480" s="388" t="str">
        <f>IF(ISBLANK(INDEX('Policy Characteristics'!D:D,MATCH($C1480,'Policy Characteristics'!$C:$C,0))),"",INDEX('Policy Characteristics'!D:D,MATCH($C1480,'Policy Characteristics'!$C:$C,0)))</f>
        <v>Industry Energy Efficiency Standards</v>
      </c>
      <c r="K1480" s="237" t="str">
        <f>IF(ISBLANK(INDEX('Policy Characteristics'!E:E,MATCH($C1480,'Policy Characteristics'!$C:$C,0))),"",INDEX('Policy Characteristics'!E:E,MATCH($C1480,'Policy Characteristics'!$C:$C,0)))</f>
        <v>indst efficiency standards</v>
      </c>
      <c r="L1480" s="238">
        <f>IF(ISBLANK(INDEX('Policy Characteristics'!F:F,MATCH($C1480,'Policy Characteristics'!$C:$C,0))),"",INDEX('Policy Characteristics'!F:F,MATCH($C1480,'Policy Characteristics'!$C:$C,0)))</f>
        <v>0</v>
      </c>
      <c r="M1480" s="238">
        <f>IF(ISBLANK(INDEX('Policy Characteristics'!G:G,MATCH($C1480,'Policy Characteristics'!$C:$C,0))),"",INDEX('Policy Characteristics'!G:G,MATCH($C1480,'Policy Characteristics'!$C:$C,0)))</f>
        <v>0.25</v>
      </c>
      <c r="N1480" s="238">
        <f>IF(ISBLANK(INDEX('Policy Characteristics'!H:H,MATCH($C1480,'Policy Characteristics'!$C:$C,0))),"",INDEX('Policy Characteristics'!H:H,MATCH($C1480,'Policy Characteristics'!$C:$C,0)))</f>
        <v>0.01</v>
      </c>
      <c r="O1480" s="237" t="str">
        <f>IF(ISBLANK(INDEX('Policy Characteristics'!I:I,MATCH($C1480,'Policy Characteristics'!$C:$C,0))),"",INDEX('Policy Characteristics'!I:I,MATCH($C1480,'Policy Characteristics'!$C:$C,0)))</f>
        <v>% reduction in energy use</v>
      </c>
      <c r="P1480" s="237"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7" t="str">
        <f>IF(ISBLANK(INDEX('Policy Characteristics'!K:K,MATCH($C1480,'Policy Characteristics'!$C:$C,0))),"",INDEX('Policy Characteristics'!K:K,MATCH($C1480,'Policy Characteristics'!$C:$C,0)))</f>
        <v>industry-ag-main.html#eff-stds</v>
      </c>
      <c r="R1480" s="237" t="str">
        <f>IF(ISBLANK(INDEX('Policy Characteristics'!L:L,MATCH($C1480,'Policy Characteristics'!$C:$C,0))),"",INDEX('Policy Characteristics'!L:L,MATCH($C1480,'Policy Characteristics'!$C:$C,0)))</f>
        <v>industry-energy-efficiency-standards.html</v>
      </c>
      <c r="S1480" s="291" t="s">
        <v>187</v>
      </c>
    </row>
    <row r="1481" spans="1:19" s="237" customFormat="1">
      <c r="A1481" s="237" t="str">
        <f>IF(ISBLANK(INDEX('Policy Characteristics'!A:A,MATCH($C1481,'Policy Characteristics'!$C:$C,0))),"",INDEX('Policy Characteristics'!A:A,MATCH($C1481,'Policy Characteristics'!$C:$C,0)))</f>
        <v>Industry</v>
      </c>
      <c r="B1481" s="386" t="str">
        <f>IF(ISBLANK(INDEX('Policy Characteristics'!B:B,MATCH($C1481,'Policy Characteristics'!$C:$C,0))),"",INDEX('Policy Characteristics'!B:B,MATCH($C1481,'Policy Characteristics'!$C:$C,0)))</f>
        <v>Industry Energy Efficiency Standards</v>
      </c>
      <c r="C1481" s="237" t="str">
        <f t="shared" si="52"/>
        <v>Percentage Improvement in Eqpt Efficiency Standards above BAU</v>
      </c>
      <c r="D1481" s="290" t="s">
        <v>3059</v>
      </c>
      <c r="E1481" s="335" t="s">
        <v>2397</v>
      </c>
      <c r="F1481" t="s">
        <v>3021</v>
      </c>
      <c r="G1481" s="335" t="s">
        <v>2405</v>
      </c>
      <c r="H1481" s="17">
        <v>1099</v>
      </c>
      <c r="I1481" s="387" t="s">
        <v>43</v>
      </c>
      <c r="J1481" s="388" t="str">
        <f>IF(ISBLANK(INDEX('Policy Characteristics'!D:D,MATCH($C1481,'Policy Characteristics'!$C:$C,0))),"",INDEX('Policy Characteristics'!D:D,MATCH($C1481,'Policy Characteristics'!$C:$C,0)))</f>
        <v>Industry Energy Efficiency Standards</v>
      </c>
      <c r="K1481" s="237" t="str">
        <f>IF(ISBLANK(INDEX('Policy Characteristics'!E:E,MATCH($C1481,'Policy Characteristics'!$C:$C,0))),"",INDEX('Policy Characteristics'!E:E,MATCH($C1481,'Policy Characteristics'!$C:$C,0)))</f>
        <v>indst efficiency standards</v>
      </c>
      <c r="L1481" s="238">
        <f>IF(ISBLANK(INDEX('Policy Characteristics'!F:F,MATCH($C1481,'Policy Characteristics'!$C:$C,0))),"",INDEX('Policy Characteristics'!F:F,MATCH($C1481,'Policy Characteristics'!$C:$C,0)))</f>
        <v>0</v>
      </c>
      <c r="M1481" s="238">
        <f>IF(ISBLANK(INDEX('Policy Characteristics'!G:G,MATCH($C1481,'Policy Characteristics'!$C:$C,0))),"",INDEX('Policy Characteristics'!G:G,MATCH($C1481,'Policy Characteristics'!$C:$C,0)))</f>
        <v>0.25</v>
      </c>
      <c r="N1481" s="238">
        <f>IF(ISBLANK(INDEX('Policy Characteristics'!H:H,MATCH($C1481,'Policy Characteristics'!$C:$C,0))),"",INDEX('Policy Characteristics'!H:H,MATCH($C1481,'Policy Characteristics'!$C:$C,0)))</f>
        <v>0.01</v>
      </c>
      <c r="O1481" s="237" t="str">
        <f>IF(ISBLANK(INDEX('Policy Characteristics'!I:I,MATCH($C1481,'Policy Characteristics'!$C:$C,0))),"",INDEX('Policy Characteristics'!I:I,MATCH($C1481,'Policy Characteristics'!$C:$C,0)))</f>
        <v>% reduction in energy use</v>
      </c>
      <c r="P1481" s="237"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7" t="str">
        <f>IF(ISBLANK(INDEX('Policy Characteristics'!K:K,MATCH($C1481,'Policy Characteristics'!$C:$C,0))),"",INDEX('Policy Characteristics'!K:K,MATCH($C1481,'Policy Characteristics'!$C:$C,0)))</f>
        <v>industry-ag-main.html#eff-stds</v>
      </c>
      <c r="R1481" s="237" t="str">
        <f>IF(ISBLANK(INDEX('Policy Characteristics'!L:L,MATCH($C1481,'Policy Characteristics'!$C:$C,0))),"",INDEX('Policy Characteristics'!L:L,MATCH($C1481,'Policy Characteristics'!$C:$C,0)))</f>
        <v>industry-energy-efficiency-standards.html</v>
      </c>
      <c r="S1481" s="291" t="s">
        <v>187</v>
      </c>
    </row>
    <row r="1482" spans="1:19" s="237" customFormat="1">
      <c r="A1482" s="237" t="str">
        <f>IF(ISBLANK(INDEX('Policy Characteristics'!A:A,MATCH($C1482,'Policy Characteristics'!$C:$C,0))),"",INDEX('Policy Characteristics'!A:A,MATCH($C1482,'Policy Characteristics'!$C:$C,0)))</f>
        <v>Industry</v>
      </c>
      <c r="B1482" s="386" t="str">
        <f>IF(ISBLANK(INDEX('Policy Characteristics'!B:B,MATCH($C1482,'Policy Characteristics'!$C:$C,0))),"",INDEX('Policy Characteristics'!B:B,MATCH($C1482,'Policy Characteristics'!$C:$C,0)))</f>
        <v>Industry Energy Efficiency Standards</v>
      </c>
      <c r="C1482" s="237" t="str">
        <f t="shared" si="52"/>
        <v>Percentage Improvement in Eqpt Efficiency Standards above BAU</v>
      </c>
      <c r="D1482" s="290" t="s">
        <v>3059</v>
      </c>
      <c r="E1482" s="335" t="s">
        <v>2398</v>
      </c>
      <c r="F1482" t="s">
        <v>3021</v>
      </c>
      <c r="G1482" s="335" t="s">
        <v>2406</v>
      </c>
      <c r="H1482" s="17">
        <v>1100</v>
      </c>
      <c r="I1482" s="387" t="s">
        <v>43</v>
      </c>
      <c r="J1482" s="388" t="str">
        <f>IF(ISBLANK(INDEX('Policy Characteristics'!D:D,MATCH($C1482,'Policy Characteristics'!$C:$C,0))),"",INDEX('Policy Characteristics'!D:D,MATCH($C1482,'Policy Characteristics'!$C:$C,0)))</f>
        <v>Industry Energy Efficiency Standards</v>
      </c>
      <c r="K1482" s="237" t="str">
        <f>IF(ISBLANK(INDEX('Policy Characteristics'!E:E,MATCH($C1482,'Policy Characteristics'!$C:$C,0))),"",INDEX('Policy Characteristics'!E:E,MATCH($C1482,'Policy Characteristics'!$C:$C,0)))</f>
        <v>indst efficiency standards</v>
      </c>
      <c r="L1482" s="238">
        <f>IF(ISBLANK(INDEX('Policy Characteristics'!F:F,MATCH($C1482,'Policy Characteristics'!$C:$C,0))),"",INDEX('Policy Characteristics'!F:F,MATCH($C1482,'Policy Characteristics'!$C:$C,0)))</f>
        <v>0</v>
      </c>
      <c r="M1482" s="238">
        <f>IF(ISBLANK(INDEX('Policy Characteristics'!G:G,MATCH($C1482,'Policy Characteristics'!$C:$C,0))),"",INDEX('Policy Characteristics'!G:G,MATCH($C1482,'Policy Characteristics'!$C:$C,0)))</f>
        <v>0.25</v>
      </c>
      <c r="N1482" s="238">
        <f>IF(ISBLANK(INDEX('Policy Characteristics'!H:H,MATCH($C1482,'Policy Characteristics'!$C:$C,0))),"",INDEX('Policy Characteristics'!H:H,MATCH($C1482,'Policy Characteristics'!$C:$C,0)))</f>
        <v>0.01</v>
      </c>
      <c r="O1482" s="237" t="str">
        <f>IF(ISBLANK(INDEX('Policy Characteristics'!I:I,MATCH($C1482,'Policy Characteristics'!$C:$C,0))),"",INDEX('Policy Characteristics'!I:I,MATCH($C1482,'Policy Characteristics'!$C:$C,0)))</f>
        <v>% reduction in energy use</v>
      </c>
      <c r="P1482" s="237"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7" t="str">
        <f>IF(ISBLANK(INDEX('Policy Characteristics'!K:K,MATCH($C1482,'Policy Characteristics'!$C:$C,0))),"",INDEX('Policy Characteristics'!K:K,MATCH($C1482,'Policy Characteristics'!$C:$C,0)))</f>
        <v>industry-ag-main.html#eff-stds</v>
      </c>
      <c r="R1482" s="237" t="str">
        <f>IF(ISBLANK(INDEX('Policy Characteristics'!L:L,MATCH($C1482,'Policy Characteristics'!$C:$C,0))),"",INDEX('Policy Characteristics'!L:L,MATCH($C1482,'Policy Characteristics'!$C:$C,0)))</f>
        <v>industry-energy-efficiency-standards.html</v>
      </c>
      <c r="S1482" s="291" t="s">
        <v>187</v>
      </c>
    </row>
    <row r="1483" spans="1:19" s="237" customFormat="1">
      <c r="A1483" s="237" t="str">
        <f>IF(ISBLANK(INDEX('Policy Characteristics'!A:A,MATCH($C1483,'Policy Characteristics'!$C:$C,0))),"",INDEX('Policy Characteristics'!A:A,MATCH($C1483,'Policy Characteristics'!$C:$C,0)))</f>
        <v>Industry</v>
      </c>
      <c r="B1483" s="386" t="str">
        <f>IF(ISBLANK(INDEX('Policy Characteristics'!B:B,MATCH($C1483,'Policy Characteristics'!$C:$C,0))),"",INDEX('Policy Characteristics'!B:B,MATCH($C1483,'Policy Characteristics'!$C:$C,0)))</f>
        <v>Industry Energy Efficiency Standards</v>
      </c>
      <c r="C1483" s="237" t="str">
        <f t="shared" si="52"/>
        <v>Percentage Improvement in Eqpt Efficiency Standards above BAU</v>
      </c>
      <c r="D1483" s="290" t="s">
        <v>3059</v>
      </c>
      <c r="E1483" s="335" t="s">
        <v>2399</v>
      </c>
      <c r="F1483" t="s">
        <v>3021</v>
      </c>
      <c r="G1483" s="335" t="s">
        <v>2403</v>
      </c>
      <c r="H1483" s="17">
        <v>1101</v>
      </c>
      <c r="I1483" s="387" t="s">
        <v>44</v>
      </c>
      <c r="J1483" s="388" t="str">
        <f>IF(ISBLANK(INDEX('Policy Characteristics'!D:D,MATCH($C1483,'Policy Characteristics'!$C:$C,0))),"",INDEX('Policy Characteristics'!D:D,MATCH($C1483,'Policy Characteristics'!$C:$C,0)))</f>
        <v>Industry Energy Efficiency Standards</v>
      </c>
      <c r="K1483" s="237" t="str">
        <f>IF(ISBLANK(INDEX('Policy Characteristics'!E:E,MATCH($C1483,'Policy Characteristics'!$C:$C,0))),"",INDEX('Policy Characteristics'!E:E,MATCH($C1483,'Policy Characteristics'!$C:$C,0)))</f>
        <v>indst efficiency standards</v>
      </c>
      <c r="L1483" s="238">
        <f>IF(ISBLANK(INDEX('Policy Characteristics'!F:F,MATCH($C1483,'Policy Characteristics'!$C:$C,0))),"",INDEX('Policy Characteristics'!F:F,MATCH($C1483,'Policy Characteristics'!$C:$C,0)))</f>
        <v>0</v>
      </c>
      <c r="M1483" s="238">
        <f>IF(ISBLANK(INDEX('Policy Characteristics'!G:G,MATCH($C1483,'Policy Characteristics'!$C:$C,0))),"",INDEX('Policy Characteristics'!G:G,MATCH($C1483,'Policy Characteristics'!$C:$C,0)))</f>
        <v>0.25</v>
      </c>
      <c r="N1483" s="238">
        <f>IF(ISBLANK(INDEX('Policy Characteristics'!H:H,MATCH($C1483,'Policy Characteristics'!$C:$C,0))),"",INDEX('Policy Characteristics'!H:H,MATCH($C1483,'Policy Characteristics'!$C:$C,0)))</f>
        <v>0.01</v>
      </c>
      <c r="O1483" s="237" t="str">
        <f>IF(ISBLANK(INDEX('Policy Characteristics'!I:I,MATCH($C1483,'Policy Characteristics'!$C:$C,0))),"",INDEX('Policy Characteristics'!I:I,MATCH($C1483,'Policy Characteristics'!$C:$C,0)))</f>
        <v>% reduction in energy use</v>
      </c>
      <c r="P1483" s="237"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7" t="str">
        <f>IF(ISBLANK(INDEX('Policy Characteristics'!K:K,MATCH($C1483,'Policy Characteristics'!$C:$C,0))),"",INDEX('Policy Characteristics'!K:K,MATCH($C1483,'Policy Characteristics'!$C:$C,0)))</f>
        <v>industry-ag-main.html#eff-stds</v>
      </c>
      <c r="R1483" s="237" t="str">
        <f>IF(ISBLANK(INDEX('Policy Characteristics'!L:L,MATCH($C1483,'Policy Characteristics'!$C:$C,0))),"",INDEX('Policy Characteristics'!L:L,MATCH($C1483,'Policy Characteristics'!$C:$C,0)))</f>
        <v>industry-energy-efficiency-standards.html</v>
      </c>
      <c r="S1483" s="291" t="s">
        <v>187</v>
      </c>
    </row>
    <row r="1484" spans="1:19" s="237" customFormat="1">
      <c r="A1484" s="237" t="str">
        <f>IF(ISBLANK(INDEX('Policy Characteristics'!A:A,MATCH($C1484,'Policy Characteristics'!$C:$C,0))),"",INDEX('Policy Characteristics'!A:A,MATCH($C1484,'Policy Characteristics'!$C:$C,0)))</f>
        <v>Industry</v>
      </c>
      <c r="B1484" s="386" t="str">
        <f>IF(ISBLANK(INDEX('Policy Characteristics'!B:B,MATCH($C1484,'Policy Characteristics'!$C:$C,0))),"",INDEX('Policy Characteristics'!B:B,MATCH($C1484,'Policy Characteristics'!$C:$C,0)))</f>
        <v>Industry Energy Efficiency Standards</v>
      </c>
      <c r="C1484" s="237" t="str">
        <f t="shared" si="52"/>
        <v>Percentage Improvement in Eqpt Efficiency Standards above BAU</v>
      </c>
      <c r="D1484" s="290" t="s">
        <v>3059</v>
      </c>
      <c r="E1484" s="335" t="s">
        <v>2400</v>
      </c>
      <c r="F1484" t="s">
        <v>3021</v>
      </c>
      <c r="G1484" s="335" t="s">
        <v>2404</v>
      </c>
      <c r="H1484" s="17">
        <v>1102</v>
      </c>
      <c r="I1484" s="387" t="s">
        <v>43</v>
      </c>
      <c r="J1484" s="388" t="str">
        <f>IF(ISBLANK(INDEX('Policy Characteristics'!D:D,MATCH($C1484,'Policy Characteristics'!$C:$C,0))),"",INDEX('Policy Characteristics'!D:D,MATCH($C1484,'Policy Characteristics'!$C:$C,0)))</f>
        <v>Industry Energy Efficiency Standards</v>
      </c>
      <c r="K1484" s="237" t="str">
        <f>IF(ISBLANK(INDEX('Policy Characteristics'!E:E,MATCH($C1484,'Policy Characteristics'!$C:$C,0))),"",INDEX('Policy Characteristics'!E:E,MATCH($C1484,'Policy Characteristics'!$C:$C,0)))</f>
        <v>indst efficiency standards</v>
      </c>
      <c r="L1484" s="238">
        <f>IF(ISBLANK(INDEX('Policy Characteristics'!F:F,MATCH($C1484,'Policy Characteristics'!$C:$C,0))),"",INDEX('Policy Characteristics'!F:F,MATCH($C1484,'Policy Characteristics'!$C:$C,0)))</f>
        <v>0</v>
      </c>
      <c r="M1484" s="238">
        <f>IF(ISBLANK(INDEX('Policy Characteristics'!G:G,MATCH($C1484,'Policy Characteristics'!$C:$C,0))),"",INDEX('Policy Characteristics'!G:G,MATCH($C1484,'Policy Characteristics'!$C:$C,0)))</f>
        <v>0.25</v>
      </c>
      <c r="N1484" s="238">
        <f>IF(ISBLANK(INDEX('Policy Characteristics'!H:H,MATCH($C1484,'Policy Characteristics'!$C:$C,0))),"",INDEX('Policy Characteristics'!H:H,MATCH($C1484,'Policy Characteristics'!$C:$C,0)))</f>
        <v>0.01</v>
      </c>
      <c r="O1484" s="237" t="str">
        <f>IF(ISBLANK(INDEX('Policy Characteristics'!I:I,MATCH($C1484,'Policy Characteristics'!$C:$C,0))),"",INDEX('Policy Characteristics'!I:I,MATCH($C1484,'Policy Characteristics'!$C:$C,0)))</f>
        <v>% reduction in energy use</v>
      </c>
      <c r="P1484" s="237"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7" t="str">
        <f>IF(ISBLANK(INDEX('Policy Characteristics'!K:K,MATCH($C1484,'Policy Characteristics'!$C:$C,0))),"",INDEX('Policy Characteristics'!K:K,MATCH($C1484,'Policy Characteristics'!$C:$C,0)))</f>
        <v>industry-ag-main.html#eff-stds</v>
      </c>
      <c r="R1484" s="237" t="str">
        <f>IF(ISBLANK(INDEX('Policy Characteristics'!L:L,MATCH($C1484,'Policy Characteristics'!$C:$C,0))),"",INDEX('Policy Characteristics'!L:L,MATCH($C1484,'Policy Characteristics'!$C:$C,0)))</f>
        <v>industry-energy-efficiency-standards.html</v>
      </c>
      <c r="S1484" s="291" t="s">
        <v>187</v>
      </c>
    </row>
    <row r="1485" spans="1:19" s="237" customFormat="1">
      <c r="A1485" s="237" t="str">
        <f>IF(ISBLANK(INDEX('Policy Characteristics'!A:A,MATCH($C1485,'Policy Characteristics'!$C:$C,0))),"",INDEX('Policy Characteristics'!A:A,MATCH($C1485,'Policy Characteristics'!$C:$C,0)))</f>
        <v>Industry</v>
      </c>
      <c r="B1485" s="386" t="str">
        <f>IF(ISBLANK(INDEX('Policy Characteristics'!B:B,MATCH($C1485,'Policy Characteristics'!$C:$C,0))),"",INDEX('Policy Characteristics'!B:B,MATCH($C1485,'Policy Characteristics'!$C:$C,0)))</f>
        <v>Industry Energy Efficiency Standards</v>
      </c>
      <c r="C1485" s="237" t="str">
        <f t="shared" si="52"/>
        <v>Percentage Improvement in Eqpt Efficiency Standards above BAU</v>
      </c>
      <c r="D1485" s="290" t="s">
        <v>3059</v>
      </c>
      <c r="E1485" s="335" t="s">
        <v>2401</v>
      </c>
      <c r="F1485" t="s">
        <v>3021</v>
      </c>
      <c r="G1485" s="335" t="s">
        <v>2407</v>
      </c>
      <c r="H1485" s="17">
        <v>1103</v>
      </c>
      <c r="I1485" s="387" t="s">
        <v>44</v>
      </c>
      <c r="J1485" s="388" t="str">
        <f>IF(ISBLANK(INDEX('Policy Characteristics'!D:D,MATCH($C1485,'Policy Characteristics'!$C:$C,0))),"",INDEX('Policy Characteristics'!D:D,MATCH($C1485,'Policy Characteristics'!$C:$C,0)))</f>
        <v>Industry Energy Efficiency Standards</v>
      </c>
      <c r="K1485" s="237" t="str">
        <f>IF(ISBLANK(INDEX('Policy Characteristics'!E:E,MATCH($C1485,'Policy Characteristics'!$C:$C,0))),"",INDEX('Policy Characteristics'!E:E,MATCH($C1485,'Policy Characteristics'!$C:$C,0)))</f>
        <v>indst efficiency standards</v>
      </c>
      <c r="L1485" s="238">
        <f>IF(ISBLANK(INDEX('Policy Characteristics'!F:F,MATCH($C1485,'Policy Characteristics'!$C:$C,0))),"",INDEX('Policy Characteristics'!F:F,MATCH($C1485,'Policy Characteristics'!$C:$C,0)))</f>
        <v>0</v>
      </c>
      <c r="M1485" s="238">
        <f>IF(ISBLANK(INDEX('Policy Characteristics'!G:G,MATCH($C1485,'Policy Characteristics'!$C:$C,0))),"",INDEX('Policy Characteristics'!G:G,MATCH($C1485,'Policy Characteristics'!$C:$C,0)))</f>
        <v>0.25</v>
      </c>
      <c r="N1485" s="238">
        <f>IF(ISBLANK(INDEX('Policy Characteristics'!H:H,MATCH($C1485,'Policy Characteristics'!$C:$C,0))),"",INDEX('Policy Characteristics'!H:H,MATCH($C1485,'Policy Characteristics'!$C:$C,0)))</f>
        <v>0.01</v>
      </c>
      <c r="O1485" s="237" t="str">
        <f>IF(ISBLANK(INDEX('Policy Characteristics'!I:I,MATCH($C1485,'Policy Characteristics'!$C:$C,0))),"",INDEX('Policy Characteristics'!I:I,MATCH($C1485,'Policy Characteristics'!$C:$C,0)))</f>
        <v>% reduction in energy use</v>
      </c>
      <c r="P1485" s="237"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7" t="str">
        <f>IF(ISBLANK(INDEX('Policy Characteristics'!K:K,MATCH($C1485,'Policy Characteristics'!$C:$C,0))),"",INDEX('Policy Characteristics'!K:K,MATCH($C1485,'Policy Characteristics'!$C:$C,0)))</f>
        <v>industry-ag-main.html#eff-stds</v>
      </c>
      <c r="R1485" s="237" t="str">
        <f>IF(ISBLANK(INDEX('Policy Characteristics'!L:L,MATCH($C1485,'Policy Characteristics'!$C:$C,0))),"",INDEX('Policy Characteristics'!L:L,MATCH($C1485,'Policy Characteristics'!$C:$C,0)))</f>
        <v>industry-energy-efficiency-standards.html</v>
      </c>
      <c r="S1485" s="291" t="s">
        <v>187</v>
      </c>
    </row>
    <row r="1486" spans="1:19" s="237" customFormat="1">
      <c r="A1486" s="237" t="str">
        <f>IF(ISBLANK(INDEX('Policy Characteristics'!A:A,MATCH($C1486,'Policy Characteristics'!$C:$C,0))),"",INDEX('Policy Characteristics'!A:A,MATCH($C1486,'Policy Characteristics'!$C:$C,0)))</f>
        <v>Industry</v>
      </c>
      <c r="B1486" s="386" t="str">
        <f>IF(ISBLANK(INDEX('Policy Characteristics'!B:B,MATCH($C1486,'Policy Characteristics'!$C:$C,0))),"",INDEX('Policy Characteristics'!B:B,MATCH($C1486,'Policy Characteristics'!$C:$C,0)))</f>
        <v>Industry Energy Efficiency Standards</v>
      </c>
      <c r="C1486" s="237" t="str">
        <f t="shared" si="52"/>
        <v>Percentage Improvement in Eqpt Efficiency Standards above BAU</v>
      </c>
      <c r="D1486" s="290" t="s">
        <v>3059</v>
      </c>
      <c r="E1486" s="335" t="s">
        <v>2699</v>
      </c>
      <c r="F1486" t="s">
        <v>3021</v>
      </c>
      <c r="G1486" s="335" t="s">
        <v>2702</v>
      </c>
      <c r="H1486" s="17">
        <v>1104</v>
      </c>
      <c r="I1486" s="387" t="s">
        <v>44</v>
      </c>
      <c r="J1486" s="388" t="str">
        <f>IF(ISBLANK(INDEX('Policy Characteristics'!D:D,MATCH($C1486,'Policy Characteristics'!$C:$C,0))),"",INDEX('Policy Characteristics'!D:D,MATCH($C1486,'Policy Characteristics'!$C:$C,0)))</f>
        <v>Industry Energy Efficiency Standards</v>
      </c>
      <c r="K1486" s="237" t="str">
        <f>IF(ISBLANK(INDEX('Policy Characteristics'!E:E,MATCH($C1486,'Policy Characteristics'!$C:$C,0))),"",INDEX('Policy Characteristics'!E:E,MATCH($C1486,'Policy Characteristics'!$C:$C,0)))</f>
        <v>indst efficiency standards</v>
      </c>
      <c r="L1486" s="238">
        <f>IF(ISBLANK(INDEX('Policy Characteristics'!F:F,MATCH($C1486,'Policy Characteristics'!$C:$C,0))),"",INDEX('Policy Characteristics'!F:F,MATCH($C1486,'Policy Characteristics'!$C:$C,0)))</f>
        <v>0</v>
      </c>
      <c r="M1486" s="238">
        <f>IF(ISBLANK(INDEX('Policy Characteristics'!G:G,MATCH($C1486,'Policy Characteristics'!$C:$C,0))),"",INDEX('Policy Characteristics'!G:G,MATCH($C1486,'Policy Characteristics'!$C:$C,0)))</f>
        <v>0.25</v>
      </c>
      <c r="N1486" s="238">
        <f>IF(ISBLANK(INDEX('Policy Characteristics'!H:H,MATCH($C1486,'Policy Characteristics'!$C:$C,0))),"",INDEX('Policy Characteristics'!H:H,MATCH($C1486,'Policy Characteristics'!$C:$C,0)))</f>
        <v>0.01</v>
      </c>
      <c r="O1486" s="237" t="str">
        <f>IF(ISBLANK(INDEX('Policy Characteristics'!I:I,MATCH($C1486,'Policy Characteristics'!$C:$C,0))),"",INDEX('Policy Characteristics'!I:I,MATCH($C1486,'Policy Characteristics'!$C:$C,0)))</f>
        <v>% reduction in energy use</v>
      </c>
      <c r="P1486" s="237"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7" t="str">
        <f>IF(ISBLANK(INDEX('Policy Characteristics'!K:K,MATCH($C1486,'Policy Characteristics'!$C:$C,0))),"",INDEX('Policy Characteristics'!K:K,MATCH($C1486,'Policy Characteristics'!$C:$C,0)))</f>
        <v>industry-ag-main.html#eff-stds</v>
      </c>
      <c r="R1486" s="237" t="str">
        <f>IF(ISBLANK(INDEX('Policy Characteristics'!L:L,MATCH($C1486,'Policy Characteristics'!$C:$C,0))),"",INDEX('Policy Characteristics'!L:L,MATCH($C1486,'Policy Characteristics'!$C:$C,0)))</f>
        <v>industry-energy-efficiency-standards.html</v>
      </c>
      <c r="S1486" s="291" t="s">
        <v>187</v>
      </c>
    </row>
    <row r="1487" spans="1:19" s="237" customFormat="1">
      <c r="A1487" s="237" t="str">
        <f>IF(ISBLANK(INDEX('Policy Characteristics'!A:A,MATCH($C1487,'Policy Characteristics'!$C:$C,0))),"",INDEX('Policy Characteristics'!A:A,MATCH($C1487,'Policy Characteristics'!$C:$C,0)))</f>
        <v>Industry</v>
      </c>
      <c r="B1487" s="386" t="str">
        <f>IF(ISBLANK(INDEX('Policy Characteristics'!B:B,MATCH($C1487,'Policy Characteristics'!$C:$C,0))),"",INDEX('Policy Characteristics'!B:B,MATCH($C1487,'Policy Characteristics'!$C:$C,0)))</f>
        <v>Industry Energy Efficiency Standards</v>
      </c>
      <c r="C1487" s="237" t="str">
        <f t="shared" si="52"/>
        <v>Percentage Improvement in Eqpt Efficiency Standards above BAU</v>
      </c>
      <c r="D1487" s="290" t="s">
        <v>3059</v>
      </c>
      <c r="E1487" s="335" t="s">
        <v>2700</v>
      </c>
      <c r="F1487" t="s">
        <v>3021</v>
      </c>
      <c r="G1487" s="335" t="s">
        <v>2704</v>
      </c>
      <c r="H1487" s="17">
        <v>1105</v>
      </c>
      <c r="I1487" s="387" t="s">
        <v>43</v>
      </c>
      <c r="J1487" s="388" t="str">
        <f>IF(ISBLANK(INDEX('Policy Characteristics'!D:D,MATCH($C1487,'Policy Characteristics'!$C:$C,0))),"",INDEX('Policy Characteristics'!D:D,MATCH($C1487,'Policy Characteristics'!$C:$C,0)))</f>
        <v>Industry Energy Efficiency Standards</v>
      </c>
      <c r="K1487" s="237" t="str">
        <f>IF(ISBLANK(INDEX('Policy Characteristics'!E:E,MATCH($C1487,'Policy Characteristics'!$C:$C,0))),"",INDEX('Policy Characteristics'!E:E,MATCH($C1487,'Policy Characteristics'!$C:$C,0)))</f>
        <v>indst efficiency standards</v>
      </c>
      <c r="L1487" s="238">
        <f>IF(ISBLANK(INDEX('Policy Characteristics'!F:F,MATCH($C1487,'Policy Characteristics'!$C:$C,0))),"",INDEX('Policy Characteristics'!F:F,MATCH($C1487,'Policy Characteristics'!$C:$C,0)))</f>
        <v>0</v>
      </c>
      <c r="M1487" s="238">
        <f>IF(ISBLANK(INDEX('Policy Characteristics'!G:G,MATCH($C1487,'Policy Characteristics'!$C:$C,0))),"",INDEX('Policy Characteristics'!G:G,MATCH($C1487,'Policy Characteristics'!$C:$C,0)))</f>
        <v>0.25</v>
      </c>
      <c r="N1487" s="238">
        <f>IF(ISBLANK(INDEX('Policy Characteristics'!H:H,MATCH($C1487,'Policy Characteristics'!$C:$C,0))),"",INDEX('Policy Characteristics'!H:H,MATCH($C1487,'Policy Characteristics'!$C:$C,0)))</f>
        <v>0.01</v>
      </c>
      <c r="O1487" s="237" t="str">
        <f>IF(ISBLANK(INDEX('Policy Characteristics'!I:I,MATCH($C1487,'Policy Characteristics'!$C:$C,0))),"",INDEX('Policy Characteristics'!I:I,MATCH($C1487,'Policy Characteristics'!$C:$C,0)))</f>
        <v>% reduction in energy use</v>
      </c>
      <c r="P1487" s="237"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7" t="str">
        <f>IF(ISBLANK(INDEX('Policy Characteristics'!K:K,MATCH($C1487,'Policy Characteristics'!$C:$C,0))),"",INDEX('Policy Characteristics'!K:K,MATCH($C1487,'Policy Characteristics'!$C:$C,0)))</f>
        <v>industry-ag-main.html#eff-stds</v>
      </c>
      <c r="R1487" s="237" t="str">
        <f>IF(ISBLANK(INDEX('Policy Characteristics'!L:L,MATCH($C1487,'Policy Characteristics'!$C:$C,0))),"",INDEX('Policy Characteristics'!L:L,MATCH($C1487,'Policy Characteristics'!$C:$C,0)))</f>
        <v>industry-energy-efficiency-standards.html</v>
      </c>
      <c r="S1487" s="291" t="s">
        <v>187</v>
      </c>
    </row>
    <row r="1488" spans="1:19" s="237" customFormat="1">
      <c r="A1488" s="237" t="str">
        <f>IF(ISBLANK(INDEX('Policy Characteristics'!A:A,MATCH($C1488,'Policy Characteristics'!$C:$C,0))),"",INDEX('Policy Characteristics'!A:A,MATCH($C1488,'Policy Characteristics'!$C:$C,0)))</f>
        <v>Industry</v>
      </c>
      <c r="B1488" s="386" t="str">
        <f>IF(ISBLANK(INDEX('Policy Characteristics'!B:B,MATCH($C1488,'Policy Characteristics'!$C:$C,0))),"",INDEX('Policy Characteristics'!B:B,MATCH($C1488,'Policy Characteristics'!$C:$C,0)))</f>
        <v>Industry Energy Efficiency Standards</v>
      </c>
      <c r="C1488" s="237" t="str">
        <f t="shared" si="52"/>
        <v>Percentage Improvement in Eqpt Efficiency Standards above BAU</v>
      </c>
      <c r="D1488" s="290" t="s">
        <v>3059</v>
      </c>
      <c r="E1488" s="335" t="s">
        <v>2701</v>
      </c>
      <c r="F1488" t="s">
        <v>3021</v>
      </c>
      <c r="G1488" s="335" t="s">
        <v>2705</v>
      </c>
      <c r="H1488" s="17">
        <v>1106</v>
      </c>
      <c r="I1488" s="387" t="s">
        <v>43</v>
      </c>
      <c r="J1488" s="388" t="str">
        <f>IF(ISBLANK(INDEX('Policy Characteristics'!D:D,MATCH($C1488,'Policy Characteristics'!$C:$C,0))),"",INDEX('Policy Characteristics'!D:D,MATCH($C1488,'Policy Characteristics'!$C:$C,0)))</f>
        <v>Industry Energy Efficiency Standards</v>
      </c>
      <c r="K1488" s="237" t="str">
        <f>IF(ISBLANK(INDEX('Policy Characteristics'!E:E,MATCH($C1488,'Policy Characteristics'!$C:$C,0))),"",INDEX('Policy Characteristics'!E:E,MATCH($C1488,'Policy Characteristics'!$C:$C,0)))</f>
        <v>indst efficiency standards</v>
      </c>
      <c r="L1488" s="238">
        <f>IF(ISBLANK(INDEX('Policy Characteristics'!F:F,MATCH($C1488,'Policy Characteristics'!$C:$C,0))),"",INDEX('Policy Characteristics'!F:F,MATCH($C1488,'Policy Characteristics'!$C:$C,0)))</f>
        <v>0</v>
      </c>
      <c r="M1488" s="238">
        <f>IF(ISBLANK(INDEX('Policy Characteristics'!G:G,MATCH($C1488,'Policy Characteristics'!$C:$C,0))),"",INDEX('Policy Characteristics'!G:G,MATCH($C1488,'Policy Characteristics'!$C:$C,0)))</f>
        <v>0.25</v>
      </c>
      <c r="N1488" s="238">
        <f>IF(ISBLANK(INDEX('Policy Characteristics'!H:H,MATCH($C1488,'Policy Characteristics'!$C:$C,0))),"",INDEX('Policy Characteristics'!H:H,MATCH($C1488,'Policy Characteristics'!$C:$C,0)))</f>
        <v>0.01</v>
      </c>
      <c r="O1488" s="237" t="str">
        <f>IF(ISBLANK(INDEX('Policy Characteristics'!I:I,MATCH($C1488,'Policy Characteristics'!$C:$C,0))),"",INDEX('Policy Characteristics'!I:I,MATCH($C1488,'Policy Characteristics'!$C:$C,0)))</f>
        <v>% reduction in energy use</v>
      </c>
      <c r="P1488" s="237"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7" t="str">
        <f>IF(ISBLANK(INDEX('Policy Characteristics'!K:K,MATCH($C1488,'Policy Characteristics'!$C:$C,0))),"",INDEX('Policy Characteristics'!K:K,MATCH($C1488,'Policy Characteristics'!$C:$C,0)))</f>
        <v>industry-ag-main.html#eff-stds</v>
      </c>
      <c r="R1488" s="237" t="str">
        <f>IF(ISBLANK(INDEX('Policy Characteristics'!L:L,MATCH($C1488,'Policy Characteristics'!$C:$C,0))),"",INDEX('Policy Characteristics'!L:L,MATCH($C1488,'Policy Characteristics'!$C:$C,0)))</f>
        <v>industry-energy-efficiency-standards.html</v>
      </c>
      <c r="S1488" s="291" t="s">
        <v>187</v>
      </c>
    </row>
    <row r="1489" spans="1:19" s="237" customFormat="1">
      <c r="A1489" s="237" t="str">
        <f>IF(ISBLANK(INDEX('Policy Characteristics'!A:A,MATCH($C1489,'Policy Characteristics'!$C:$C,0))),"",INDEX('Policy Characteristics'!A:A,MATCH($C1489,'Policy Characteristics'!$C:$C,0)))</f>
        <v>Industry</v>
      </c>
      <c r="B1489" s="386" t="str">
        <f>IF(ISBLANK(INDEX('Policy Characteristics'!B:B,MATCH($C1489,'Policy Characteristics'!$C:$C,0))),"",INDEX('Policy Characteristics'!B:B,MATCH($C1489,'Policy Characteristics'!$C:$C,0)))</f>
        <v>Industry Energy Efficiency Standards</v>
      </c>
      <c r="C1489" s="237" t="str">
        <f t="shared" si="52"/>
        <v>Percentage Improvement in Eqpt Efficiency Standards above BAU</v>
      </c>
      <c r="D1489" s="290" t="s">
        <v>3059</v>
      </c>
      <c r="E1489" s="335" t="s">
        <v>2698</v>
      </c>
      <c r="F1489" t="s">
        <v>3021</v>
      </c>
      <c r="G1489" s="335" t="s">
        <v>2703</v>
      </c>
      <c r="H1489" s="17">
        <v>1107</v>
      </c>
      <c r="I1489" s="387" t="s">
        <v>44</v>
      </c>
      <c r="J1489" s="388" t="str">
        <f>IF(ISBLANK(INDEX('Policy Characteristics'!D:D,MATCH($C1489,'Policy Characteristics'!$C:$C,0))),"",INDEX('Policy Characteristics'!D:D,MATCH($C1489,'Policy Characteristics'!$C:$C,0)))</f>
        <v>Industry Energy Efficiency Standards</v>
      </c>
      <c r="K1489" s="237" t="str">
        <f>IF(ISBLANK(INDEX('Policy Characteristics'!E:E,MATCH($C1489,'Policy Characteristics'!$C:$C,0))),"",INDEX('Policy Characteristics'!E:E,MATCH($C1489,'Policy Characteristics'!$C:$C,0)))</f>
        <v>indst efficiency standards</v>
      </c>
      <c r="L1489" s="238">
        <f>IF(ISBLANK(INDEX('Policy Characteristics'!F:F,MATCH($C1489,'Policy Characteristics'!$C:$C,0))),"",INDEX('Policy Characteristics'!F:F,MATCH($C1489,'Policy Characteristics'!$C:$C,0)))</f>
        <v>0</v>
      </c>
      <c r="M1489" s="238">
        <f>IF(ISBLANK(INDEX('Policy Characteristics'!G:G,MATCH($C1489,'Policy Characteristics'!$C:$C,0))),"",INDEX('Policy Characteristics'!G:G,MATCH($C1489,'Policy Characteristics'!$C:$C,0)))</f>
        <v>0.25</v>
      </c>
      <c r="N1489" s="238">
        <f>IF(ISBLANK(INDEX('Policy Characteristics'!H:H,MATCH($C1489,'Policy Characteristics'!$C:$C,0))),"",INDEX('Policy Characteristics'!H:H,MATCH($C1489,'Policy Characteristics'!$C:$C,0)))</f>
        <v>0.01</v>
      </c>
      <c r="O1489" s="237" t="str">
        <f>IF(ISBLANK(INDEX('Policy Characteristics'!I:I,MATCH($C1489,'Policy Characteristics'!$C:$C,0))),"",INDEX('Policy Characteristics'!I:I,MATCH($C1489,'Policy Characteristics'!$C:$C,0)))</f>
        <v>% reduction in energy use</v>
      </c>
      <c r="P1489" s="237"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7" t="str">
        <f>IF(ISBLANK(INDEX('Policy Characteristics'!K:K,MATCH($C1489,'Policy Characteristics'!$C:$C,0))),"",INDEX('Policy Characteristics'!K:K,MATCH($C1489,'Policy Characteristics'!$C:$C,0)))</f>
        <v>industry-ag-main.html#eff-stds</v>
      </c>
      <c r="R1489" s="237" t="str">
        <f>IF(ISBLANK(INDEX('Policy Characteristics'!L:L,MATCH($C1489,'Policy Characteristics'!$C:$C,0))),"",INDEX('Policy Characteristics'!L:L,MATCH($C1489,'Policy Characteristics'!$C:$C,0)))</f>
        <v>industry-energy-efficiency-standards.html</v>
      </c>
      <c r="S1489" s="291" t="s">
        <v>187</v>
      </c>
    </row>
    <row r="1490" spans="1:19" s="237" customFormat="1">
      <c r="A1490" s="237" t="str">
        <f>IF(ISBLANK(INDEX('Policy Characteristics'!A:A,MATCH($C1490,'Policy Characteristics'!$C:$C,0))),"",INDEX('Policy Characteristics'!A:A,MATCH($C1490,'Policy Characteristics'!$C:$C,0)))</f>
        <v>Industry</v>
      </c>
      <c r="B1490" s="386" t="str">
        <f>IF(ISBLANK(INDEX('Policy Characteristics'!B:B,MATCH($C1490,'Policy Characteristics'!$C:$C,0))),"",INDEX('Policy Characteristics'!B:B,MATCH($C1490,'Policy Characteristics'!$C:$C,0)))</f>
        <v>Industry Energy Efficiency Standards</v>
      </c>
      <c r="C1490" s="237" t="str">
        <f t="shared" si="52"/>
        <v>Percentage Improvement in Eqpt Efficiency Standards above BAU</v>
      </c>
      <c r="D1490" s="290" t="s">
        <v>3060</v>
      </c>
      <c r="E1490" s="335" t="s">
        <v>2396</v>
      </c>
      <c r="F1490" t="s">
        <v>3022</v>
      </c>
      <c r="G1490" s="335" t="s">
        <v>2402</v>
      </c>
      <c r="H1490" s="17">
        <v>1108</v>
      </c>
      <c r="I1490" s="387" t="s">
        <v>43</v>
      </c>
      <c r="J1490" s="388" t="str">
        <f>IF(ISBLANK(INDEX('Policy Characteristics'!D:D,MATCH($C1490,'Policy Characteristics'!$C:$C,0))),"",INDEX('Policy Characteristics'!D:D,MATCH($C1490,'Policy Characteristics'!$C:$C,0)))</f>
        <v>Industry Energy Efficiency Standards</v>
      </c>
      <c r="K1490" s="237" t="str">
        <f>IF(ISBLANK(INDEX('Policy Characteristics'!E:E,MATCH($C1490,'Policy Characteristics'!$C:$C,0))),"",INDEX('Policy Characteristics'!E:E,MATCH($C1490,'Policy Characteristics'!$C:$C,0)))</f>
        <v>indst efficiency standards</v>
      </c>
      <c r="L1490" s="238">
        <f>IF(ISBLANK(INDEX('Policy Characteristics'!F:F,MATCH($C1490,'Policy Characteristics'!$C:$C,0))),"",INDEX('Policy Characteristics'!F:F,MATCH($C1490,'Policy Characteristics'!$C:$C,0)))</f>
        <v>0</v>
      </c>
      <c r="M1490" s="238">
        <f>IF(ISBLANK(INDEX('Policy Characteristics'!G:G,MATCH($C1490,'Policy Characteristics'!$C:$C,0))),"",INDEX('Policy Characteristics'!G:G,MATCH($C1490,'Policy Characteristics'!$C:$C,0)))</f>
        <v>0.25</v>
      </c>
      <c r="N1490" s="238">
        <f>IF(ISBLANK(INDEX('Policy Characteristics'!H:H,MATCH($C1490,'Policy Characteristics'!$C:$C,0))),"",INDEX('Policy Characteristics'!H:H,MATCH($C1490,'Policy Characteristics'!$C:$C,0)))</f>
        <v>0.01</v>
      </c>
      <c r="O1490" s="237" t="str">
        <f>IF(ISBLANK(INDEX('Policy Characteristics'!I:I,MATCH($C1490,'Policy Characteristics'!$C:$C,0))),"",INDEX('Policy Characteristics'!I:I,MATCH($C1490,'Policy Characteristics'!$C:$C,0)))</f>
        <v>% reduction in energy use</v>
      </c>
      <c r="P1490" s="237"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7" t="str">
        <f>IF(ISBLANK(INDEX('Policy Characteristics'!K:K,MATCH($C1490,'Policy Characteristics'!$C:$C,0))),"",INDEX('Policy Characteristics'!K:K,MATCH($C1490,'Policy Characteristics'!$C:$C,0)))</f>
        <v>industry-ag-main.html#eff-stds</v>
      </c>
      <c r="R1490" s="237" t="str">
        <f>IF(ISBLANK(INDEX('Policy Characteristics'!L:L,MATCH($C1490,'Policy Characteristics'!$C:$C,0))),"",INDEX('Policy Characteristics'!L:L,MATCH($C1490,'Policy Characteristics'!$C:$C,0)))</f>
        <v>industry-energy-efficiency-standards.html</v>
      </c>
      <c r="S1490" s="291" t="s">
        <v>187</v>
      </c>
    </row>
    <row r="1491" spans="1:19" s="237" customFormat="1">
      <c r="A1491" s="237" t="str">
        <f>IF(ISBLANK(INDEX('Policy Characteristics'!A:A,MATCH($C1491,'Policy Characteristics'!$C:$C,0))),"",INDEX('Policy Characteristics'!A:A,MATCH($C1491,'Policy Characteristics'!$C:$C,0)))</f>
        <v>Industry</v>
      </c>
      <c r="B1491" s="386" t="str">
        <f>IF(ISBLANK(INDEX('Policy Characteristics'!B:B,MATCH($C1491,'Policy Characteristics'!$C:$C,0))),"",INDEX('Policy Characteristics'!B:B,MATCH($C1491,'Policy Characteristics'!$C:$C,0)))</f>
        <v>Industry Energy Efficiency Standards</v>
      </c>
      <c r="C1491" s="237" t="str">
        <f t="shared" si="52"/>
        <v>Percentage Improvement in Eqpt Efficiency Standards above BAU</v>
      </c>
      <c r="D1491" s="290" t="s">
        <v>3060</v>
      </c>
      <c r="E1491" s="335" t="s">
        <v>2397</v>
      </c>
      <c r="F1491" t="s">
        <v>3022</v>
      </c>
      <c r="G1491" s="335" t="s">
        <v>2405</v>
      </c>
      <c r="H1491" s="17">
        <v>1109</v>
      </c>
      <c r="I1491" s="387" t="s">
        <v>44</v>
      </c>
      <c r="J1491" s="388" t="str">
        <f>IF(ISBLANK(INDEX('Policy Characteristics'!D:D,MATCH($C1491,'Policy Characteristics'!$C:$C,0))),"",INDEX('Policy Characteristics'!D:D,MATCH($C1491,'Policy Characteristics'!$C:$C,0)))</f>
        <v>Industry Energy Efficiency Standards</v>
      </c>
      <c r="K1491" s="237" t="str">
        <f>IF(ISBLANK(INDEX('Policy Characteristics'!E:E,MATCH($C1491,'Policy Characteristics'!$C:$C,0))),"",INDEX('Policy Characteristics'!E:E,MATCH($C1491,'Policy Characteristics'!$C:$C,0)))</f>
        <v>indst efficiency standards</v>
      </c>
      <c r="L1491" s="238">
        <f>IF(ISBLANK(INDEX('Policy Characteristics'!F:F,MATCH($C1491,'Policy Characteristics'!$C:$C,0))),"",INDEX('Policy Characteristics'!F:F,MATCH($C1491,'Policy Characteristics'!$C:$C,0)))</f>
        <v>0</v>
      </c>
      <c r="M1491" s="238">
        <f>IF(ISBLANK(INDEX('Policy Characteristics'!G:G,MATCH($C1491,'Policy Characteristics'!$C:$C,0))),"",INDEX('Policy Characteristics'!G:G,MATCH($C1491,'Policy Characteristics'!$C:$C,0)))</f>
        <v>0.25</v>
      </c>
      <c r="N1491" s="238">
        <f>IF(ISBLANK(INDEX('Policy Characteristics'!H:H,MATCH($C1491,'Policy Characteristics'!$C:$C,0))),"",INDEX('Policy Characteristics'!H:H,MATCH($C1491,'Policy Characteristics'!$C:$C,0)))</f>
        <v>0.01</v>
      </c>
      <c r="O1491" s="237" t="str">
        <f>IF(ISBLANK(INDEX('Policy Characteristics'!I:I,MATCH($C1491,'Policy Characteristics'!$C:$C,0))),"",INDEX('Policy Characteristics'!I:I,MATCH($C1491,'Policy Characteristics'!$C:$C,0)))</f>
        <v>% reduction in energy use</v>
      </c>
      <c r="P1491" s="237"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7" t="str">
        <f>IF(ISBLANK(INDEX('Policy Characteristics'!K:K,MATCH($C1491,'Policy Characteristics'!$C:$C,0))),"",INDEX('Policy Characteristics'!K:K,MATCH($C1491,'Policy Characteristics'!$C:$C,0)))</f>
        <v>industry-ag-main.html#eff-stds</v>
      </c>
      <c r="R1491" s="237" t="str">
        <f>IF(ISBLANK(INDEX('Policy Characteristics'!L:L,MATCH($C1491,'Policy Characteristics'!$C:$C,0))),"",INDEX('Policy Characteristics'!L:L,MATCH($C1491,'Policy Characteristics'!$C:$C,0)))</f>
        <v>industry-energy-efficiency-standards.html</v>
      </c>
      <c r="S1491" s="291" t="s">
        <v>187</v>
      </c>
    </row>
    <row r="1492" spans="1:19" s="237" customFormat="1">
      <c r="A1492" s="237" t="str">
        <f>IF(ISBLANK(INDEX('Policy Characteristics'!A:A,MATCH($C1492,'Policy Characteristics'!$C:$C,0))),"",INDEX('Policy Characteristics'!A:A,MATCH($C1492,'Policy Characteristics'!$C:$C,0)))</f>
        <v>Industry</v>
      </c>
      <c r="B1492" s="386" t="str">
        <f>IF(ISBLANK(INDEX('Policy Characteristics'!B:B,MATCH($C1492,'Policy Characteristics'!$C:$C,0))),"",INDEX('Policy Characteristics'!B:B,MATCH($C1492,'Policy Characteristics'!$C:$C,0)))</f>
        <v>Industry Energy Efficiency Standards</v>
      </c>
      <c r="C1492" s="237" t="str">
        <f t="shared" si="52"/>
        <v>Percentage Improvement in Eqpt Efficiency Standards above BAU</v>
      </c>
      <c r="D1492" s="290" t="s">
        <v>3060</v>
      </c>
      <c r="E1492" s="335" t="s">
        <v>2398</v>
      </c>
      <c r="F1492" t="s">
        <v>3022</v>
      </c>
      <c r="G1492" s="335" t="s">
        <v>2406</v>
      </c>
      <c r="H1492" s="17">
        <v>1110</v>
      </c>
      <c r="I1492" s="387" t="s">
        <v>43</v>
      </c>
      <c r="J1492" s="388" t="str">
        <f>IF(ISBLANK(INDEX('Policy Characteristics'!D:D,MATCH($C1492,'Policy Characteristics'!$C:$C,0))),"",INDEX('Policy Characteristics'!D:D,MATCH($C1492,'Policy Characteristics'!$C:$C,0)))</f>
        <v>Industry Energy Efficiency Standards</v>
      </c>
      <c r="K1492" s="237" t="str">
        <f>IF(ISBLANK(INDEX('Policy Characteristics'!E:E,MATCH($C1492,'Policy Characteristics'!$C:$C,0))),"",INDEX('Policy Characteristics'!E:E,MATCH($C1492,'Policy Characteristics'!$C:$C,0)))</f>
        <v>indst efficiency standards</v>
      </c>
      <c r="L1492" s="238">
        <f>IF(ISBLANK(INDEX('Policy Characteristics'!F:F,MATCH($C1492,'Policy Characteristics'!$C:$C,0))),"",INDEX('Policy Characteristics'!F:F,MATCH($C1492,'Policy Characteristics'!$C:$C,0)))</f>
        <v>0</v>
      </c>
      <c r="M1492" s="238">
        <f>IF(ISBLANK(INDEX('Policy Characteristics'!G:G,MATCH($C1492,'Policy Characteristics'!$C:$C,0))),"",INDEX('Policy Characteristics'!G:G,MATCH($C1492,'Policy Characteristics'!$C:$C,0)))</f>
        <v>0.25</v>
      </c>
      <c r="N1492" s="238">
        <f>IF(ISBLANK(INDEX('Policy Characteristics'!H:H,MATCH($C1492,'Policy Characteristics'!$C:$C,0))),"",INDEX('Policy Characteristics'!H:H,MATCH($C1492,'Policy Characteristics'!$C:$C,0)))</f>
        <v>0.01</v>
      </c>
      <c r="O1492" s="237" t="str">
        <f>IF(ISBLANK(INDEX('Policy Characteristics'!I:I,MATCH($C1492,'Policy Characteristics'!$C:$C,0))),"",INDEX('Policy Characteristics'!I:I,MATCH($C1492,'Policy Characteristics'!$C:$C,0)))</f>
        <v>% reduction in energy use</v>
      </c>
      <c r="P1492" s="237"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7" t="str">
        <f>IF(ISBLANK(INDEX('Policy Characteristics'!K:K,MATCH($C1492,'Policy Characteristics'!$C:$C,0))),"",INDEX('Policy Characteristics'!K:K,MATCH($C1492,'Policy Characteristics'!$C:$C,0)))</f>
        <v>industry-ag-main.html#eff-stds</v>
      </c>
      <c r="R1492" s="237" t="str">
        <f>IF(ISBLANK(INDEX('Policy Characteristics'!L:L,MATCH($C1492,'Policy Characteristics'!$C:$C,0))),"",INDEX('Policy Characteristics'!L:L,MATCH($C1492,'Policy Characteristics'!$C:$C,0)))</f>
        <v>industry-energy-efficiency-standards.html</v>
      </c>
      <c r="S1492" s="291" t="s">
        <v>187</v>
      </c>
    </row>
    <row r="1493" spans="1:19" s="237" customFormat="1">
      <c r="A1493" s="237" t="str">
        <f>IF(ISBLANK(INDEX('Policy Characteristics'!A:A,MATCH($C1493,'Policy Characteristics'!$C:$C,0))),"",INDEX('Policy Characteristics'!A:A,MATCH($C1493,'Policy Characteristics'!$C:$C,0)))</f>
        <v>Industry</v>
      </c>
      <c r="B1493" s="386" t="str">
        <f>IF(ISBLANK(INDEX('Policy Characteristics'!B:B,MATCH($C1493,'Policy Characteristics'!$C:$C,0))),"",INDEX('Policy Characteristics'!B:B,MATCH($C1493,'Policy Characteristics'!$C:$C,0)))</f>
        <v>Industry Energy Efficiency Standards</v>
      </c>
      <c r="C1493" s="237" t="str">
        <f t="shared" si="52"/>
        <v>Percentage Improvement in Eqpt Efficiency Standards above BAU</v>
      </c>
      <c r="D1493" s="290" t="s">
        <v>3060</v>
      </c>
      <c r="E1493" s="335" t="s">
        <v>2399</v>
      </c>
      <c r="F1493" t="s">
        <v>3022</v>
      </c>
      <c r="G1493" s="335" t="s">
        <v>2403</v>
      </c>
      <c r="H1493" s="17">
        <v>1111</v>
      </c>
      <c r="I1493" s="387" t="s">
        <v>44</v>
      </c>
      <c r="J1493" s="388" t="str">
        <f>IF(ISBLANK(INDEX('Policy Characteristics'!D:D,MATCH($C1493,'Policy Characteristics'!$C:$C,0))),"",INDEX('Policy Characteristics'!D:D,MATCH($C1493,'Policy Characteristics'!$C:$C,0)))</f>
        <v>Industry Energy Efficiency Standards</v>
      </c>
      <c r="K1493" s="237" t="str">
        <f>IF(ISBLANK(INDEX('Policy Characteristics'!E:E,MATCH($C1493,'Policy Characteristics'!$C:$C,0))),"",INDEX('Policy Characteristics'!E:E,MATCH($C1493,'Policy Characteristics'!$C:$C,0)))</f>
        <v>indst efficiency standards</v>
      </c>
      <c r="L1493" s="238">
        <f>IF(ISBLANK(INDEX('Policy Characteristics'!F:F,MATCH($C1493,'Policy Characteristics'!$C:$C,0))),"",INDEX('Policy Characteristics'!F:F,MATCH($C1493,'Policy Characteristics'!$C:$C,0)))</f>
        <v>0</v>
      </c>
      <c r="M1493" s="238">
        <f>IF(ISBLANK(INDEX('Policy Characteristics'!G:G,MATCH($C1493,'Policy Characteristics'!$C:$C,0))),"",INDEX('Policy Characteristics'!G:G,MATCH($C1493,'Policy Characteristics'!$C:$C,0)))</f>
        <v>0.25</v>
      </c>
      <c r="N1493" s="238">
        <f>IF(ISBLANK(INDEX('Policy Characteristics'!H:H,MATCH($C1493,'Policy Characteristics'!$C:$C,0))),"",INDEX('Policy Characteristics'!H:H,MATCH($C1493,'Policy Characteristics'!$C:$C,0)))</f>
        <v>0.01</v>
      </c>
      <c r="O1493" s="237" t="str">
        <f>IF(ISBLANK(INDEX('Policy Characteristics'!I:I,MATCH($C1493,'Policy Characteristics'!$C:$C,0))),"",INDEX('Policy Characteristics'!I:I,MATCH($C1493,'Policy Characteristics'!$C:$C,0)))</f>
        <v>% reduction in energy use</v>
      </c>
      <c r="P1493" s="237"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7" t="str">
        <f>IF(ISBLANK(INDEX('Policy Characteristics'!K:K,MATCH($C1493,'Policy Characteristics'!$C:$C,0))),"",INDEX('Policy Characteristics'!K:K,MATCH($C1493,'Policy Characteristics'!$C:$C,0)))</f>
        <v>industry-ag-main.html#eff-stds</v>
      </c>
      <c r="R1493" s="237" t="str">
        <f>IF(ISBLANK(INDEX('Policy Characteristics'!L:L,MATCH($C1493,'Policy Characteristics'!$C:$C,0))),"",INDEX('Policy Characteristics'!L:L,MATCH($C1493,'Policy Characteristics'!$C:$C,0)))</f>
        <v>industry-energy-efficiency-standards.html</v>
      </c>
      <c r="S1493" s="291" t="s">
        <v>187</v>
      </c>
    </row>
    <row r="1494" spans="1:19" s="237" customFormat="1">
      <c r="A1494" s="237" t="str">
        <f>IF(ISBLANK(INDEX('Policy Characteristics'!A:A,MATCH($C1494,'Policy Characteristics'!$C:$C,0))),"",INDEX('Policy Characteristics'!A:A,MATCH($C1494,'Policy Characteristics'!$C:$C,0)))</f>
        <v>Industry</v>
      </c>
      <c r="B1494" s="386" t="str">
        <f>IF(ISBLANK(INDEX('Policy Characteristics'!B:B,MATCH($C1494,'Policy Characteristics'!$C:$C,0))),"",INDEX('Policy Characteristics'!B:B,MATCH($C1494,'Policy Characteristics'!$C:$C,0)))</f>
        <v>Industry Energy Efficiency Standards</v>
      </c>
      <c r="C1494" s="237" t="str">
        <f t="shared" si="52"/>
        <v>Percentage Improvement in Eqpt Efficiency Standards above BAU</v>
      </c>
      <c r="D1494" s="290" t="s">
        <v>3060</v>
      </c>
      <c r="E1494" s="335" t="s">
        <v>2400</v>
      </c>
      <c r="F1494" t="s">
        <v>3022</v>
      </c>
      <c r="G1494" s="335" t="s">
        <v>2404</v>
      </c>
      <c r="H1494" s="17">
        <v>1112</v>
      </c>
      <c r="I1494" s="387" t="s">
        <v>43</v>
      </c>
      <c r="J1494" s="388" t="str">
        <f>IF(ISBLANK(INDEX('Policy Characteristics'!D:D,MATCH($C1494,'Policy Characteristics'!$C:$C,0))),"",INDEX('Policy Characteristics'!D:D,MATCH($C1494,'Policy Characteristics'!$C:$C,0)))</f>
        <v>Industry Energy Efficiency Standards</v>
      </c>
      <c r="K1494" s="237" t="str">
        <f>IF(ISBLANK(INDEX('Policy Characteristics'!E:E,MATCH($C1494,'Policy Characteristics'!$C:$C,0))),"",INDEX('Policy Characteristics'!E:E,MATCH($C1494,'Policy Characteristics'!$C:$C,0)))</f>
        <v>indst efficiency standards</v>
      </c>
      <c r="L1494" s="238">
        <f>IF(ISBLANK(INDEX('Policy Characteristics'!F:F,MATCH($C1494,'Policy Characteristics'!$C:$C,0))),"",INDEX('Policy Characteristics'!F:F,MATCH($C1494,'Policy Characteristics'!$C:$C,0)))</f>
        <v>0</v>
      </c>
      <c r="M1494" s="238">
        <f>IF(ISBLANK(INDEX('Policy Characteristics'!G:G,MATCH($C1494,'Policy Characteristics'!$C:$C,0))),"",INDEX('Policy Characteristics'!G:G,MATCH($C1494,'Policy Characteristics'!$C:$C,0)))</f>
        <v>0.25</v>
      </c>
      <c r="N1494" s="238">
        <f>IF(ISBLANK(INDEX('Policy Characteristics'!H:H,MATCH($C1494,'Policy Characteristics'!$C:$C,0))),"",INDEX('Policy Characteristics'!H:H,MATCH($C1494,'Policy Characteristics'!$C:$C,0)))</f>
        <v>0.01</v>
      </c>
      <c r="O1494" s="237" t="str">
        <f>IF(ISBLANK(INDEX('Policy Characteristics'!I:I,MATCH($C1494,'Policy Characteristics'!$C:$C,0))),"",INDEX('Policy Characteristics'!I:I,MATCH($C1494,'Policy Characteristics'!$C:$C,0)))</f>
        <v>% reduction in energy use</v>
      </c>
      <c r="P1494" s="237"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7" t="str">
        <f>IF(ISBLANK(INDEX('Policy Characteristics'!K:K,MATCH($C1494,'Policy Characteristics'!$C:$C,0))),"",INDEX('Policy Characteristics'!K:K,MATCH($C1494,'Policy Characteristics'!$C:$C,0)))</f>
        <v>industry-ag-main.html#eff-stds</v>
      </c>
      <c r="R1494" s="237" t="str">
        <f>IF(ISBLANK(INDEX('Policy Characteristics'!L:L,MATCH($C1494,'Policy Characteristics'!$C:$C,0))),"",INDEX('Policy Characteristics'!L:L,MATCH($C1494,'Policy Characteristics'!$C:$C,0)))</f>
        <v>industry-energy-efficiency-standards.html</v>
      </c>
      <c r="S1494" s="291" t="s">
        <v>187</v>
      </c>
    </row>
    <row r="1495" spans="1:19" s="237" customFormat="1">
      <c r="A1495" s="237" t="str">
        <f>IF(ISBLANK(INDEX('Policy Characteristics'!A:A,MATCH($C1495,'Policy Characteristics'!$C:$C,0))),"",INDEX('Policy Characteristics'!A:A,MATCH($C1495,'Policy Characteristics'!$C:$C,0)))</f>
        <v>Industry</v>
      </c>
      <c r="B1495" s="386" t="str">
        <f>IF(ISBLANK(INDEX('Policy Characteristics'!B:B,MATCH($C1495,'Policy Characteristics'!$C:$C,0))),"",INDEX('Policy Characteristics'!B:B,MATCH($C1495,'Policy Characteristics'!$C:$C,0)))</f>
        <v>Industry Energy Efficiency Standards</v>
      </c>
      <c r="C1495" s="237" t="str">
        <f t="shared" si="52"/>
        <v>Percentage Improvement in Eqpt Efficiency Standards above BAU</v>
      </c>
      <c r="D1495" s="290" t="s">
        <v>3060</v>
      </c>
      <c r="E1495" s="335" t="s">
        <v>2401</v>
      </c>
      <c r="F1495" t="s">
        <v>3022</v>
      </c>
      <c r="G1495" s="335" t="s">
        <v>2407</v>
      </c>
      <c r="H1495" s="17">
        <v>1113</v>
      </c>
      <c r="I1495" s="387" t="s">
        <v>44</v>
      </c>
      <c r="J1495" s="388" t="str">
        <f>IF(ISBLANK(INDEX('Policy Characteristics'!D:D,MATCH($C1495,'Policy Characteristics'!$C:$C,0))),"",INDEX('Policy Characteristics'!D:D,MATCH($C1495,'Policy Characteristics'!$C:$C,0)))</f>
        <v>Industry Energy Efficiency Standards</v>
      </c>
      <c r="K1495" s="237" t="str">
        <f>IF(ISBLANK(INDEX('Policy Characteristics'!E:E,MATCH($C1495,'Policy Characteristics'!$C:$C,0))),"",INDEX('Policy Characteristics'!E:E,MATCH($C1495,'Policy Characteristics'!$C:$C,0)))</f>
        <v>indst efficiency standards</v>
      </c>
      <c r="L1495" s="238">
        <f>IF(ISBLANK(INDEX('Policy Characteristics'!F:F,MATCH($C1495,'Policy Characteristics'!$C:$C,0))),"",INDEX('Policy Characteristics'!F:F,MATCH($C1495,'Policy Characteristics'!$C:$C,0)))</f>
        <v>0</v>
      </c>
      <c r="M1495" s="238">
        <f>IF(ISBLANK(INDEX('Policy Characteristics'!G:G,MATCH($C1495,'Policy Characteristics'!$C:$C,0))),"",INDEX('Policy Characteristics'!G:G,MATCH($C1495,'Policy Characteristics'!$C:$C,0)))</f>
        <v>0.25</v>
      </c>
      <c r="N1495" s="238">
        <f>IF(ISBLANK(INDEX('Policy Characteristics'!H:H,MATCH($C1495,'Policy Characteristics'!$C:$C,0))),"",INDEX('Policy Characteristics'!H:H,MATCH($C1495,'Policy Characteristics'!$C:$C,0)))</f>
        <v>0.01</v>
      </c>
      <c r="O1495" s="237" t="str">
        <f>IF(ISBLANK(INDEX('Policy Characteristics'!I:I,MATCH($C1495,'Policy Characteristics'!$C:$C,0))),"",INDEX('Policy Characteristics'!I:I,MATCH($C1495,'Policy Characteristics'!$C:$C,0)))</f>
        <v>% reduction in energy use</v>
      </c>
      <c r="P1495" s="237"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7" t="str">
        <f>IF(ISBLANK(INDEX('Policy Characteristics'!K:K,MATCH($C1495,'Policy Characteristics'!$C:$C,0))),"",INDEX('Policy Characteristics'!K:K,MATCH($C1495,'Policy Characteristics'!$C:$C,0)))</f>
        <v>industry-ag-main.html#eff-stds</v>
      </c>
      <c r="R1495" s="237" t="str">
        <f>IF(ISBLANK(INDEX('Policy Characteristics'!L:L,MATCH($C1495,'Policy Characteristics'!$C:$C,0))),"",INDEX('Policy Characteristics'!L:L,MATCH($C1495,'Policy Characteristics'!$C:$C,0)))</f>
        <v>industry-energy-efficiency-standards.html</v>
      </c>
      <c r="S1495" s="291" t="s">
        <v>187</v>
      </c>
    </row>
    <row r="1496" spans="1:19" s="237" customFormat="1">
      <c r="A1496" s="237" t="str">
        <f>IF(ISBLANK(INDEX('Policy Characteristics'!A:A,MATCH($C1496,'Policy Characteristics'!$C:$C,0))),"",INDEX('Policy Characteristics'!A:A,MATCH($C1496,'Policy Characteristics'!$C:$C,0)))</f>
        <v>Industry</v>
      </c>
      <c r="B1496" s="386" t="str">
        <f>IF(ISBLANK(INDEX('Policy Characteristics'!B:B,MATCH($C1496,'Policy Characteristics'!$C:$C,0))),"",INDEX('Policy Characteristics'!B:B,MATCH($C1496,'Policy Characteristics'!$C:$C,0)))</f>
        <v>Industry Energy Efficiency Standards</v>
      </c>
      <c r="C1496" s="237" t="str">
        <f t="shared" si="52"/>
        <v>Percentage Improvement in Eqpt Efficiency Standards above BAU</v>
      </c>
      <c r="D1496" s="290" t="s">
        <v>3060</v>
      </c>
      <c r="E1496" s="335" t="s">
        <v>2699</v>
      </c>
      <c r="F1496" t="s">
        <v>3022</v>
      </c>
      <c r="G1496" s="335" t="s">
        <v>2702</v>
      </c>
      <c r="H1496" s="17">
        <v>1114</v>
      </c>
      <c r="I1496" s="387" t="s">
        <v>44</v>
      </c>
      <c r="J1496" s="388" t="str">
        <f>IF(ISBLANK(INDEX('Policy Characteristics'!D:D,MATCH($C1496,'Policy Characteristics'!$C:$C,0))),"",INDEX('Policy Characteristics'!D:D,MATCH($C1496,'Policy Characteristics'!$C:$C,0)))</f>
        <v>Industry Energy Efficiency Standards</v>
      </c>
      <c r="K1496" s="237" t="str">
        <f>IF(ISBLANK(INDEX('Policy Characteristics'!E:E,MATCH($C1496,'Policy Characteristics'!$C:$C,0))),"",INDEX('Policy Characteristics'!E:E,MATCH($C1496,'Policy Characteristics'!$C:$C,0)))</f>
        <v>indst efficiency standards</v>
      </c>
      <c r="L1496" s="238">
        <f>IF(ISBLANK(INDEX('Policy Characteristics'!F:F,MATCH($C1496,'Policy Characteristics'!$C:$C,0))),"",INDEX('Policy Characteristics'!F:F,MATCH($C1496,'Policy Characteristics'!$C:$C,0)))</f>
        <v>0</v>
      </c>
      <c r="M1496" s="238">
        <f>IF(ISBLANK(INDEX('Policy Characteristics'!G:G,MATCH($C1496,'Policy Characteristics'!$C:$C,0))),"",INDEX('Policy Characteristics'!G:G,MATCH($C1496,'Policy Characteristics'!$C:$C,0)))</f>
        <v>0.25</v>
      </c>
      <c r="N1496" s="238">
        <f>IF(ISBLANK(INDEX('Policy Characteristics'!H:H,MATCH($C1496,'Policy Characteristics'!$C:$C,0))),"",INDEX('Policy Characteristics'!H:H,MATCH($C1496,'Policy Characteristics'!$C:$C,0)))</f>
        <v>0.01</v>
      </c>
      <c r="O1496" s="237" t="str">
        <f>IF(ISBLANK(INDEX('Policy Characteristics'!I:I,MATCH($C1496,'Policy Characteristics'!$C:$C,0))),"",INDEX('Policy Characteristics'!I:I,MATCH($C1496,'Policy Characteristics'!$C:$C,0)))</f>
        <v>% reduction in energy use</v>
      </c>
      <c r="P1496" s="237"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7" t="str">
        <f>IF(ISBLANK(INDEX('Policy Characteristics'!K:K,MATCH($C1496,'Policy Characteristics'!$C:$C,0))),"",INDEX('Policy Characteristics'!K:K,MATCH($C1496,'Policy Characteristics'!$C:$C,0)))</f>
        <v>industry-ag-main.html#eff-stds</v>
      </c>
      <c r="R1496" s="237" t="str">
        <f>IF(ISBLANK(INDEX('Policy Characteristics'!L:L,MATCH($C1496,'Policy Characteristics'!$C:$C,0))),"",INDEX('Policy Characteristics'!L:L,MATCH($C1496,'Policy Characteristics'!$C:$C,0)))</f>
        <v>industry-energy-efficiency-standards.html</v>
      </c>
      <c r="S1496" s="291" t="s">
        <v>187</v>
      </c>
    </row>
    <row r="1497" spans="1:19" s="237" customFormat="1">
      <c r="A1497" s="237" t="str">
        <f>IF(ISBLANK(INDEX('Policy Characteristics'!A:A,MATCH($C1497,'Policy Characteristics'!$C:$C,0))),"",INDEX('Policy Characteristics'!A:A,MATCH($C1497,'Policy Characteristics'!$C:$C,0)))</f>
        <v>Industry</v>
      </c>
      <c r="B1497" s="386" t="str">
        <f>IF(ISBLANK(INDEX('Policy Characteristics'!B:B,MATCH($C1497,'Policy Characteristics'!$C:$C,0))),"",INDEX('Policy Characteristics'!B:B,MATCH($C1497,'Policy Characteristics'!$C:$C,0)))</f>
        <v>Industry Energy Efficiency Standards</v>
      </c>
      <c r="C1497" s="237" t="str">
        <f t="shared" si="52"/>
        <v>Percentage Improvement in Eqpt Efficiency Standards above BAU</v>
      </c>
      <c r="D1497" s="290" t="s">
        <v>3060</v>
      </c>
      <c r="E1497" s="335" t="s">
        <v>2700</v>
      </c>
      <c r="F1497" t="s">
        <v>3022</v>
      </c>
      <c r="G1497" s="335" t="s">
        <v>2704</v>
      </c>
      <c r="H1497" s="17">
        <v>1115</v>
      </c>
      <c r="I1497" s="387" t="s">
        <v>44</v>
      </c>
      <c r="J1497" s="388" t="str">
        <f>IF(ISBLANK(INDEX('Policy Characteristics'!D:D,MATCH($C1497,'Policy Characteristics'!$C:$C,0))),"",INDEX('Policy Characteristics'!D:D,MATCH($C1497,'Policy Characteristics'!$C:$C,0)))</f>
        <v>Industry Energy Efficiency Standards</v>
      </c>
      <c r="K1497" s="237" t="str">
        <f>IF(ISBLANK(INDEX('Policy Characteristics'!E:E,MATCH($C1497,'Policy Characteristics'!$C:$C,0))),"",INDEX('Policy Characteristics'!E:E,MATCH($C1497,'Policy Characteristics'!$C:$C,0)))</f>
        <v>indst efficiency standards</v>
      </c>
      <c r="L1497" s="238">
        <f>IF(ISBLANK(INDEX('Policy Characteristics'!F:F,MATCH($C1497,'Policy Characteristics'!$C:$C,0))),"",INDEX('Policy Characteristics'!F:F,MATCH($C1497,'Policy Characteristics'!$C:$C,0)))</f>
        <v>0</v>
      </c>
      <c r="M1497" s="238">
        <f>IF(ISBLANK(INDEX('Policy Characteristics'!G:G,MATCH($C1497,'Policy Characteristics'!$C:$C,0))),"",INDEX('Policy Characteristics'!G:G,MATCH($C1497,'Policy Characteristics'!$C:$C,0)))</f>
        <v>0.25</v>
      </c>
      <c r="N1497" s="238">
        <f>IF(ISBLANK(INDEX('Policy Characteristics'!H:H,MATCH($C1497,'Policy Characteristics'!$C:$C,0))),"",INDEX('Policy Characteristics'!H:H,MATCH($C1497,'Policy Characteristics'!$C:$C,0)))</f>
        <v>0.01</v>
      </c>
      <c r="O1497" s="237" t="str">
        <f>IF(ISBLANK(INDEX('Policy Characteristics'!I:I,MATCH($C1497,'Policy Characteristics'!$C:$C,0))),"",INDEX('Policy Characteristics'!I:I,MATCH($C1497,'Policy Characteristics'!$C:$C,0)))</f>
        <v>% reduction in energy use</v>
      </c>
      <c r="P1497" s="237"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7" t="str">
        <f>IF(ISBLANK(INDEX('Policy Characteristics'!K:K,MATCH($C1497,'Policy Characteristics'!$C:$C,0))),"",INDEX('Policy Characteristics'!K:K,MATCH($C1497,'Policy Characteristics'!$C:$C,0)))</f>
        <v>industry-ag-main.html#eff-stds</v>
      </c>
      <c r="R1497" s="237" t="str">
        <f>IF(ISBLANK(INDEX('Policy Characteristics'!L:L,MATCH($C1497,'Policy Characteristics'!$C:$C,0))),"",INDEX('Policy Characteristics'!L:L,MATCH($C1497,'Policy Characteristics'!$C:$C,0)))</f>
        <v>industry-energy-efficiency-standards.html</v>
      </c>
      <c r="S1497" s="291" t="s">
        <v>187</v>
      </c>
    </row>
    <row r="1498" spans="1:19" s="237" customFormat="1">
      <c r="A1498" s="237" t="str">
        <f>IF(ISBLANK(INDEX('Policy Characteristics'!A:A,MATCH($C1498,'Policy Characteristics'!$C:$C,0))),"",INDEX('Policy Characteristics'!A:A,MATCH($C1498,'Policy Characteristics'!$C:$C,0)))</f>
        <v>Industry</v>
      </c>
      <c r="B1498" s="386" t="str">
        <f>IF(ISBLANK(INDEX('Policy Characteristics'!B:B,MATCH($C1498,'Policy Characteristics'!$C:$C,0))),"",INDEX('Policy Characteristics'!B:B,MATCH($C1498,'Policy Characteristics'!$C:$C,0)))</f>
        <v>Industry Energy Efficiency Standards</v>
      </c>
      <c r="C1498" s="237" t="str">
        <f t="shared" si="52"/>
        <v>Percentage Improvement in Eqpt Efficiency Standards above BAU</v>
      </c>
      <c r="D1498" s="290" t="s">
        <v>3060</v>
      </c>
      <c r="E1498" s="335" t="s">
        <v>2701</v>
      </c>
      <c r="F1498" t="s">
        <v>3022</v>
      </c>
      <c r="G1498" s="335" t="s">
        <v>2705</v>
      </c>
      <c r="H1498" s="17">
        <v>1116</v>
      </c>
      <c r="I1498" s="387" t="s">
        <v>43</v>
      </c>
      <c r="J1498" s="388" t="str">
        <f>IF(ISBLANK(INDEX('Policy Characteristics'!D:D,MATCH($C1498,'Policy Characteristics'!$C:$C,0))),"",INDEX('Policy Characteristics'!D:D,MATCH($C1498,'Policy Characteristics'!$C:$C,0)))</f>
        <v>Industry Energy Efficiency Standards</v>
      </c>
      <c r="K1498" s="237" t="str">
        <f>IF(ISBLANK(INDEX('Policy Characteristics'!E:E,MATCH($C1498,'Policy Characteristics'!$C:$C,0))),"",INDEX('Policy Characteristics'!E:E,MATCH($C1498,'Policy Characteristics'!$C:$C,0)))</f>
        <v>indst efficiency standards</v>
      </c>
      <c r="L1498" s="238">
        <f>IF(ISBLANK(INDEX('Policy Characteristics'!F:F,MATCH($C1498,'Policy Characteristics'!$C:$C,0))),"",INDEX('Policy Characteristics'!F:F,MATCH($C1498,'Policy Characteristics'!$C:$C,0)))</f>
        <v>0</v>
      </c>
      <c r="M1498" s="238">
        <f>IF(ISBLANK(INDEX('Policy Characteristics'!G:G,MATCH($C1498,'Policy Characteristics'!$C:$C,0))),"",INDEX('Policy Characteristics'!G:G,MATCH($C1498,'Policy Characteristics'!$C:$C,0)))</f>
        <v>0.25</v>
      </c>
      <c r="N1498" s="238">
        <f>IF(ISBLANK(INDEX('Policy Characteristics'!H:H,MATCH($C1498,'Policy Characteristics'!$C:$C,0))),"",INDEX('Policy Characteristics'!H:H,MATCH($C1498,'Policy Characteristics'!$C:$C,0)))</f>
        <v>0.01</v>
      </c>
      <c r="O1498" s="237" t="str">
        <f>IF(ISBLANK(INDEX('Policy Characteristics'!I:I,MATCH($C1498,'Policy Characteristics'!$C:$C,0))),"",INDEX('Policy Characteristics'!I:I,MATCH($C1498,'Policy Characteristics'!$C:$C,0)))</f>
        <v>% reduction in energy use</v>
      </c>
      <c r="P1498" s="237"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7" t="str">
        <f>IF(ISBLANK(INDEX('Policy Characteristics'!K:K,MATCH($C1498,'Policy Characteristics'!$C:$C,0))),"",INDEX('Policy Characteristics'!K:K,MATCH($C1498,'Policy Characteristics'!$C:$C,0)))</f>
        <v>industry-ag-main.html#eff-stds</v>
      </c>
      <c r="R1498" s="237" t="str">
        <f>IF(ISBLANK(INDEX('Policy Characteristics'!L:L,MATCH($C1498,'Policy Characteristics'!$C:$C,0))),"",INDEX('Policy Characteristics'!L:L,MATCH($C1498,'Policy Characteristics'!$C:$C,0)))</f>
        <v>industry-energy-efficiency-standards.html</v>
      </c>
      <c r="S1498" s="291" t="s">
        <v>187</v>
      </c>
    </row>
    <row r="1499" spans="1:19" s="237" customFormat="1">
      <c r="A1499" s="237" t="str">
        <f>IF(ISBLANK(INDEX('Policy Characteristics'!A:A,MATCH($C1499,'Policy Characteristics'!$C:$C,0))),"",INDEX('Policy Characteristics'!A:A,MATCH($C1499,'Policy Characteristics'!$C:$C,0)))</f>
        <v>Industry</v>
      </c>
      <c r="B1499" s="386" t="str">
        <f>IF(ISBLANK(INDEX('Policy Characteristics'!B:B,MATCH($C1499,'Policy Characteristics'!$C:$C,0))),"",INDEX('Policy Characteristics'!B:B,MATCH($C1499,'Policy Characteristics'!$C:$C,0)))</f>
        <v>Industry Energy Efficiency Standards</v>
      </c>
      <c r="C1499" s="237" t="str">
        <f t="shared" si="52"/>
        <v>Percentage Improvement in Eqpt Efficiency Standards above BAU</v>
      </c>
      <c r="D1499" s="290" t="s">
        <v>3060</v>
      </c>
      <c r="E1499" s="335" t="s">
        <v>2698</v>
      </c>
      <c r="F1499" t="s">
        <v>3022</v>
      </c>
      <c r="G1499" s="335" t="s">
        <v>2703</v>
      </c>
      <c r="H1499" s="17">
        <v>1117</v>
      </c>
      <c r="I1499" s="387" t="s">
        <v>44</v>
      </c>
      <c r="J1499" s="388" t="str">
        <f>IF(ISBLANK(INDEX('Policy Characteristics'!D:D,MATCH($C1499,'Policy Characteristics'!$C:$C,0))),"",INDEX('Policy Characteristics'!D:D,MATCH($C1499,'Policy Characteristics'!$C:$C,0)))</f>
        <v>Industry Energy Efficiency Standards</v>
      </c>
      <c r="K1499" s="237" t="str">
        <f>IF(ISBLANK(INDEX('Policy Characteristics'!E:E,MATCH($C1499,'Policy Characteristics'!$C:$C,0))),"",INDEX('Policy Characteristics'!E:E,MATCH($C1499,'Policy Characteristics'!$C:$C,0)))</f>
        <v>indst efficiency standards</v>
      </c>
      <c r="L1499" s="238">
        <f>IF(ISBLANK(INDEX('Policy Characteristics'!F:F,MATCH($C1499,'Policy Characteristics'!$C:$C,0))),"",INDEX('Policy Characteristics'!F:F,MATCH($C1499,'Policy Characteristics'!$C:$C,0)))</f>
        <v>0</v>
      </c>
      <c r="M1499" s="238">
        <f>IF(ISBLANK(INDEX('Policy Characteristics'!G:G,MATCH($C1499,'Policy Characteristics'!$C:$C,0))),"",INDEX('Policy Characteristics'!G:G,MATCH($C1499,'Policy Characteristics'!$C:$C,0)))</f>
        <v>0.25</v>
      </c>
      <c r="N1499" s="238">
        <f>IF(ISBLANK(INDEX('Policy Characteristics'!H:H,MATCH($C1499,'Policy Characteristics'!$C:$C,0))),"",INDEX('Policy Characteristics'!H:H,MATCH($C1499,'Policy Characteristics'!$C:$C,0)))</f>
        <v>0.01</v>
      </c>
      <c r="O1499" s="237" t="str">
        <f>IF(ISBLANK(INDEX('Policy Characteristics'!I:I,MATCH($C1499,'Policy Characteristics'!$C:$C,0))),"",INDEX('Policy Characteristics'!I:I,MATCH($C1499,'Policy Characteristics'!$C:$C,0)))</f>
        <v>% reduction in energy use</v>
      </c>
      <c r="P1499" s="237"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7" t="str">
        <f>IF(ISBLANK(INDEX('Policy Characteristics'!K:K,MATCH($C1499,'Policy Characteristics'!$C:$C,0))),"",INDEX('Policy Characteristics'!K:K,MATCH($C1499,'Policy Characteristics'!$C:$C,0)))</f>
        <v>industry-ag-main.html#eff-stds</v>
      </c>
      <c r="R1499" s="237" t="str">
        <f>IF(ISBLANK(INDEX('Policy Characteristics'!L:L,MATCH($C1499,'Policy Characteristics'!$C:$C,0))),"",INDEX('Policy Characteristics'!L:L,MATCH($C1499,'Policy Characteristics'!$C:$C,0)))</f>
        <v>industry-energy-efficiency-standards.html</v>
      </c>
      <c r="S1499" s="291" t="s">
        <v>187</v>
      </c>
    </row>
    <row r="1500" spans="1:19" s="237" customFormat="1">
      <c r="A1500" s="237" t="str">
        <f>IF(ISBLANK(INDEX('Policy Characteristics'!A:A,MATCH($C1500,'Policy Characteristics'!$C:$C,0))),"",INDEX('Policy Characteristics'!A:A,MATCH($C1500,'Policy Characteristics'!$C:$C,0)))</f>
        <v>Industry</v>
      </c>
      <c r="B1500" s="386" t="str">
        <f>IF(ISBLANK(INDEX('Policy Characteristics'!B:B,MATCH($C1500,'Policy Characteristics'!$C:$C,0))),"",INDEX('Policy Characteristics'!B:B,MATCH($C1500,'Policy Characteristics'!$C:$C,0)))</f>
        <v>Industry Energy Efficiency Standards</v>
      </c>
      <c r="C1500" s="237" t="str">
        <f t="shared" si="52"/>
        <v>Percentage Improvement in Eqpt Efficiency Standards above BAU</v>
      </c>
      <c r="D1500" s="290" t="s">
        <v>3061</v>
      </c>
      <c r="E1500" s="335" t="s">
        <v>2396</v>
      </c>
      <c r="F1500" t="s">
        <v>3023</v>
      </c>
      <c r="G1500" s="335" t="s">
        <v>2402</v>
      </c>
      <c r="H1500" s="17">
        <v>1118</v>
      </c>
      <c r="I1500" s="387" t="s">
        <v>43</v>
      </c>
      <c r="J1500" s="388" t="str">
        <f>IF(ISBLANK(INDEX('Policy Characteristics'!D:D,MATCH($C1500,'Policy Characteristics'!$C:$C,0))),"",INDEX('Policy Characteristics'!D:D,MATCH($C1500,'Policy Characteristics'!$C:$C,0)))</f>
        <v>Industry Energy Efficiency Standards</v>
      </c>
      <c r="K1500" s="237" t="str">
        <f>IF(ISBLANK(INDEX('Policy Characteristics'!E:E,MATCH($C1500,'Policy Characteristics'!$C:$C,0))),"",INDEX('Policy Characteristics'!E:E,MATCH($C1500,'Policy Characteristics'!$C:$C,0)))</f>
        <v>indst efficiency standards</v>
      </c>
      <c r="L1500" s="238">
        <f>IF(ISBLANK(INDEX('Policy Characteristics'!F:F,MATCH($C1500,'Policy Characteristics'!$C:$C,0))),"",INDEX('Policy Characteristics'!F:F,MATCH($C1500,'Policy Characteristics'!$C:$C,0)))</f>
        <v>0</v>
      </c>
      <c r="M1500" s="238">
        <f>IF(ISBLANK(INDEX('Policy Characteristics'!G:G,MATCH($C1500,'Policy Characteristics'!$C:$C,0))),"",INDEX('Policy Characteristics'!G:G,MATCH($C1500,'Policy Characteristics'!$C:$C,0)))</f>
        <v>0.25</v>
      </c>
      <c r="N1500" s="238">
        <f>IF(ISBLANK(INDEX('Policy Characteristics'!H:H,MATCH($C1500,'Policy Characteristics'!$C:$C,0))),"",INDEX('Policy Characteristics'!H:H,MATCH($C1500,'Policy Characteristics'!$C:$C,0)))</f>
        <v>0.01</v>
      </c>
      <c r="O1500" s="237" t="str">
        <f>IF(ISBLANK(INDEX('Policy Characteristics'!I:I,MATCH($C1500,'Policy Characteristics'!$C:$C,0))),"",INDEX('Policy Characteristics'!I:I,MATCH($C1500,'Policy Characteristics'!$C:$C,0)))</f>
        <v>% reduction in energy use</v>
      </c>
      <c r="P1500" s="237"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7" t="str">
        <f>IF(ISBLANK(INDEX('Policy Characteristics'!K:K,MATCH($C1500,'Policy Characteristics'!$C:$C,0))),"",INDEX('Policy Characteristics'!K:K,MATCH($C1500,'Policy Characteristics'!$C:$C,0)))</f>
        <v>industry-ag-main.html#eff-stds</v>
      </c>
      <c r="R1500" s="237" t="str">
        <f>IF(ISBLANK(INDEX('Policy Characteristics'!L:L,MATCH($C1500,'Policy Characteristics'!$C:$C,0))),"",INDEX('Policy Characteristics'!L:L,MATCH($C1500,'Policy Characteristics'!$C:$C,0)))</f>
        <v>industry-energy-efficiency-standards.html</v>
      </c>
      <c r="S1500" s="291" t="s">
        <v>187</v>
      </c>
    </row>
    <row r="1501" spans="1:19" s="237" customFormat="1">
      <c r="A1501" s="237" t="str">
        <f>IF(ISBLANK(INDEX('Policy Characteristics'!A:A,MATCH($C1501,'Policy Characteristics'!$C:$C,0))),"",INDEX('Policy Characteristics'!A:A,MATCH($C1501,'Policy Characteristics'!$C:$C,0)))</f>
        <v>Industry</v>
      </c>
      <c r="B1501" s="386" t="str">
        <f>IF(ISBLANK(INDEX('Policy Characteristics'!B:B,MATCH($C1501,'Policy Characteristics'!$C:$C,0))),"",INDEX('Policy Characteristics'!B:B,MATCH($C1501,'Policy Characteristics'!$C:$C,0)))</f>
        <v>Industry Energy Efficiency Standards</v>
      </c>
      <c r="C1501" s="237" t="str">
        <f t="shared" si="52"/>
        <v>Percentage Improvement in Eqpt Efficiency Standards above BAU</v>
      </c>
      <c r="D1501" s="290" t="s">
        <v>3061</v>
      </c>
      <c r="E1501" s="335" t="s">
        <v>2397</v>
      </c>
      <c r="F1501" t="s">
        <v>3023</v>
      </c>
      <c r="G1501" s="335" t="s">
        <v>2405</v>
      </c>
      <c r="H1501" s="17">
        <v>1119</v>
      </c>
      <c r="I1501" s="387" t="s">
        <v>44</v>
      </c>
      <c r="J1501" s="388" t="str">
        <f>IF(ISBLANK(INDEX('Policy Characteristics'!D:D,MATCH($C1501,'Policy Characteristics'!$C:$C,0))),"",INDEX('Policy Characteristics'!D:D,MATCH($C1501,'Policy Characteristics'!$C:$C,0)))</f>
        <v>Industry Energy Efficiency Standards</v>
      </c>
      <c r="K1501" s="237" t="str">
        <f>IF(ISBLANK(INDEX('Policy Characteristics'!E:E,MATCH($C1501,'Policy Characteristics'!$C:$C,0))),"",INDEX('Policy Characteristics'!E:E,MATCH($C1501,'Policy Characteristics'!$C:$C,0)))</f>
        <v>indst efficiency standards</v>
      </c>
      <c r="L1501" s="238">
        <f>IF(ISBLANK(INDEX('Policy Characteristics'!F:F,MATCH($C1501,'Policy Characteristics'!$C:$C,0))),"",INDEX('Policy Characteristics'!F:F,MATCH($C1501,'Policy Characteristics'!$C:$C,0)))</f>
        <v>0</v>
      </c>
      <c r="M1501" s="238">
        <f>IF(ISBLANK(INDEX('Policy Characteristics'!G:G,MATCH($C1501,'Policy Characteristics'!$C:$C,0))),"",INDEX('Policy Characteristics'!G:G,MATCH($C1501,'Policy Characteristics'!$C:$C,0)))</f>
        <v>0.25</v>
      </c>
      <c r="N1501" s="238">
        <f>IF(ISBLANK(INDEX('Policy Characteristics'!H:H,MATCH($C1501,'Policy Characteristics'!$C:$C,0))),"",INDEX('Policy Characteristics'!H:H,MATCH($C1501,'Policy Characteristics'!$C:$C,0)))</f>
        <v>0.01</v>
      </c>
      <c r="O1501" s="237" t="str">
        <f>IF(ISBLANK(INDEX('Policy Characteristics'!I:I,MATCH($C1501,'Policy Characteristics'!$C:$C,0))),"",INDEX('Policy Characteristics'!I:I,MATCH($C1501,'Policy Characteristics'!$C:$C,0)))</f>
        <v>% reduction in energy use</v>
      </c>
      <c r="P1501" s="237"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7" t="str">
        <f>IF(ISBLANK(INDEX('Policy Characteristics'!K:K,MATCH($C1501,'Policy Characteristics'!$C:$C,0))),"",INDEX('Policy Characteristics'!K:K,MATCH($C1501,'Policy Characteristics'!$C:$C,0)))</f>
        <v>industry-ag-main.html#eff-stds</v>
      </c>
      <c r="R1501" s="237" t="str">
        <f>IF(ISBLANK(INDEX('Policy Characteristics'!L:L,MATCH($C1501,'Policy Characteristics'!$C:$C,0))),"",INDEX('Policy Characteristics'!L:L,MATCH($C1501,'Policy Characteristics'!$C:$C,0)))</f>
        <v>industry-energy-efficiency-standards.html</v>
      </c>
      <c r="S1501" s="291" t="s">
        <v>187</v>
      </c>
    </row>
    <row r="1502" spans="1:19" s="237" customFormat="1">
      <c r="A1502" s="237" t="str">
        <f>IF(ISBLANK(INDEX('Policy Characteristics'!A:A,MATCH($C1502,'Policy Characteristics'!$C:$C,0))),"",INDEX('Policy Characteristics'!A:A,MATCH($C1502,'Policy Characteristics'!$C:$C,0)))</f>
        <v>Industry</v>
      </c>
      <c r="B1502" s="386" t="str">
        <f>IF(ISBLANK(INDEX('Policy Characteristics'!B:B,MATCH($C1502,'Policy Characteristics'!$C:$C,0))),"",INDEX('Policy Characteristics'!B:B,MATCH($C1502,'Policy Characteristics'!$C:$C,0)))</f>
        <v>Industry Energy Efficiency Standards</v>
      </c>
      <c r="C1502" s="237" t="str">
        <f t="shared" si="52"/>
        <v>Percentage Improvement in Eqpt Efficiency Standards above BAU</v>
      </c>
      <c r="D1502" s="290" t="s">
        <v>3061</v>
      </c>
      <c r="E1502" s="335" t="s">
        <v>2398</v>
      </c>
      <c r="F1502" t="s">
        <v>3023</v>
      </c>
      <c r="G1502" s="335" t="s">
        <v>2406</v>
      </c>
      <c r="H1502" s="17">
        <v>1120</v>
      </c>
      <c r="I1502" s="387" t="s">
        <v>43</v>
      </c>
      <c r="J1502" s="388" t="str">
        <f>IF(ISBLANK(INDEX('Policy Characteristics'!D:D,MATCH($C1502,'Policy Characteristics'!$C:$C,0))),"",INDEX('Policy Characteristics'!D:D,MATCH($C1502,'Policy Characteristics'!$C:$C,0)))</f>
        <v>Industry Energy Efficiency Standards</v>
      </c>
      <c r="K1502" s="237" t="str">
        <f>IF(ISBLANK(INDEX('Policy Characteristics'!E:E,MATCH($C1502,'Policy Characteristics'!$C:$C,0))),"",INDEX('Policy Characteristics'!E:E,MATCH($C1502,'Policy Characteristics'!$C:$C,0)))</f>
        <v>indst efficiency standards</v>
      </c>
      <c r="L1502" s="238">
        <f>IF(ISBLANK(INDEX('Policy Characteristics'!F:F,MATCH($C1502,'Policy Characteristics'!$C:$C,0))),"",INDEX('Policy Characteristics'!F:F,MATCH($C1502,'Policy Characteristics'!$C:$C,0)))</f>
        <v>0</v>
      </c>
      <c r="M1502" s="238">
        <f>IF(ISBLANK(INDEX('Policy Characteristics'!G:G,MATCH($C1502,'Policy Characteristics'!$C:$C,0))),"",INDEX('Policy Characteristics'!G:G,MATCH($C1502,'Policy Characteristics'!$C:$C,0)))</f>
        <v>0.25</v>
      </c>
      <c r="N1502" s="238">
        <f>IF(ISBLANK(INDEX('Policy Characteristics'!H:H,MATCH($C1502,'Policy Characteristics'!$C:$C,0))),"",INDEX('Policy Characteristics'!H:H,MATCH($C1502,'Policy Characteristics'!$C:$C,0)))</f>
        <v>0.01</v>
      </c>
      <c r="O1502" s="237" t="str">
        <f>IF(ISBLANK(INDEX('Policy Characteristics'!I:I,MATCH($C1502,'Policy Characteristics'!$C:$C,0))),"",INDEX('Policy Characteristics'!I:I,MATCH($C1502,'Policy Characteristics'!$C:$C,0)))</f>
        <v>% reduction in energy use</v>
      </c>
      <c r="P1502" s="237"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7" t="str">
        <f>IF(ISBLANK(INDEX('Policy Characteristics'!K:K,MATCH($C1502,'Policy Characteristics'!$C:$C,0))),"",INDEX('Policy Characteristics'!K:K,MATCH($C1502,'Policy Characteristics'!$C:$C,0)))</f>
        <v>industry-ag-main.html#eff-stds</v>
      </c>
      <c r="R1502" s="237" t="str">
        <f>IF(ISBLANK(INDEX('Policy Characteristics'!L:L,MATCH($C1502,'Policy Characteristics'!$C:$C,0))),"",INDEX('Policy Characteristics'!L:L,MATCH($C1502,'Policy Characteristics'!$C:$C,0)))</f>
        <v>industry-energy-efficiency-standards.html</v>
      </c>
      <c r="S1502" s="291" t="s">
        <v>187</v>
      </c>
    </row>
    <row r="1503" spans="1:19" s="237" customFormat="1">
      <c r="A1503" s="237" t="str">
        <f>IF(ISBLANK(INDEX('Policy Characteristics'!A:A,MATCH($C1503,'Policy Characteristics'!$C:$C,0))),"",INDEX('Policy Characteristics'!A:A,MATCH($C1503,'Policy Characteristics'!$C:$C,0)))</f>
        <v>Industry</v>
      </c>
      <c r="B1503" s="386" t="str">
        <f>IF(ISBLANK(INDEX('Policy Characteristics'!B:B,MATCH($C1503,'Policy Characteristics'!$C:$C,0))),"",INDEX('Policy Characteristics'!B:B,MATCH($C1503,'Policy Characteristics'!$C:$C,0)))</f>
        <v>Industry Energy Efficiency Standards</v>
      </c>
      <c r="C1503" s="237" t="str">
        <f t="shared" si="52"/>
        <v>Percentage Improvement in Eqpt Efficiency Standards above BAU</v>
      </c>
      <c r="D1503" s="290" t="s">
        <v>3061</v>
      </c>
      <c r="E1503" s="335" t="s">
        <v>2399</v>
      </c>
      <c r="F1503" t="s">
        <v>3023</v>
      </c>
      <c r="G1503" s="335" t="s">
        <v>2403</v>
      </c>
      <c r="H1503" s="17">
        <v>1121</v>
      </c>
      <c r="I1503" s="387" t="s">
        <v>44</v>
      </c>
      <c r="J1503" s="388" t="str">
        <f>IF(ISBLANK(INDEX('Policy Characteristics'!D:D,MATCH($C1503,'Policy Characteristics'!$C:$C,0))),"",INDEX('Policy Characteristics'!D:D,MATCH($C1503,'Policy Characteristics'!$C:$C,0)))</f>
        <v>Industry Energy Efficiency Standards</v>
      </c>
      <c r="K1503" s="237" t="str">
        <f>IF(ISBLANK(INDEX('Policy Characteristics'!E:E,MATCH($C1503,'Policy Characteristics'!$C:$C,0))),"",INDEX('Policy Characteristics'!E:E,MATCH($C1503,'Policy Characteristics'!$C:$C,0)))</f>
        <v>indst efficiency standards</v>
      </c>
      <c r="L1503" s="238">
        <f>IF(ISBLANK(INDEX('Policy Characteristics'!F:F,MATCH($C1503,'Policy Characteristics'!$C:$C,0))),"",INDEX('Policy Characteristics'!F:F,MATCH($C1503,'Policy Characteristics'!$C:$C,0)))</f>
        <v>0</v>
      </c>
      <c r="M1503" s="238">
        <f>IF(ISBLANK(INDEX('Policy Characteristics'!G:G,MATCH($C1503,'Policy Characteristics'!$C:$C,0))),"",INDEX('Policy Characteristics'!G:G,MATCH($C1503,'Policy Characteristics'!$C:$C,0)))</f>
        <v>0.25</v>
      </c>
      <c r="N1503" s="238">
        <f>IF(ISBLANK(INDEX('Policy Characteristics'!H:H,MATCH($C1503,'Policy Characteristics'!$C:$C,0))),"",INDEX('Policy Characteristics'!H:H,MATCH($C1503,'Policy Characteristics'!$C:$C,0)))</f>
        <v>0.01</v>
      </c>
      <c r="O1503" s="237" t="str">
        <f>IF(ISBLANK(INDEX('Policy Characteristics'!I:I,MATCH($C1503,'Policy Characteristics'!$C:$C,0))),"",INDEX('Policy Characteristics'!I:I,MATCH($C1503,'Policy Characteristics'!$C:$C,0)))</f>
        <v>% reduction in energy use</v>
      </c>
      <c r="P1503" s="237"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7" t="str">
        <f>IF(ISBLANK(INDEX('Policy Characteristics'!K:K,MATCH($C1503,'Policy Characteristics'!$C:$C,0))),"",INDEX('Policy Characteristics'!K:K,MATCH($C1503,'Policy Characteristics'!$C:$C,0)))</f>
        <v>industry-ag-main.html#eff-stds</v>
      </c>
      <c r="R1503" s="237" t="str">
        <f>IF(ISBLANK(INDEX('Policy Characteristics'!L:L,MATCH($C1503,'Policy Characteristics'!$C:$C,0))),"",INDEX('Policy Characteristics'!L:L,MATCH($C1503,'Policy Characteristics'!$C:$C,0)))</f>
        <v>industry-energy-efficiency-standards.html</v>
      </c>
      <c r="S1503" s="291" t="s">
        <v>187</v>
      </c>
    </row>
    <row r="1504" spans="1:19" s="237" customFormat="1">
      <c r="A1504" s="237" t="str">
        <f>IF(ISBLANK(INDEX('Policy Characteristics'!A:A,MATCH($C1504,'Policy Characteristics'!$C:$C,0))),"",INDEX('Policy Characteristics'!A:A,MATCH($C1504,'Policy Characteristics'!$C:$C,0)))</f>
        <v>Industry</v>
      </c>
      <c r="B1504" s="386" t="str">
        <f>IF(ISBLANK(INDEX('Policy Characteristics'!B:B,MATCH($C1504,'Policy Characteristics'!$C:$C,0))),"",INDEX('Policy Characteristics'!B:B,MATCH($C1504,'Policy Characteristics'!$C:$C,0)))</f>
        <v>Industry Energy Efficiency Standards</v>
      </c>
      <c r="C1504" s="237" t="str">
        <f t="shared" si="52"/>
        <v>Percentage Improvement in Eqpt Efficiency Standards above BAU</v>
      </c>
      <c r="D1504" s="290" t="s">
        <v>3061</v>
      </c>
      <c r="E1504" s="335" t="s">
        <v>2400</v>
      </c>
      <c r="F1504" t="s">
        <v>3023</v>
      </c>
      <c r="G1504" s="335" t="s">
        <v>2404</v>
      </c>
      <c r="H1504" s="17">
        <v>1122</v>
      </c>
      <c r="I1504" s="387" t="s">
        <v>43</v>
      </c>
      <c r="J1504" s="388" t="str">
        <f>IF(ISBLANK(INDEX('Policy Characteristics'!D:D,MATCH($C1504,'Policy Characteristics'!$C:$C,0))),"",INDEX('Policy Characteristics'!D:D,MATCH($C1504,'Policy Characteristics'!$C:$C,0)))</f>
        <v>Industry Energy Efficiency Standards</v>
      </c>
      <c r="K1504" s="237" t="str">
        <f>IF(ISBLANK(INDEX('Policy Characteristics'!E:E,MATCH($C1504,'Policy Characteristics'!$C:$C,0))),"",INDEX('Policy Characteristics'!E:E,MATCH($C1504,'Policy Characteristics'!$C:$C,0)))</f>
        <v>indst efficiency standards</v>
      </c>
      <c r="L1504" s="238">
        <f>IF(ISBLANK(INDEX('Policy Characteristics'!F:F,MATCH($C1504,'Policy Characteristics'!$C:$C,0))),"",INDEX('Policy Characteristics'!F:F,MATCH($C1504,'Policy Characteristics'!$C:$C,0)))</f>
        <v>0</v>
      </c>
      <c r="M1504" s="238">
        <f>IF(ISBLANK(INDEX('Policy Characteristics'!G:G,MATCH($C1504,'Policy Characteristics'!$C:$C,0))),"",INDEX('Policy Characteristics'!G:G,MATCH($C1504,'Policy Characteristics'!$C:$C,0)))</f>
        <v>0.25</v>
      </c>
      <c r="N1504" s="238">
        <f>IF(ISBLANK(INDEX('Policy Characteristics'!H:H,MATCH($C1504,'Policy Characteristics'!$C:$C,0))),"",INDEX('Policy Characteristics'!H:H,MATCH($C1504,'Policy Characteristics'!$C:$C,0)))</f>
        <v>0.01</v>
      </c>
      <c r="O1504" s="237" t="str">
        <f>IF(ISBLANK(INDEX('Policy Characteristics'!I:I,MATCH($C1504,'Policy Characteristics'!$C:$C,0))),"",INDEX('Policy Characteristics'!I:I,MATCH($C1504,'Policy Characteristics'!$C:$C,0)))</f>
        <v>% reduction in energy use</v>
      </c>
      <c r="P1504" s="237"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7" t="str">
        <f>IF(ISBLANK(INDEX('Policy Characteristics'!K:K,MATCH($C1504,'Policy Characteristics'!$C:$C,0))),"",INDEX('Policy Characteristics'!K:K,MATCH($C1504,'Policy Characteristics'!$C:$C,0)))</f>
        <v>industry-ag-main.html#eff-stds</v>
      </c>
      <c r="R1504" s="237" t="str">
        <f>IF(ISBLANK(INDEX('Policy Characteristics'!L:L,MATCH($C1504,'Policy Characteristics'!$C:$C,0))),"",INDEX('Policy Characteristics'!L:L,MATCH($C1504,'Policy Characteristics'!$C:$C,0)))</f>
        <v>industry-energy-efficiency-standards.html</v>
      </c>
      <c r="S1504" s="291" t="s">
        <v>187</v>
      </c>
    </row>
    <row r="1505" spans="1:19" s="237" customFormat="1">
      <c r="A1505" s="237" t="str">
        <f>IF(ISBLANK(INDEX('Policy Characteristics'!A:A,MATCH($C1505,'Policy Characteristics'!$C:$C,0))),"",INDEX('Policy Characteristics'!A:A,MATCH($C1505,'Policy Characteristics'!$C:$C,0)))</f>
        <v>Industry</v>
      </c>
      <c r="B1505" s="386" t="str">
        <f>IF(ISBLANK(INDEX('Policy Characteristics'!B:B,MATCH($C1505,'Policy Characteristics'!$C:$C,0))),"",INDEX('Policy Characteristics'!B:B,MATCH($C1505,'Policy Characteristics'!$C:$C,0)))</f>
        <v>Industry Energy Efficiency Standards</v>
      </c>
      <c r="C1505" s="237" t="str">
        <f t="shared" si="52"/>
        <v>Percentage Improvement in Eqpt Efficiency Standards above BAU</v>
      </c>
      <c r="D1505" s="290" t="s">
        <v>3061</v>
      </c>
      <c r="E1505" s="335" t="s">
        <v>2401</v>
      </c>
      <c r="F1505" t="s">
        <v>3023</v>
      </c>
      <c r="G1505" s="335" t="s">
        <v>2407</v>
      </c>
      <c r="H1505" s="17">
        <v>1123</v>
      </c>
      <c r="I1505" s="387" t="s">
        <v>44</v>
      </c>
      <c r="J1505" s="388" t="str">
        <f>IF(ISBLANK(INDEX('Policy Characteristics'!D:D,MATCH($C1505,'Policy Characteristics'!$C:$C,0))),"",INDEX('Policy Characteristics'!D:D,MATCH($C1505,'Policy Characteristics'!$C:$C,0)))</f>
        <v>Industry Energy Efficiency Standards</v>
      </c>
      <c r="K1505" s="237" t="str">
        <f>IF(ISBLANK(INDEX('Policy Characteristics'!E:E,MATCH($C1505,'Policy Characteristics'!$C:$C,0))),"",INDEX('Policy Characteristics'!E:E,MATCH($C1505,'Policy Characteristics'!$C:$C,0)))</f>
        <v>indst efficiency standards</v>
      </c>
      <c r="L1505" s="238">
        <f>IF(ISBLANK(INDEX('Policy Characteristics'!F:F,MATCH($C1505,'Policy Characteristics'!$C:$C,0))),"",INDEX('Policy Characteristics'!F:F,MATCH($C1505,'Policy Characteristics'!$C:$C,0)))</f>
        <v>0</v>
      </c>
      <c r="M1505" s="238">
        <f>IF(ISBLANK(INDEX('Policy Characteristics'!G:G,MATCH($C1505,'Policy Characteristics'!$C:$C,0))),"",INDEX('Policy Characteristics'!G:G,MATCH($C1505,'Policy Characteristics'!$C:$C,0)))</f>
        <v>0.25</v>
      </c>
      <c r="N1505" s="238">
        <f>IF(ISBLANK(INDEX('Policy Characteristics'!H:H,MATCH($C1505,'Policy Characteristics'!$C:$C,0))),"",INDEX('Policy Characteristics'!H:H,MATCH($C1505,'Policy Characteristics'!$C:$C,0)))</f>
        <v>0.01</v>
      </c>
      <c r="O1505" s="237" t="str">
        <f>IF(ISBLANK(INDEX('Policy Characteristics'!I:I,MATCH($C1505,'Policy Characteristics'!$C:$C,0))),"",INDEX('Policy Characteristics'!I:I,MATCH($C1505,'Policy Characteristics'!$C:$C,0)))</f>
        <v>% reduction in energy use</v>
      </c>
      <c r="P1505" s="237"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7" t="str">
        <f>IF(ISBLANK(INDEX('Policy Characteristics'!K:K,MATCH($C1505,'Policy Characteristics'!$C:$C,0))),"",INDEX('Policy Characteristics'!K:K,MATCH($C1505,'Policy Characteristics'!$C:$C,0)))</f>
        <v>industry-ag-main.html#eff-stds</v>
      </c>
      <c r="R1505" s="237" t="str">
        <f>IF(ISBLANK(INDEX('Policy Characteristics'!L:L,MATCH($C1505,'Policy Characteristics'!$C:$C,0))),"",INDEX('Policy Characteristics'!L:L,MATCH($C1505,'Policy Characteristics'!$C:$C,0)))</f>
        <v>industry-energy-efficiency-standards.html</v>
      </c>
      <c r="S1505" s="291" t="s">
        <v>187</v>
      </c>
    </row>
    <row r="1506" spans="1:19" s="237" customFormat="1">
      <c r="A1506" s="237" t="str">
        <f>IF(ISBLANK(INDEX('Policy Characteristics'!A:A,MATCH($C1506,'Policy Characteristics'!$C:$C,0))),"",INDEX('Policy Characteristics'!A:A,MATCH($C1506,'Policy Characteristics'!$C:$C,0)))</f>
        <v>Industry</v>
      </c>
      <c r="B1506" s="386" t="str">
        <f>IF(ISBLANK(INDEX('Policy Characteristics'!B:B,MATCH($C1506,'Policy Characteristics'!$C:$C,0))),"",INDEX('Policy Characteristics'!B:B,MATCH($C1506,'Policy Characteristics'!$C:$C,0)))</f>
        <v>Industry Energy Efficiency Standards</v>
      </c>
      <c r="C1506" s="237" t="str">
        <f t="shared" si="52"/>
        <v>Percentage Improvement in Eqpt Efficiency Standards above BAU</v>
      </c>
      <c r="D1506" s="290" t="s">
        <v>3061</v>
      </c>
      <c r="E1506" s="335" t="s">
        <v>2699</v>
      </c>
      <c r="F1506" t="s">
        <v>3023</v>
      </c>
      <c r="G1506" s="335" t="s">
        <v>2702</v>
      </c>
      <c r="H1506" s="17">
        <v>1124</v>
      </c>
      <c r="I1506" s="387" t="s">
        <v>44</v>
      </c>
      <c r="J1506" s="388" t="str">
        <f>IF(ISBLANK(INDEX('Policy Characteristics'!D:D,MATCH($C1506,'Policy Characteristics'!$C:$C,0))),"",INDEX('Policy Characteristics'!D:D,MATCH($C1506,'Policy Characteristics'!$C:$C,0)))</f>
        <v>Industry Energy Efficiency Standards</v>
      </c>
      <c r="K1506" s="237" t="str">
        <f>IF(ISBLANK(INDEX('Policy Characteristics'!E:E,MATCH($C1506,'Policy Characteristics'!$C:$C,0))),"",INDEX('Policy Characteristics'!E:E,MATCH($C1506,'Policy Characteristics'!$C:$C,0)))</f>
        <v>indst efficiency standards</v>
      </c>
      <c r="L1506" s="238">
        <f>IF(ISBLANK(INDEX('Policy Characteristics'!F:F,MATCH($C1506,'Policy Characteristics'!$C:$C,0))),"",INDEX('Policy Characteristics'!F:F,MATCH($C1506,'Policy Characteristics'!$C:$C,0)))</f>
        <v>0</v>
      </c>
      <c r="M1506" s="238">
        <f>IF(ISBLANK(INDEX('Policy Characteristics'!G:G,MATCH($C1506,'Policy Characteristics'!$C:$C,0))),"",INDEX('Policy Characteristics'!G:G,MATCH($C1506,'Policy Characteristics'!$C:$C,0)))</f>
        <v>0.25</v>
      </c>
      <c r="N1506" s="238">
        <f>IF(ISBLANK(INDEX('Policy Characteristics'!H:H,MATCH($C1506,'Policy Characteristics'!$C:$C,0))),"",INDEX('Policy Characteristics'!H:H,MATCH($C1506,'Policy Characteristics'!$C:$C,0)))</f>
        <v>0.01</v>
      </c>
      <c r="O1506" s="237" t="str">
        <f>IF(ISBLANK(INDEX('Policy Characteristics'!I:I,MATCH($C1506,'Policy Characteristics'!$C:$C,0))),"",INDEX('Policy Characteristics'!I:I,MATCH($C1506,'Policy Characteristics'!$C:$C,0)))</f>
        <v>% reduction in energy use</v>
      </c>
      <c r="P1506" s="237"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7" t="str">
        <f>IF(ISBLANK(INDEX('Policy Characteristics'!K:K,MATCH($C1506,'Policy Characteristics'!$C:$C,0))),"",INDEX('Policy Characteristics'!K:K,MATCH($C1506,'Policy Characteristics'!$C:$C,0)))</f>
        <v>industry-ag-main.html#eff-stds</v>
      </c>
      <c r="R1506" s="237" t="str">
        <f>IF(ISBLANK(INDEX('Policy Characteristics'!L:L,MATCH($C1506,'Policy Characteristics'!$C:$C,0))),"",INDEX('Policy Characteristics'!L:L,MATCH($C1506,'Policy Characteristics'!$C:$C,0)))</f>
        <v>industry-energy-efficiency-standards.html</v>
      </c>
      <c r="S1506" s="291" t="s">
        <v>187</v>
      </c>
    </row>
    <row r="1507" spans="1:19" s="237" customFormat="1">
      <c r="A1507" s="237" t="str">
        <f>IF(ISBLANK(INDEX('Policy Characteristics'!A:A,MATCH($C1507,'Policy Characteristics'!$C:$C,0))),"",INDEX('Policy Characteristics'!A:A,MATCH($C1507,'Policy Characteristics'!$C:$C,0)))</f>
        <v>Industry</v>
      </c>
      <c r="B1507" s="386" t="str">
        <f>IF(ISBLANK(INDEX('Policy Characteristics'!B:B,MATCH($C1507,'Policy Characteristics'!$C:$C,0))),"",INDEX('Policy Characteristics'!B:B,MATCH($C1507,'Policy Characteristics'!$C:$C,0)))</f>
        <v>Industry Energy Efficiency Standards</v>
      </c>
      <c r="C1507" s="237" t="str">
        <f t="shared" si="52"/>
        <v>Percentage Improvement in Eqpt Efficiency Standards above BAU</v>
      </c>
      <c r="D1507" s="290" t="s">
        <v>3061</v>
      </c>
      <c r="E1507" s="335" t="s">
        <v>2700</v>
      </c>
      <c r="F1507" t="s">
        <v>3023</v>
      </c>
      <c r="G1507" s="335" t="s">
        <v>2704</v>
      </c>
      <c r="H1507" s="17">
        <v>1125</v>
      </c>
      <c r="I1507" s="387" t="s">
        <v>44</v>
      </c>
      <c r="J1507" s="388" t="str">
        <f>IF(ISBLANK(INDEX('Policy Characteristics'!D:D,MATCH($C1507,'Policy Characteristics'!$C:$C,0))),"",INDEX('Policy Characteristics'!D:D,MATCH($C1507,'Policy Characteristics'!$C:$C,0)))</f>
        <v>Industry Energy Efficiency Standards</v>
      </c>
      <c r="K1507" s="237" t="str">
        <f>IF(ISBLANK(INDEX('Policy Characteristics'!E:E,MATCH($C1507,'Policy Characteristics'!$C:$C,0))),"",INDEX('Policy Characteristics'!E:E,MATCH($C1507,'Policy Characteristics'!$C:$C,0)))</f>
        <v>indst efficiency standards</v>
      </c>
      <c r="L1507" s="238">
        <f>IF(ISBLANK(INDEX('Policy Characteristics'!F:F,MATCH($C1507,'Policy Characteristics'!$C:$C,0))),"",INDEX('Policy Characteristics'!F:F,MATCH($C1507,'Policy Characteristics'!$C:$C,0)))</f>
        <v>0</v>
      </c>
      <c r="M1507" s="238">
        <f>IF(ISBLANK(INDEX('Policy Characteristics'!G:G,MATCH($C1507,'Policy Characteristics'!$C:$C,0))),"",INDEX('Policy Characteristics'!G:G,MATCH($C1507,'Policy Characteristics'!$C:$C,0)))</f>
        <v>0.25</v>
      </c>
      <c r="N1507" s="238">
        <f>IF(ISBLANK(INDEX('Policy Characteristics'!H:H,MATCH($C1507,'Policy Characteristics'!$C:$C,0))),"",INDEX('Policy Characteristics'!H:H,MATCH($C1507,'Policy Characteristics'!$C:$C,0)))</f>
        <v>0.01</v>
      </c>
      <c r="O1507" s="237" t="str">
        <f>IF(ISBLANK(INDEX('Policy Characteristics'!I:I,MATCH($C1507,'Policy Characteristics'!$C:$C,0))),"",INDEX('Policy Characteristics'!I:I,MATCH($C1507,'Policy Characteristics'!$C:$C,0)))</f>
        <v>% reduction in energy use</v>
      </c>
      <c r="P1507" s="237"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7" t="str">
        <f>IF(ISBLANK(INDEX('Policy Characteristics'!K:K,MATCH($C1507,'Policy Characteristics'!$C:$C,0))),"",INDEX('Policy Characteristics'!K:K,MATCH($C1507,'Policy Characteristics'!$C:$C,0)))</f>
        <v>industry-ag-main.html#eff-stds</v>
      </c>
      <c r="R1507" s="237" t="str">
        <f>IF(ISBLANK(INDEX('Policy Characteristics'!L:L,MATCH($C1507,'Policy Characteristics'!$C:$C,0))),"",INDEX('Policy Characteristics'!L:L,MATCH($C1507,'Policy Characteristics'!$C:$C,0)))</f>
        <v>industry-energy-efficiency-standards.html</v>
      </c>
      <c r="S1507" s="291" t="s">
        <v>187</v>
      </c>
    </row>
    <row r="1508" spans="1:19" s="237" customFormat="1">
      <c r="A1508" s="237" t="str">
        <f>IF(ISBLANK(INDEX('Policy Characteristics'!A:A,MATCH($C1508,'Policy Characteristics'!$C:$C,0))),"",INDEX('Policy Characteristics'!A:A,MATCH($C1508,'Policy Characteristics'!$C:$C,0)))</f>
        <v>Industry</v>
      </c>
      <c r="B1508" s="386" t="str">
        <f>IF(ISBLANK(INDEX('Policy Characteristics'!B:B,MATCH($C1508,'Policy Characteristics'!$C:$C,0))),"",INDEX('Policy Characteristics'!B:B,MATCH($C1508,'Policy Characteristics'!$C:$C,0)))</f>
        <v>Industry Energy Efficiency Standards</v>
      </c>
      <c r="C1508" s="237" t="str">
        <f t="shared" si="52"/>
        <v>Percentage Improvement in Eqpt Efficiency Standards above BAU</v>
      </c>
      <c r="D1508" s="290" t="s">
        <v>3061</v>
      </c>
      <c r="E1508" s="335" t="s">
        <v>2701</v>
      </c>
      <c r="F1508" t="s">
        <v>3023</v>
      </c>
      <c r="G1508" s="335" t="s">
        <v>2705</v>
      </c>
      <c r="H1508" s="17">
        <v>1126</v>
      </c>
      <c r="I1508" s="387" t="s">
        <v>43</v>
      </c>
      <c r="J1508" s="388" t="str">
        <f>IF(ISBLANK(INDEX('Policy Characteristics'!D:D,MATCH($C1508,'Policy Characteristics'!$C:$C,0))),"",INDEX('Policy Characteristics'!D:D,MATCH($C1508,'Policy Characteristics'!$C:$C,0)))</f>
        <v>Industry Energy Efficiency Standards</v>
      </c>
      <c r="K1508" s="237" t="str">
        <f>IF(ISBLANK(INDEX('Policy Characteristics'!E:E,MATCH($C1508,'Policy Characteristics'!$C:$C,0))),"",INDEX('Policy Characteristics'!E:E,MATCH($C1508,'Policy Characteristics'!$C:$C,0)))</f>
        <v>indst efficiency standards</v>
      </c>
      <c r="L1508" s="238">
        <f>IF(ISBLANK(INDEX('Policy Characteristics'!F:F,MATCH($C1508,'Policy Characteristics'!$C:$C,0))),"",INDEX('Policy Characteristics'!F:F,MATCH($C1508,'Policy Characteristics'!$C:$C,0)))</f>
        <v>0</v>
      </c>
      <c r="M1508" s="238">
        <f>IF(ISBLANK(INDEX('Policy Characteristics'!G:G,MATCH($C1508,'Policy Characteristics'!$C:$C,0))),"",INDEX('Policy Characteristics'!G:G,MATCH($C1508,'Policy Characteristics'!$C:$C,0)))</f>
        <v>0.25</v>
      </c>
      <c r="N1508" s="238">
        <f>IF(ISBLANK(INDEX('Policy Characteristics'!H:H,MATCH($C1508,'Policy Characteristics'!$C:$C,0))),"",INDEX('Policy Characteristics'!H:H,MATCH($C1508,'Policy Characteristics'!$C:$C,0)))</f>
        <v>0.01</v>
      </c>
      <c r="O1508" s="237" t="str">
        <f>IF(ISBLANK(INDEX('Policy Characteristics'!I:I,MATCH($C1508,'Policy Characteristics'!$C:$C,0))),"",INDEX('Policy Characteristics'!I:I,MATCH($C1508,'Policy Characteristics'!$C:$C,0)))</f>
        <v>% reduction in energy use</v>
      </c>
      <c r="P1508" s="237"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7" t="str">
        <f>IF(ISBLANK(INDEX('Policy Characteristics'!K:K,MATCH($C1508,'Policy Characteristics'!$C:$C,0))),"",INDEX('Policy Characteristics'!K:K,MATCH($C1508,'Policy Characteristics'!$C:$C,0)))</f>
        <v>industry-ag-main.html#eff-stds</v>
      </c>
      <c r="R1508" s="237" t="str">
        <f>IF(ISBLANK(INDEX('Policy Characteristics'!L:L,MATCH($C1508,'Policy Characteristics'!$C:$C,0))),"",INDEX('Policy Characteristics'!L:L,MATCH($C1508,'Policy Characteristics'!$C:$C,0)))</f>
        <v>industry-energy-efficiency-standards.html</v>
      </c>
      <c r="S1508" s="291" t="s">
        <v>187</v>
      </c>
    </row>
    <row r="1509" spans="1:19" s="237" customFormat="1">
      <c r="A1509" s="237" t="str">
        <f>IF(ISBLANK(INDEX('Policy Characteristics'!A:A,MATCH($C1509,'Policy Characteristics'!$C:$C,0))),"",INDEX('Policy Characteristics'!A:A,MATCH($C1509,'Policy Characteristics'!$C:$C,0)))</f>
        <v>Industry</v>
      </c>
      <c r="B1509" s="386" t="str">
        <f>IF(ISBLANK(INDEX('Policy Characteristics'!B:B,MATCH($C1509,'Policy Characteristics'!$C:$C,0))),"",INDEX('Policy Characteristics'!B:B,MATCH($C1509,'Policy Characteristics'!$C:$C,0)))</f>
        <v>Industry Energy Efficiency Standards</v>
      </c>
      <c r="C1509" s="237" t="str">
        <f t="shared" si="52"/>
        <v>Percentage Improvement in Eqpt Efficiency Standards above BAU</v>
      </c>
      <c r="D1509" s="290" t="s">
        <v>3061</v>
      </c>
      <c r="E1509" s="335" t="s">
        <v>2698</v>
      </c>
      <c r="F1509" t="s">
        <v>3023</v>
      </c>
      <c r="G1509" s="335" t="s">
        <v>2703</v>
      </c>
      <c r="H1509" s="17">
        <v>1127</v>
      </c>
      <c r="I1509" s="387" t="s">
        <v>44</v>
      </c>
      <c r="J1509" s="388" t="str">
        <f>IF(ISBLANK(INDEX('Policy Characteristics'!D:D,MATCH($C1509,'Policy Characteristics'!$C:$C,0))),"",INDEX('Policy Characteristics'!D:D,MATCH($C1509,'Policy Characteristics'!$C:$C,0)))</f>
        <v>Industry Energy Efficiency Standards</v>
      </c>
      <c r="K1509" s="237" t="str">
        <f>IF(ISBLANK(INDEX('Policy Characteristics'!E:E,MATCH($C1509,'Policy Characteristics'!$C:$C,0))),"",INDEX('Policy Characteristics'!E:E,MATCH($C1509,'Policy Characteristics'!$C:$C,0)))</f>
        <v>indst efficiency standards</v>
      </c>
      <c r="L1509" s="238">
        <f>IF(ISBLANK(INDEX('Policy Characteristics'!F:F,MATCH($C1509,'Policy Characteristics'!$C:$C,0))),"",INDEX('Policy Characteristics'!F:F,MATCH($C1509,'Policy Characteristics'!$C:$C,0)))</f>
        <v>0</v>
      </c>
      <c r="M1509" s="238">
        <f>IF(ISBLANK(INDEX('Policy Characteristics'!G:G,MATCH($C1509,'Policy Characteristics'!$C:$C,0))),"",INDEX('Policy Characteristics'!G:G,MATCH($C1509,'Policy Characteristics'!$C:$C,0)))</f>
        <v>0.25</v>
      </c>
      <c r="N1509" s="238">
        <f>IF(ISBLANK(INDEX('Policy Characteristics'!H:H,MATCH($C1509,'Policy Characteristics'!$C:$C,0))),"",INDEX('Policy Characteristics'!H:H,MATCH($C1509,'Policy Characteristics'!$C:$C,0)))</f>
        <v>0.01</v>
      </c>
      <c r="O1509" s="237" t="str">
        <f>IF(ISBLANK(INDEX('Policy Characteristics'!I:I,MATCH($C1509,'Policy Characteristics'!$C:$C,0))),"",INDEX('Policy Characteristics'!I:I,MATCH($C1509,'Policy Characteristics'!$C:$C,0)))</f>
        <v>% reduction in energy use</v>
      </c>
      <c r="P1509" s="237"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7" t="str">
        <f>IF(ISBLANK(INDEX('Policy Characteristics'!K:K,MATCH($C1509,'Policy Characteristics'!$C:$C,0))),"",INDEX('Policy Characteristics'!K:K,MATCH($C1509,'Policy Characteristics'!$C:$C,0)))</f>
        <v>industry-ag-main.html#eff-stds</v>
      </c>
      <c r="R1509" s="237" t="str">
        <f>IF(ISBLANK(INDEX('Policy Characteristics'!L:L,MATCH($C1509,'Policy Characteristics'!$C:$C,0))),"",INDEX('Policy Characteristics'!L:L,MATCH($C1509,'Policy Characteristics'!$C:$C,0)))</f>
        <v>industry-energy-efficiency-standards.html</v>
      </c>
      <c r="S1509" s="291" t="s">
        <v>187</v>
      </c>
    </row>
    <row r="1510" spans="1:19" s="237" customFormat="1">
      <c r="A1510" s="237" t="str">
        <f>IF(ISBLANK(INDEX('Policy Characteristics'!A:A,MATCH($C1510,'Policy Characteristics'!$C:$C,0))),"",INDEX('Policy Characteristics'!A:A,MATCH($C1510,'Policy Characteristics'!$C:$C,0)))</f>
        <v>Industry</v>
      </c>
      <c r="B1510" s="386" t="str">
        <f>IF(ISBLANK(INDEX('Policy Characteristics'!B:B,MATCH($C1510,'Policy Characteristics'!$C:$C,0))),"",INDEX('Policy Characteristics'!B:B,MATCH($C1510,'Policy Characteristics'!$C:$C,0)))</f>
        <v>Industry Energy Efficiency Standards</v>
      </c>
      <c r="C1510" s="237" t="str">
        <f t="shared" si="52"/>
        <v>Percentage Improvement in Eqpt Efficiency Standards above BAU</v>
      </c>
      <c r="D1510" s="290" t="s">
        <v>3062</v>
      </c>
      <c r="E1510" s="335" t="s">
        <v>2396</v>
      </c>
      <c r="F1510" t="s">
        <v>3024</v>
      </c>
      <c r="G1510" s="335" t="s">
        <v>2402</v>
      </c>
      <c r="H1510" s="17">
        <v>1128</v>
      </c>
      <c r="I1510" s="387" t="s">
        <v>43</v>
      </c>
      <c r="J1510" s="388" t="str">
        <f>IF(ISBLANK(INDEX('Policy Characteristics'!D:D,MATCH($C1510,'Policy Characteristics'!$C:$C,0))),"",INDEX('Policy Characteristics'!D:D,MATCH($C1510,'Policy Characteristics'!$C:$C,0)))</f>
        <v>Industry Energy Efficiency Standards</v>
      </c>
      <c r="K1510" s="237" t="str">
        <f>IF(ISBLANK(INDEX('Policy Characteristics'!E:E,MATCH($C1510,'Policy Characteristics'!$C:$C,0))),"",INDEX('Policy Characteristics'!E:E,MATCH($C1510,'Policy Characteristics'!$C:$C,0)))</f>
        <v>indst efficiency standards</v>
      </c>
      <c r="L1510" s="238">
        <f>IF(ISBLANK(INDEX('Policy Characteristics'!F:F,MATCH($C1510,'Policy Characteristics'!$C:$C,0))),"",INDEX('Policy Characteristics'!F:F,MATCH($C1510,'Policy Characteristics'!$C:$C,0)))</f>
        <v>0</v>
      </c>
      <c r="M1510" s="238">
        <f>IF(ISBLANK(INDEX('Policy Characteristics'!G:G,MATCH($C1510,'Policy Characteristics'!$C:$C,0))),"",INDEX('Policy Characteristics'!G:G,MATCH($C1510,'Policy Characteristics'!$C:$C,0)))</f>
        <v>0.25</v>
      </c>
      <c r="N1510" s="238">
        <f>IF(ISBLANK(INDEX('Policy Characteristics'!H:H,MATCH($C1510,'Policy Characteristics'!$C:$C,0))),"",INDEX('Policy Characteristics'!H:H,MATCH($C1510,'Policy Characteristics'!$C:$C,0)))</f>
        <v>0.01</v>
      </c>
      <c r="O1510" s="237" t="str">
        <f>IF(ISBLANK(INDEX('Policy Characteristics'!I:I,MATCH($C1510,'Policy Characteristics'!$C:$C,0))),"",INDEX('Policy Characteristics'!I:I,MATCH($C1510,'Policy Characteristics'!$C:$C,0)))</f>
        <v>% reduction in energy use</v>
      </c>
      <c r="P1510" s="237"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7" t="str">
        <f>IF(ISBLANK(INDEX('Policy Characteristics'!K:K,MATCH($C1510,'Policy Characteristics'!$C:$C,0))),"",INDEX('Policy Characteristics'!K:K,MATCH($C1510,'Policy Characteristics'!$C:$C,0)))</f>
        <v>industry-ag-main.html#eff-stds</v>
      </c>
      <c r="R1510" s="237" t="str">
        <f>IF(ISBLANK(INDEX('Policy Characteristics'!L:L,MATCH($C1510,'Policy Characteristics'!$C:$C,0))),"",INDEX('Policy Characteristics'!L:L,MATCH($C1510,'Policy Characteristics'!$C:$C,0)))</f>
        <v>industry-energy-efficiency-standards.html</v>
      </c>
      <c r="S1510" s="291" t="s">
        <v>187</v>
      </c>
    </row>
    <row r="1511" spans="1:19" s="237" customFormat="1">
      <c r="A1511" s="237" t="str">
        <f>IF(ISBLANK(INDEX('Policy Characteristics'!A:A,MATCH($C1511,'Policy Characteristics'!$C:$C,0))),"",INDEX('Policy Characteristics'!A:A,MATCH($C1511,'Policy Characteristics'!$C:$C,0)))</f>
        <v>Industry</v>
      </c>
      <c r="B1511" s="386" t="str">
        <f>IF(ISBLANK(INDEX('Policy Characteristics'!B:B,MATCH($C1511,'Policy Characteristics'!$C:$C,0))),"",INDEX('Policy Characteristics'!B:B,MATCH($C1511,'Policy Characteristics'!$C:$C,0)))</f>
        <v>Industry Energy Efficiency Standards</v>
      </c>
      <c r="C1511" s="237" t="str">
        <f t="shared" si="52"/>
        <v>Percentage Improvement in Eqpt Efficiency Standards above BAU</v>
      </c>
      <c r="D1511" s="290" t="s">
        <v>3062</v>
      </c>
      <c r="E1511" s="335" t="s">
        <v>2397</v>
      </c>
      <c r="F1511" t="s">
        <v>3024</v>
      </c>
      <c r="G1511" s="335" t="s">
        <v>2405</v>
      </c>
      <c r="H1511" s="17">
        <v>1129</v>
      </c>
      <c r="I1511" s="387" t="s">
        <v>44</v>
      </c>
      <c r="J1511" s="388" t="str">
        <f>IF(ISBLANK(INDEX('Policy Characteristics'!D:D,MATCH($C1511,'Policy Characteristics'!$C:$C,0))),"",INDEX('Policy Characteristics'!D:D,MATCH($C1511,'Policy Characteristics'!$C:$C,0)))</f>
        <v>Industry Energy Efficiency Standards</v>
      </c>
      <c r="K1511" s="237" t="str">
        <f>IF(ISBLANK(INDEX('Policy Characteristics'!E:E,MATCH($C1511,'Policy Characteristics'!$C:$C,0))),"",INDEX('Policy Characteristics'!E:E,MATCH($C1511,'Policy Characteristics'!$C:$C,0)))</f>
        <v>indst efficiency standards</v>
      </c>
      <c r="L1511" s="238">
        <f>IF(ISBLANK(INDEX('Policy Characteristics'!F:F,MATCH($C1511,'Policy Characteristics'!$C:$C,0))),"",INDEX('Policy Characteristics'!F:F,MATCH($C1511,'Policy Characteristics'!$C:$C,0)))</f>
        <v>0</v>
      </c>
      <c r="M1511" s="238">
        <f>IF(ISBLANK(INDEX('Policy Characteristics'!G:G,MATCH($C1511,'Policy Characteristics'!$C:$C,0))),"",INDEX('Policy Characteristics'!G:G,MATCH($C1511,'Policy Characteristics'!$C:$C,0)))</f>
        <v>0.25</v>
      </c>
      <c r="N1511" s="238">
        <f>IF(ISBLANK(INDEX('Policy Characteristics'!H:H,MATCH($C1511,'Policy Characteristics'!$C:$C,0))),"",INDEX('Policy Characteristics'!H:H,MATCH($C1511,'Policy Characteristics'!$C:$C,0)))</f>
        <v>0.01</v>
      </c>
      <c r="O1511" s="237" t="str">
        <f>IF(ISBLANK(INDEX('Policy Characteristics'!I:I,MATCH($C1511,'Policy Characteristics'!$C:$C,0))),"",INDEX('Policy Characteristics'!I:I,MATCH($C1511,'Policy Characteristics'!$C:$C,0)))</f>
        <v>% reduction in energy use</v>
      </c>
      <c r="P1511" s="237"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7" t="str">
        <f>IF(ISBLANK(INDEX('Policy Characteristics'!K:K,MATCH($C1511,'Policy Characteristics'!$C:$C,0))),"",INDEX('Policy Characteristics'!K:K,MATCH($C1511,'Policy Characteristics'!$C:$C,0)))</f>
        <v>industry-ag-main.html#eff-stds</v>
      </c>
      <c r="R1511" s="237" t="str">
        <f>IF(ISBLANK(INDEX('Policy Characteristics'!L:L,MATCH($C1511,'Policy Characteristics'!$C:$C,0))),"",INDEX('Policy Characteristics'!L:L,MATCH($C1511,'Policy Characteristics'!$C:$C,0)))</f>
        <v>industry-energy-efficiency-standards.html</v>
      </c>
      <c r="S1511" s="291" t="s">
        <v>187</v>
      </c>
    </row>
    <row r="1512" spans="1:19" s="237" customFormat="1">
      <c r="A1512" s="237" t="str">
        <f>IF(ISBLANK(INDEX('Policy Characteristics'!A:A,MATCH($C1512,'Policy Characteristics'!$C:$C,0))),"",INDEX('Policy Characteristics'!A:A,MATCH($C1512,'Policy Characteristics'!$C:$C,0)))</f>
        <v>Industry</v>
      </c>
      <c r="B1512" s="386" t="str">
        <f>IF(ISBLANK(INDEX('Policy Characteristics'!B:B,MATCH($C1512,'Policy Characteristics'!$C:$C,0))),"",INDEX('Policy Characteristics'!B:B,MATCH($C1512,'Policy Characteristics'!$C:$C,0)))</f>
        <v>Industry Energy Efficiency Standards</v>
      </c>
      <c r="C1512" s="237" t="str">
        <f t="shared" si="52"/>
        <v>Percentage Improvement in Eqpt Efficiency Standards above BAU</v>
      </c>
      <c r="D1512" s="290" t="s">
        <v>3062</v>
      </c>
      <c r="E1512" s="335" t="s">
        <v>2398</v>
      </c>
      <c r="F1512" t="s">
        <v>3024</v>
      </c>
      <c r="G1512" s="335" t="s">
        <v>2406</v>
      </c>
      <c r="H1512" s="17">
        <v>1130</v>
      </c>
      <c r="I1512" s="387" t="s">
        <v>43</v>
      </c>
      <c r="J1512" s="388" t="str">
        <f>IF(ISBLANK(INDEX('Policy Characteristics'!D:D,MATCH($C1512,'Policy Characteristics'!$C:$C,0))),"",INDEX('Policy Characteristics'!D:D,MATCH($C1512,'Policy Characteristics'!$C:$C,0)))</f>
        <v>Industry Energy Efficiency Standards</v>
      </c>
      <c r="K1512" s="237" t="str">
        <f>IF(ISBLANK(INDEX('Policy Characteristics'!E:E,MATCH($C1512,'Policy Characteristics'!$C:$C,0))),"",INDEX('Policy Characteristics'!E:E,MATCH($C1512,'Policy Characteristics'!$C:$C,0)))</f>
        <v>indst efficiency standards</v>
      </c>
      <c r="L1512" s="238">
        <f>IF(ISBLANK(INDEX('Policy Characteristics'!F:F,MATCH($C1512,'Policy Characteristics'!$C:$C,0))),"",INDEX('Policy Characteristics'!F:F,MATCH($C1512,'Policy Characteristics'!$C:$C,0)))</f>
        <v>0</v>
      </c>
      <c r="M1512" s="238">
        <f>IF(ISBLANK(INDEX('Policy Characteristics'!G:G,MATCH($C1512,'Policy Characteristics'!$C:$C,0))),"",INDEX('Policy Characteristics'!G:G,MATCH($C1512,'Policy Characteristics'!$C:$C,0)))</f>
        <v>0.25</v>
      </c>
      <c r="N1512" s="238">
        <f>IF(ISBLANK(INDEX('Policy Characteristics'!H:H,MATCH($C1512,'Policy Characteristics'!$C:$C,0))),"",INDEX('Policy Characteristics'!H:H,MATCH($C1512,'Policy Characteristics'!$C:$C,0)))</f>
        <v>0.01</v>
      </c>
      <c r="O1512" s="237" t="str">
        <f>IF(ISBLANK(INDEX('Policy Characteristics'!I:I,MATCH($C1512,'Policy Characteristics'!$C:$C,0))),"",INDEX('Policy Characteristics'!I:I,MATCH($C1512,'Policy Characteristics'!$C:$C,0)))</f>
        <v>% reduction in energy use</v>
      </c>
      <c r="P1512" s="237"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7" t="str">
        <f>IF(ISBLANK(INDEX('Policy Characteristics'!K:K,MATCH($C1512,'Policy Characteristics'!$C:$C,0))),"",INDEX('Policy Characteristics'!K:K,MATCH($C1512,'Policy Characteristics'!$C:$C,0)))</f>
        <v>industry-ag-main.html#eff-stds</v>
      </c>
      <c r="R1512" s="237" t="str">
        <f>IF(ISBLANK(INDEX('Policy Characteristics'!L:L,MATCH($C1512,'Policy Characteristics'!$C:$C,0))),"",INDEX('Policy Characteristics'!L:L,MATCH($C1512,'Policy Characteristics'!$C:$C,0)))</f>
        <v>industry-energy-efficiency-standards.html</v>
      </c>
      <c r="S1512" s="291" t="s">
        <v>187</v>
      </c>
    </row>
    <row r="1513" spans="1:19" s="237" customFormat="1">
      <c r="A1513" s="237" t="str">
        <f>IF(ISBLANK(INDEX('Policy Characteristics'!A:A,MATCH($C1513,'Policy Characteristics'!$C:$C,0))),"",INDEX('Policy Characteristics'!A:A,MATCH($C1513,'Policy Characteristics'!$C:$C,0)))</f>
        <v>Industry</v>
      </c>
      <c r="B1513" s="386" t="str">
        <f>IF(ISBLANK(INDEX('Policy Characteristics'!B:B,MATCH($C1513,'Policy Characteristics'!$C:$C,0))),"",INDEX('Policy Characteristics'!B:B,MATCH($C1513,'Policy Characteristics'!$C:$C,0)))</f>
        <v>Industry Energy Efficiency Standards</v>
      </c>
      <c r="C1513" s="237" t="str">
        <f t="shared" si="52"/>
        <v>Percentage Improvement in Eqpt Efficiency Standards above BAU</v>
      </c>
      <c r="D1513" s="290" t="s">
        <v>3062</v>
      </c>
      <c r="E1513" s="335" t="s">
        <v>2399</v>
      </c>
      <c r="F1513" t="s">
        <v>3024</v>
      </c>
      <c r="G1513" s="335" t="s">
        <v>2403</v>
      </c>
      <c r="H1513" s="17">
        <v>1131</v>
      </c>
      <c r="I1513" s="387" t="s">
        <v>44</v>
      </c>
      <c r="J1513" s="388" t="str">
        <f>IF(ISBLANK(INDEX('Policy Characteristics'!D:D,MATCH($C1513,'Policy Characteristics'!$C:$C,0))),"",INDEX('Policy Characteristics'!D:D,MATCH($C1513,'Policy Characteristics'!$C:$C,0)))</f>
        <v>Industry Energy Efficiency Standards</v>
      </c>
      <c r="K1513" s="237" t="str">
        <f>IF(ISBLANK(INDEX('Policy Characteristics'!E:E,MATCH($C1513,'Policy Characteristics'!$C:$C,0))),"",INDEX('Policy Characteristics'!E:E,MATCH($C1513,'Policy Characteristics'!$C:$C,0)))</f>
        <v>indst efficiency standards</v>
      </c>
      <c r="L1513" s="238">
        <f>IF(ISBLANK(INDEX('Policy Characteristics'!F:F,MATCH($C1513,'Policy Characteristics'!$C:$C,0))),"",INDEX('Policy Characteristics'!F:F,MATCH($C1513,'Policy Characteristics'!$C:$C,0)))</f>
        <v>0</v>
      </c>
      <c r="M1513" s="238">
        <f>IF(ISBLANK(INDEX('Policy Characteristics'!G:G,MATCH($C1513,'Policy Characteristics'!$C:$C,0))),"",INDEX('Policy Characteristics'!G:G,MATCH($C1513,'Policy Characteristics'!$C:$C,0)))</f>
        <v>0.25</v>
      </c>
      <c r="N1513" s="238">
        <f>IF(ISBLANK(INDEX('Policy Characteristics'!H:H,MATCH($C1513,'Policy Characteristics'!$C:$C,0))),"",INDEX('Policy Characteristics'!H:H,MATCH($C1513,'Policy Characteristics'!$C:$C,0)))</f>
        <v>0.01</v>
      </c>
      <c r="O1513" s="237" t="str">
        <f>IF(ISBLANK(INDEX('Policy Characteristics'!I:I,MATCH($C1513,'Policy Characteristics'!$C:$C,0))),"",INDEX('Policy Characteristics'!I:I,MATCH($C1513,'Policy Characteristics'!$C:$C,0)))</f>
        <v>% reduction in energy use</v>
      </c>
      <c r="P1513" s="237"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7" t="str">
        <f>IF(ISBLANK(INDEX('Policy Characteristics'!K:K,MATCH($C1513,'Policy Characteristics'!$C:$C,0))),"",INDEX('Policy Characteristics'!K:K,MATCH($C1513,'Policy Characteristics'!$C:$C,0)))</f>
        <v>industry-ag-main.html#eff-stds</v>
      </c>
      <c r="R1513" s="237" t="str">
        <f>IF(ISBLANK(INDEX('Policy Characteristics'!L:L,MATCH($C1513,'Policy Characteristics'!$C:$C,0))),"",INDEX('Policy Characteristics'!L:L,MATCH($C1513,'Policy Characteristics'!$C:$C,0)))</f>
        <v>industry-energy-efficiency-standards.html</v>
      </c>
      <c r="S1513" s="291" t="s">
        <v>187</v>
      </c>
    </row>
    <row r="1514" spans="1:19" s="237" customFormat="1">
      <c r="A1514" s="237" t="str">
        <f>IF(ISBLANK(INDEX('Policy Characteristics'!A:A,MATCH($C1514,'Policy Characteristics'!$C:$C,0))),"",INDEX('Policy Characteristics'!A:A,MATCH($C1514,'Policy Characteristics'!$C:$C,0)))</f>
        <v>Industry</v>
      </c>
      <c r="B1514" s="386" t="str">
        <f>IF(ISBLANK(INDEX('Policy Characteristics'!B:B,MATCH($C1514,'Policy Characteristics'!$C:$C,0))),"",INDEX('Policy Characteristics'!B:B,MATCH($C1514,'Policy Characteristics'!$C:$C,0)))</f>
        <v>Industry Energy Efficiency Standards</v>
      </c>
      <c r="C1514" s="237" t="str">
        <f t="shared" si="52"/>
        <v>Percentage Improvement in Eqpt Efficiency Standards above BAU</v>
      </c>
      <c r="D1514" s="290" t="s">
        <v>3062</v>
      </c>
      <c r="E1514" s="335" t="s">
        <v>2400</v>
      </c>
      <c r="F1514" t="s">
        <v>3024</v>
      </c>
      <c r="G1514" s="335" t="s">
        <v>2404</v>
      </c>
      <c r="H1514" s="17">
        <v>1132</v>
      </c>
      <c r="I1514" s="387" t="s">
        <v>43</v>
      </c>
      <c r="J1514" s="388" t="str">
        <f>IF(ISBLANK(INDEX('Policy Characteristics'!D:D,MATCH($C1514,'Policy Characteristics'!$C:$C,0))),"",INDEX('Policy Characteristics'!D:D,MATCH($C1514,'Policy Characteristics'!$C:$C,0)))</f>
        <v>Industry Energy Efficiency Standards</v>
      </c>
      <c r="K1514" s="237" t="str">
        <f>IF(ISBLANK(INDEX('Policy Characteristics'!E:E,MATCH($C1514,'Policy Characteristics'!$C:$C,0))),"",INDEX('Policy Characteristics'!E:E,MATCH($C1514,'Policy Characteristics'!$C:$C,0)))</f>
        <v>indst efficiency standards</v>
      </c>
      <c r="L1514" s="238">
        <f>IF(ISBLANK(INDEX('Policy Characteristics'!F:F,MATCH($C1514,'Policy Characteristics'!$C:$C,0))),"",INDEX('Policy Characteristics'!F:F,MATCH($C1514,'Policy Characteristics'!$C:$C,0)))</f>
        <v>0</v>
      </c>
      <c r="M1514" s="238">
        <f>IF(ISBLANK(INDEX('Policy Characteristics'!G:G,MATCH($C1514,'Policy Characteristics'!$C:$C,0))),"",INDEX('Policy Characteristics'!G:G,MATCH($C1514,'Policy Characteristics'!$C:$C,0)))</f>
        <v>0.25</v>
      </c>
      <c r="N1514" s="238">
        <f>IF(ISBLANK(INDEX('Policy Characteristics'!H:H,MATCH($C1514,'Policy Characteristics'!$C:$C,0))),"",INDEX('Policy Characteristics'!H:H,MATCH($C1514,'Policy Characteristics'!$C:$C,0)))</f>
        <v>0.01</v>
      </c>
      <c r="O1514" s="237" t="str">
        <f>IF(ISBLANK(INDEX('Policy Characteristics'!I:I,MATCH($C1514,'Policy Characteristics'!$C:$C,0))),"",INDEX('Policy Characteristics'!I:I,MATCH($C1514,'Policy Characteristics'!$C:$C,0)))</f>
        <v>% reduction in energy use</v>
      </c>
      <c r="P1514" s="237"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7" t="str">
        <f>IF(ISBLANK(INDEX('Policy Characteristics'!K:K,MATCH($C1514,'Policy Characteristics'!$C:$C,0))),"",INDEX('Policy Characteristics'!K:K,MATCH($C1514,'Policy Characteristics'!$C:$C,0)))</f>
        <v>industry-ag-main.html#eff-stds</v>
      </c>
      <c r="R1514" s="237" t="str">
        <f>IF(ISBLANK(INDEX('Policy Characteristics'!L:L,MATCH($C1514,'Policy Characteristics'!$C:$C,0))),"",INDEX('Policy Characteristics'!L:L,MATCH($C1514,'Policy Characteristics'!$C:$C,0)))</f>
        <v>industry-energy-efficiency-standards.html</v>
      </c>
      <c r="S1514" s="291" t="s">
        <v>187</v>
      </c>
    </row>
    <row r="1515" spans="1:19" s="237" customFormat="1">
      <c r="A1515" s="237" t="str">
        <f>IF(ISBLANK(INDEX('Policy Characteristics'!A:A,MATCH($C1515,'Policy Characteristics'!$C:$C,0))),"",INDEX('Policy Characteristics'!A:A,MATCH($C1515,'Policy Characteristics'!$C:$C,0)))</f>
        <v>Industry</v>
      </c>
      <c r="B1515" s="386" t="str">
        <f>IF(ISBLANK(INDEX('Policy Characteristics'!B:B,MATCH($C1515,'Policy Characteristics'!$C:$C,0))),"",INDEX('Policy Characteristics'!B:B,MATCH($C1515,'Policy Characteristics'!$C:$C,0)))</f>
        <v>Industry Energy Efficiency Standards</v>
      </c>
      <c r="C1515" s="237" t="str">
        <f t="shared" si="52"/>
        <v>Percentage Improvement in Eqpt Efficiency Standards above BAU</v>
      </c>
      <c r="D1515" s="290" t="s">
        <v>3062</v>
      </c>
      <c r="E1515" s="335" t="s">
        <v>2401</v>
      </c>
      <c r="F1515" t="s">
        <v>3024</v>
      </c>
      <c r="G1515" s="335" t="s">
        <v>2407</v>
      </c>
      <c r="H1515" s="17">
        <v>1133</v>
      </c>
      <c r="I1515" s="387" t="s">
        <v>44</v>
      </c>
      <c r="J1515" s="388" t="str">
        <f>IF(ISBLANK(INDEX('Policy Characteristics'!D:D,MATCH($C1515,'Policy Characteristics'!$C:$C,0))),"",INDEX('Policy Characteristics'!D:D,MATCH($C1515,'Policy Characteristics'!$C:$C,0)))</f>
        <v>Industry Energy Efficiency Standards</v>
      </c>
      <c r="K1515" s="237" t="str">
        <f>IF(ISBLANK(INDEX('Policy Characteristics'!E:E,MATCH($C1515,'Policy Characteristics'!$C:$C,0))),"",INDEX('Policy Characteristics'!E:E,MATCH($C1515,'Policy Characteristics'!$C:$C,0)))</f>
        <v>indst efficiency standards</v>
      </c>
      <c r="L1515" s="238">
        <f>IF(ISBLANK(INDEX('Policy Characteristics'!F:F,MATCH($C1515,'Policy Characteristics'!$C:$C,0))),"",INDEX('Policy Characteristics'!F:F,MATCH($C1515,'Policy Characteristics'!$C:$C,0)))</f>
        <v>0</v>
      </c>
      <c r="M1515" s="238">
        <f>IF(ISBLANK(INDEX('Policy Characteristics'!G:G,MATCH($C1515,'Policy Characteristics'!$C:$C,0))),"",INDEX('Policy Characteristics'!G:G,MATCH($C1515,'Policy Characteristics'!$C:$C,0)))</f>
        <v>0.25</v>
      </c>
      <c r="N1515" s="238">
        <f>IF(ISBLANK(INDEX('Policy Characteristics'!H:H,MATCH($C1515,'Policy Characteristics'!$C:$C,0))),"",INDEX('Policy Characteristics'!H:H,MATCH($C1515,'Policy Characteristics'!$C:$C,0)))</f>
        <v>0.01</v>
      </c>
      <c r="O1515" s="237" t="str">
        <f>IF(ISBLANK(INDEX('Policy Characteristics'!I:I,MATCH($C1515,'Policy Characteristics'!$C:$C,0))),"",INDEX('Policy Characteristics'!I:I,MATCH($C1515,'Policy Characteristics'!$C:$C,0)))</f>
        <v>% reduction in energy use</v>
      </c>
      <c r="P1515" s="237"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7" t="str">
        <f>IF(ISBLANK(INDEX('Policy Characteristics'!K:K,MATCH($C1515,'Policy Characteristics'!$C:$C,0))),"",INDEX('Policy Characteristics'!K:K,MATCH($C1515,'Policy Characteristics'!$C:$C,0)))</f>
        <v>industry-ag-main.html#eff-stds</v>
      </c>
      <c r="R1515" s="237" t="str">
        <f>IF(ISBLANK(INDEX('Policy Characteristics'!L:L,MATCH($C1515,'Policy Characteristics'!$C:$C,0))),"",INDEX('Policy Characteristics'!L:L,MATCH($C1515,'Policy Characteristics'!$C:$C,0)))</f>
        <v>industry-energy-efficiency-standards.html</v>
      </c>
      <c r="S1515" s="291" t="s">
        <v>187</v>
      </c>
    </row>
    <row r="1516" spans="1:19" s="237" customFormat="1">
      <c r="A1516" s="237" t="str">
        <f>IF(ISBLANK(INDEX('Policy Characteristics'!A:A,MATCH($C1516,'Policy Characteristics'!$C:$C,0))),"",INDEX('Policy Characteristics'!A:A,MATCH($C1516,'Policy Characteristics'!$C:$C,0)))</f>
        <v>Industry</v>
      </c>
      <c r="B1516" s="386" t="str">
        <f>IF(ISBLANK(INDEX('Policy Characteristics'!B:B,MATCH($C1516,'Policy Characteristics'!$C:$C,0))),"",INDEX('Policy Characteristics'!B:B,MATCH($C1516,'Policy Characteristics'!$C:$C,0)))</f>
        <v>Industry Energy Efficiency Standards</v>
      </c>
      <c r="C1516" s="237" t="str">
        <f t="shared" si="52"/>
        <v>Percentage Improvement in Eqpt Efficiency Standards above BAU</v>
      </c>
      <c r="D1516" s="290" t="s">
        <v>3062</v>
      </c>
      <c r="E1516" s="335" t="s">
        <v>2699</v>
      </c>
      <c r="F1516" t="s">
        <v>3024</v>
      </c>
      <c r="G1516" s="335" t="s">
        <v>2702</v>
      </c>
      <c r="H1516" s="17">
        <v>1134</v>
      </c>
      <c r="I1516" s="387" t="s">
        <v>44</v>
      </c>
      <c r="J1516" s="388" t="str">
        <f>IF(ISBLANK(INDEX('Policy Characteristics'!D:D,MATCH($C1516,'Policy Characteristics'!$C:$C,0))),"",INDEX('Policy Characteristics'!D:D,MATCH($C1516,'Policy Characteristics'!$C:$C,0)))</f>
        <v>Industry Energy Efficiency Standards</v>
      </c>
      <c r="K1516" s="237" t="str">
        <f>IF(ISBLANK(INDEX('Policy Characteristics'!E:E,MATCH($C1516,'Policy Characteristics'!$C:$C,0))),"",INDEX('Policy Characteristics'!E:E,MATCH($C1516,'Policy Characteristics'!$C:$C,0)))</f>
        <v>indst efficiency standards</v>
      </c>
      <c r="L1516" s="238">
        <f>IF(ISBLANK(INDEX('Policy Characteristics'!F:F,MATCH($C1516,'Policy Characteristics'!$C:$C,0))),"",INDEX('Policy Characteristics'!F:F,MATCH($C1516,'Policy Characteristics'!$C:$C,0)))</f>
        <v>0</v>
      </c>
      <c r="M1516" s="238">
        <f>IF(ISBLANK(INDEX('Policy Characteristics'!G:G,MATCH($C1516,'Policy Characteristics'!$C:$C,0))),"",INDEX('Policy Characteristics'!G:G,MATCH($C1516,'Policy Characteristics'!$C:$C,0)))</f>
        <v>0.25</v>
      </c>
      <c r="N1516" s="238">
        <f>IF(ISBLANK(INDEX('Policy Characteristics'!H:H,MATCH($C1516,'Policy Characteristics'!$C:$C,0))),"",INDEX('Policy Characteristics'!H:H,MATCH($C1516,'Policy Characteristics'!$C:$C,0)))</f>
        <v>0.01</v>
      </c>
      <c r="O1516" s="237" t="str">
        <f>IF(ISBLANK(INDEX('Policy Characteristics'!I:I,MATCH($C1516,'Policy Characteristics'!$C:$C,0))),"",INDEX('Policy Characteristics'!I:I,MATCH($C1516,'Policy Characteristics'!$C:$C,0)))</f>
        <v>% reduction in energy use</v>
      </c>
      <c r="P1516" s="237"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7" t="str">
        <f>IF(ISBLANK(INDEX('Policy Characteristics'!K:K,MATCH($C1516,'Policy Characteristics'!$C:$C,0))),"",INDEX('Policy Characteristics'!K:K,MATCH($C1516,'Policy Characteristics'!$C:$C,0)))</f>
        <v>industry-ag-main.html#eff-stds</v>
      </c>
      <c r="R1516" s="237" t="str">
        <f>IF(ISBLANK(INDEX('Policy Characteristics'!L:L,MATCH($C1516,'Policy Characteristics'!$C:$C,0))),"",INDEX('Policy Characteristics'!L:L,MATCH($C1516,'Policy Characteristics'!$C:$C,0)))</f>
        <v>industry-energy-efficiency-standards.html</v>
      </c>
      <c r="S1516" s="291" t="s">
        <v>187</v>
      </c>
    </row>
    <row r="1517" spans="1:19" s="237" customFormat="1">
      <c r="A1517" s="237" t="str">
        <f>IF(ISBLANK(INDEX('Policy Characteristics'!A:A,MATCH($C1517,'Policy Characteristics'!$C:$C,0))),"",INDEX('Policy Characteristics'!A:A,MATCH($C1517,'Policy Characteristics'!$C:$C,0)))</f>
        <v>Industry</v>
      </c>
      <c r="B1517" s="386" t="str">
        <f>IF(ISBLANK(INDEX('Policy Characteristics'!B:B,MATCH($C1517,'Policy Characteristics'!$C:$C,0))),"",INDEX('Policy Characteristics'!B:B,MATCH($C1517,'Policy Characteristics'!$C:$C,0)))</f>
        <v>Industry Energy Efficiency Standards</v>
      </c>
      <c r="C1517" s="237" t="str">
        <f t="shared" si="52"/>
        <v>Percentage Improvement in Eqpt Efficiency Standards above BAU</v>
      </c>
      <c r="D1517" s="290" t="s">
        <v>3062</v>
      </c>
      <c r="E1517" s="335" t="s">
        <v>2700</v>
      </c>
      <c r="F1517" t="s">
        <v>3024</v>
      </c>
      <c r="G1517" s="335" t="s">
        <v>2704</v>
      </c>
      <c r="H1517" s="17">
        <v>1135</v>
      </c>
      <c r="I1517" s="387" t="s">
        <v>44</v>
      </c>
      <c r="J1517" s="388" t="str">
        <f>IF(ISBLANK(INDEX('Policy Characteristics'!D:D,MATCH($C1517,'Policy Characteristics'!$C:$C,0))),"",INDEX('Policy Characteristics'!D:D,MATCH($C1517,'Policy Characteristics'!$C:$C,0)))</f>
        <v>Industry Energy Efficiency Standards</v>
      </c>
      <c r="K1517" s="237" t="str">
        <f>IF(ISBLANK(INDEX('Policy Characteristics'!E:E,MATCH($C1517,'Policy Characteristics'!$C:$C,0))),"",INDEX('Policy Characteristics'!E:E,MATCH($C1517,'Policy Characteristics'!$C:$C,0)))</f>
        <v>indst efficiency standards</v>
      </c>
      <c r="L1517" s="238">
        <f>IF(ISBLANK(INDEX('Policy Characteristics'!F:F,MATCH($C1517,'Policy Characteristics'!$C:$C,0))),"",INDEX('Policy Characteristics'!F:F,MATCH($C1517,'Policy Characteristics'!$C:$C,0)))</f>
        <v>0</v>
      </c>
      <c r="M1517" s="238">
        <f>IF(ISBLANK(INDEX('Policy Characteristics'!G:G,MATCH($C1517,'Policy Characteristics'!$C:$C,0))),"",INDEX('Policy Characteristics'!G:G,MATCH($C1517,'Policy Characteristics'!$C:$C,0)))</f>
        <v>0.25</v>
      </c>
      <c r="N1517" s="238">
        <f>IF(ISBLANK(INDEX('Policy Characteristics'!H:H,MATCH($C1517,'Policy Characteristics'!$C:$C,0))),"",INDEX('Policy Characteristics'!H:H,MATCH($C1517,'Policy Characteristics'!$C:$C,0)))</f>
        <v>0.01</v>
      </c>
      <c r="O1517" s="237" t="str">
        <f>IF(ISBLANK(INDEX('Policy Characteristics'!I:I,MATCH($C1517,'Policy Characteristics'!$C:$C,0))),"",INDEX('Policy Characteristics'!I:I,MATCH($C1517,'Policy Characteristics'!$C:$C,0)))</f>
        <v>% reduction in energy use</v>
      </c>
      <c r="P1517" s="237"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7" t="str">
        <f>IF(ISBLANK(INDEX('Policy Characteristics'!K:K,MATCH($C1517,'Policy Characteristics'!$C:$C,0))),"",INDEX('Policy Characteristics'!K:K,MATCH($C1517,'Policy Characteristics'!$C:$C,0)))</f>
        <v>industry-ag-main.html#eff-stds</v>
      </c>
      <c r="R1517" s="237" t="str">
        <f>IF(ISBLANK(INDEX('Policy Characteristics'!L:L,MATCH($C1517,'Policy Characteristics'!$C:$C,0))),"",INDEX('Policy Characteristics'!L:L,MATCH($C1517,'Policy Characteristics'!$C:$C,0)))</f>
        <v>industry-energy-efficiency-standards.html</v>
      </c>
      <c r="S1517" s="291" t="s">
        <v>187</v>
      </c>
    </row>
    <row r="1518" spans="1:19" s="237" customFormat="1">
      <c r="A1518" s="237" t="str">
        <f>IF(ISBLANK(INDEX('Policy Characteristics'!A:A,MATCH($C1518,'Policy Characteristics'!$C:$C,0))),"",INDEX('Policy Characteristics'!A:A,MATCH($C1518,'Policy Characteristics'!$C:$C,0)))</f>
        <v>Industry</v>
      </c>
      <c r="B1518" s="386" t="str">
        <f>IF(ISBLANK(INDEX('Policy Characteristics'!B:B,MATCH($C1518,'Policy Characteristics'!$C:$C,0))),"",INDEX('Policy Characteristics'!B:B,MATCH($C1518,'Policy Characteristics'!$C:$C,0)))</f>
        <v>Industry Energy Efficiency Standards</v>
      </c>
      <c r="C1518" s="237" t="str">
        <f t="shared" si="52"/>
        <v>Percentage Improvement in Eqpt Efficiency Standards above BAU</v>
      </c>
      <c r="D1518" s="290" t="s">
        <v>3062</v>
      </c>
      <c r="E1518" s="335" t="s">
        <v>2701</v>
      </c>
      <c r="F1518" t="s">
        <v>3024</v>
      </c>
      <c r="G1518" s="335" t="s">
        <v>2705</v>
      </c>
      <c r="H1518" s="17">
        <v>1136</v>
      </c>
      <c r="I1518" s="387" t="s">
        <v>43</v>
      </c>
      <c r="J1518" s="388" t="str">
        <f>IF(ISBLANK(INDEX('Policy Characteristics'!D:D,MATCH($C1518,'Policy Characteristics'!$C:$C,0))),"",INDEX('Policy Characteristics'!D:D,MATCH($C1518,'Policy Characteristics'!$C:$C,0)))</f>
        <v>Industry Energy Efficiency Standards</v>
      </c>
      <c r="K1518" s="237" t="str">
        <f>IF(ISBLANK(INDEX('Policy Characteristics'!E:E,MATCH($C1518,'Policy Characteristics'!$C:$C,0))),"",INDEX('Policy Characteristics'!E:E,MATCH($C1518,'Policy Characteristics'!$C:$C,0)))</f>
        <v>indst efficiency standards</v>
      </c>
      <c r="L1518" s="238">
        <f>IF(ISBLANK(INDEX('Policy Characteristics'!F:F,MATCH($C1518,'Policy Characteristics'!$C:$C,0))),"",INDEX('Policy Characteristics'!F:F,MATCH($C1518,'Policy Characteristics'!$C:$C,0)))</f>
        <v>0</v>
      </c>
      <c r="M1518" s="238">
        <f>IF(ISBLANK(INDEX('Policy Characteristics'!G:G,MATCH($C1518,'Policy Characteristics'!$C:$C,0))),"",INDEX('Policy Characteristics'!G:G,MATCH($C1518,'Policy Characteristics'!$C:$C,0)))</f>
        <v>0.25</v>
      </c>
      <c r="N1518" s="238">
        <f>IF(ISBLANK(INDEX('Policy Characteristics'!H:H,MATCH($C1518,'Policy Characteristics'!$C:$C,0))),"",INDEX('Policy Characteristics'!H:H,MATCH($C1518,'Policy Characteristics'!$C:$C,0)))</f>
        <v>0.01</v>
      </c>
      <c r="O1518" s="237" t="str">
        <f>IF(ISBLANK(INDEX('Policy Characteristics'!I:I,MATCH($C1518,'Policy Characteristics'!$C:$C,0))),"",INDEX('Policy Characteristics'!I:I,MATCH($C1518,'Policy Characteristics'!$C:$C,0)))</f>
        <v>% reduction in energy use</v>
      </c>
      <c r="P1518" s="237"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7" t="str">
        <f>IF(ISBLANK(INDEX('Policy Characteristics'!K:K,MATCH($C1518,'Policy Characteristics'!$C:$C,0))),"",INDEX('Policy Characteristics'!K:K,MATCH($C1518,'Policy Characteristics'!$C:$C,0)))</f>
        <v>industry-ag-main.html#eff-stds</v>
      </c>
      <c r="R1518" s="237" t="str">
        <f>IF(ISBLANK(INDEX('Policy Characteristics'!L:L,MATCH($C1518,'Policy Characteristics'!$C:$C,0))),"",INDEX('Policy Characteristics'!L:L,MATCH($C1518,'Policy Characteristics'!$C:$C,0)))</f>
        <v>industry-energy-efficiency-standards.html</v>
      </c>
      <c r="S1518" s="291" t="s">
        <v>187</v>
      </c>
    </row>
    <row r="1519" spans="1:19" s="237" customFormat="1">
      <c r="A1519" s="237" t="str">
        <f>IF(ISBLANK(INDEX('Policy Characteristics'!A:A,MATCH($C1519,'Policy Characteristics'!$C:$C,0))),"",INDEX('Policy Characteristics'!A:A,MATCH($C1519,'Policy Characteristics'!$C:$C,0)))</f>
        <v>Industry</v>
      </c>
      <c r="B1519" s="386" t="str">
        <f>IF(ISBLANK(INDEX('Policy Characteristics'!B:B,MATCH($C1519,'Policy Characteristics'!$C:$C,0))),"",INDEX('Policy Characteristics'!B:B,MATCH($C1519,'Policy Characteristics'!$C:$C,0)))</f>
        <v>Industry Energy Efficiency Standards</v>
      </c>
      <c r="C1519" s="237" t="str">
        <f t="shared" si="52"/>
        <v>Percentage Improvement in Eqpt Efficiency Standards above BAU</v>
      </c>
      <c r="D1519" s="290" t="s">
        <v>3062</v>
      </c>
      <c r="E1519" s="335" t="s">
        <v>2698</v>
      </c>
      <c r="F1519" t="s">
        <v>3024</v>
      </c>
      <c r="G1519" s="335" t="s">
        <v>2703</v>
      </c>
      <c r="H1519" s="17">
        <v>1137</v>
      </c>
      <c r="I1519" s="387" t="s">
        <v>44</v>
      </c>
      <c r="J1519" s="388" t="str">
        <f>IF(ISBLANK(INDEX('Policy Characteristics'!D:D,MATCH($C1519,'Policy Characteristics'!$C:$C,0))),"",INDEX('Policy Characteristics'!D:D,MATCH($C1519,'Policy Characteristics'!$C:$C,0)))</f>
        <v>Industry Energy Efficiency Standards</v>
      </c>
      <c r="K1519" s="237" t="str">
        <f>IF(ISBLANK(INDEX('Policy Characteristics'!E:E,MATCH($C1519,'Policy Characteristics'!$C:$C,0))),"",INDEX('Policy Characteristics'!E:E,MATCH($C1519,'Policy Characteristics'!$C:$C,0)))</f>
        <v>indst efficiency standards</v>
      </c>
      <c r="L1519" s="238">
        <f>IF(ISBLANK(INDEX('Policy Characteristics'!F:F,MATCH($C1519,'Policy Characteristics'!$C:$C,0))),"",INDEX('Policy Characteristics'!F:F,MATCH($C1519,'Policy Characteristics'!$C:$C,0)))</f>
        <v>0</v>
      </c>
      <c r="M1519" s="238">
        <f>IF(ISBLANK(INDEX('Policy Characteristics'!G:G,MATCH($C1519,'Policy Characteristics'!$C:$C,0))),"",INDEX('Policy Characteristics'!G:G,MATCH($C1519,'Policy Characteristics'!$C:$C,0)))</f>
        <v>0.25</v>
      </c>
      <c r="N1519" s="238">
        <f>IF(ISBLANK(INDEX('Policy Characteristics'!H:H,MATCH($C1519,'Policy Characteristics'!$C:$C,0))),"",INDEX('Policy Characteristics'!H:H,MATCH($C1519,'Policy Characteristics'!$C:$C,0)))</f>
        <v>0.01</v>
      </c>
      <c r="O1519" s="237" t="str">
        <f>IF(ISBLANK(INDEX('Policy Characteristics'!I:I,MATCH($C1519,'Policy Characteristics'!$C:$C,0))),"",INDEX('Policy Characteristics'!I:I,MATCH($C1519,'Policy Characteristics'!$C:$C,0)))</f>
        <v>% reduction in energy use</v>
      </c>
      <c r="P1519" s="237"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7" t="str">
        <f>IF(ISBLANK(INDEX('Policy Characteristics'!K:K,MATCH($C1519,'Policy Characteristics'!$C:$C,0))),"",INDEX('Policy Characteristics'!K:K,MATCH($C1519,'Policy Characteristics'!$C:$C,0)))</f>
        <v>industry-ag-main.html#eff-stds</v>
      </c>
      <c r="R1519" s="237" t="str">
        <f>IF(ISBLANK(INDEX('Policy Characteristics'!L:L,MATCH($C1519,'Policy Characteristics'!$C:$C,0))),"",INDEX('Policy Characteristics'!L:L,MATCH($C1519,'Policy Characteristics'!$C:$C,0)))</f>
        <v>industry-energy-efficiency-standards.html</v>
      </c>
      <c r="S1519" s="291" t="s">
        <v>187</v>
      </c>
    </row>
    <row r="1520" spans="1:19" s="237" customFormat="1">
      <c r="A1520" s="237" t="str">
        <f>IF(ISBLANK(INDEX('Policy Characteristics'!A:A,MATCH($C1520,'Policy Characteristics'!$C:$C,0))),"",INDEX('Policy Characteristics'!A:A,MATCH($C1520,'Policy Characteristics'!$C:$C,0)))</f>
        <v>Industry</v>
      </c>
      <c r="B1520" s="386" t="str">
        <f>IF(ISBLANK(INDEX('Policy Characteristics'!B:B,MATCH($C1520,'Policy Characteristics'!$C:$C,0))),"",INDEX('Policy Characteristics'!B:B,MATCH($C1520,'Policy Characteristics'!$C:$C,0)))</f>
        <v>Industry Energy Efficiency Standards</v>
      </c>
      <c r="C1520" s="237" t="str">
        <f t="shared" si="52"/>
        <v>Percentage Improvement in Eqpt Efficiency Standards above BAU</v>
      </c>
      <c r="D1520" s="290" t="s">
        <v>3063</v>
      </c>
      <c r="E1520" s="335" t="s">
        <v>2396</v>
      </c>
      <c r="F1520" t="s">
        <v>3025</v>
      </c>
      <c r="G1520" s="335" t="s">
        <v>2402</v>
      </c>
      <c r="H1520" s="17">
        <v>1138</v>
      </c>
      <c r="I1520" s="387" t="s">
        <v>43</v>
      </c>
      <c r="J1520" s="388" t="str">
        <f>IF(ISBLANK(INDEX('Policy Characteristics'!D:D,MATCH($C1520,'Policy Characteristics'!$C:$C,0))),"",INDEX('Policy Characteristics'!D:D,MATCH($C1520,'Policy Characteristics'!$C:$C,0)))</f>
        <v>Industry Energy Efficiency Standards</v>
      </c>
      <c r="K1520" s="237" t="str">
        <f>IF(ISBLANK(INDEX('Policy Characteristics'!E:E,MATCH($C1520,'Policy Characteristics'!$C:$C,0))),"",INDEX('Policy Characteristics'!E:E,MATCH($C1520,'Policy Characteristics'!$C:$C,0)))</f>
        <v>indst efficiency standards</v>
      </c>
      <c r="L1520" s="238">
        <f>IF(ISBLANK(INDEX('Policy Characteristics'!F:F,MATCH($C1520,'Policy Characteristics'!$C:$C,0))),"",INDEX('Policy Characteristics'!F:F,MATCH($C1520,'Policy Characteristics'!$C:$C,0)))</f>
        <v>0</v>
      </c>
      <c r="M1520" s="238">
        <f>IF(ISBLANK(INDEX('Policy Characteristics'!G:G,MATCH($C1520,'Policy Characteristics'!$C:$C,0))),"",INDEX('Policy Characteristics'!G:G,MATCH($C1520,'Policy Characteristics'!$C:$C,0)))</f>
        <v>0.25</v>
      </c>
      <c r="N1520" s="238">
        <f>IF(ISBLANK(INDEX('Policy Characteristics'!H:H,MATCH($C1520,'Policy Characteristics'!$C:$C,0))),"",INDEX('Policy Characteristics'!H:H,MATCH($C1520,'Policy Characteristics'!$C:$C,0)))</f>
        <v>0.01</v>
      </c>
      <c r="O1520" s="237" t="str">
        <f>IF(ISBLANK(INDEX('Policy Characteristics'!I:I,MATCH($C1520,'Policy Characteristics'!$C:$C,0))),"",INDEX('Policy Characteristics'!I:I,MATCH($C1520,'Policy Characteristics'!$C:$C,0)))</f>
        <v>% reduction in energy use</v>
      </c>
      <c r="P1520" s="237"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7" t="str">
        <f>IF(ISBLANK(INDEX('Policy Characteristics'!K:K,MATCH($C1520,'Policy Characteristics'!$C:$C,0))),"",INDEX('Policy Characteristics'!K:K,MATCH($C1520,'Policy Characteristics'!$C:$C,0)))</f>
        <v>industry-ag-main.html#eff-stds</v>
      </c>
      <c r="R1520" s="237" t="str">
        <f>IF(ISBLANK(INDEX('Policy Characteristics'!L:L,MATCH($C1520,'Policy Characteristics'!$C:$C,0))),"",INDEX('Policy Characteristics'!L:L,MATCH($C1520,'Policy Characteristics'!$C:$C,0)))</f>
        <v>industry-energy-efficiency-standards.html</v>
      </c>
      <c r="S1520" s="291" t="s">
        <v>187</v>
      </c>
    </row>
    <row r="1521" spans="1:19" s="237" customFormat="1">
      <c r="A1521" s="237" t="str">
        <f>IF(ISBLANK(INDEX('Policy Characteristics'!A:A,MATCH($C1521,'Policy Characteristics'!$C:$C,0))),"",INDEX('Policy Characteristics'!A:A,MATCH($C1521,'Policy Characteristics'!$C:$C,0)))</f>
        <v>Industry</v>
      </c>
      <c r="B1521" s="386" t="str">
        <f>IF(ISBLANK(INDEX('Policy Characteristics'!B:B,MATCH($C1521,'Policy Characteristics'!$C:$C,0))),"",INDEX('Policy Characteristics'!B:B,MATCH($C1521,'Policy Characteristics'!$C:$C,0)))</f>
        <v>Industry Energy Efficiency Standards</v>
      </c>
      <c r="C1521" s="237" t="str">
        <f t="shared" si="52"/>
        <v>Percentage Improvement in Eqpt Efficiency Standards above BAU</v>
      </c>
      <c r="D1521" s="290" t="s">
        <v>3063</v>
      </c>
      <c r="E1521" s="335" t="s">
        <v>2397</v>
      </c>
      <c r="F1521" t="s">
        <v>3025</v>
      </c>
      <c r="G1521" s="335" t="s">
        <v>2405</v>
      </c>
      <c r="H1521" s="17">
        <v>1139</v>
      </c>
      <c r="I1521" s="387" t="s">
        <v>43</v>
      </c>
      <c r="J1521" s="388" t="str">
        <f>IF(ISBLANK(INDEX('Policy Characteristics'!D:D,MATCH($C1521,'Policy Characteristics'!$C:$C,0))),"",INDEX('Policy Characteristics'!D:D,MATCH($C1521,'Policy Characteristics'!$C:$C,0)))</f>
        <v>Industry Energy Efficiency Standards</v>
      </c>
      <c r="K1521" s="237" t="str">
        <f>IF(ISBLANK(INDEX('Policy Characteristics'!E:E,MATCH($C1521,'Policy Characteristics'!$C:$C,0))),"",INDEX('Policy Characteristics'!E:E,MATCH($C1521,'Policy Characteristics'!$C:$C,0)))</f>
        <v>indst efficiency standards</v>
      </c>
      <c r="L1521" s="238">
        <f>IF(ISBLANK(INDEX('Policy Characteristics'!F:F,MATCH($C1521,'Policy Characteristics'!$C:$C,0))),"",INDEX('Policy Characteristics'!F:F,MATCH($C1521,'Policy Characteristics'!$C:$C,0)))</f>
        <v>0</v>
      </c>
      <c r="M1521" s="238">
        <f>IF(ISBLANK(INDEX('Policy Characteristics'!G:G,MATCH($C1521,'Policy Characteristics'!$C:$C,0))),"",INDEX('Policy Characteristics'!G:G,MATCH($C1521,'Policy Characteristics'!$C:$C,0)))</f>
        <v>0.25</v>
      </c>
      <c r="N1521" s="238">
        <f>IF(ISBLANK(INDEX('Policy Characteristics'!H:H,MATCH($C1521,'Policy Characteristics'!$C:$C,0))),"",INDEX('Policy Characteristics'!H:H,MATCH($C1521,'Policy Characteristics'!$C:$C,0)))</f>
        <v>0.01</v>
      </c>
      <c r="O1521" s="237" t="str">
        <f>IF(ISBLANK(INDEX('Policy Characteristics'!I:I,MATCH($C1521,'Policy Characteristics'!$C:$C,0))),"",INDEX('Policy Characteristics'!I:I,MATCH($C1521,'Policy Characteristics'!$C:$C,0)))</f>
        <v>% reduction in energy use</v>
      </c>
      <c r="P1521" s="237"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7" t="str">
        <f>IF(ISBLANK(INDEX('Policy Characteristics'!K:K,MATCH($C1521,'Policy Characteristics'!$C:$C,0))),"",INDEX('Policy Characteristics'!K:K,MATCH($C1521,'Policy Characteristics'!$C:$C,0)))</f>
        <v>industry-ag-main.html#eff-stds</v>
      </c>
      <c r="R1521" s="237" t="str">
        <f>IF(ISBLANK(INDEX('Policy Characteristics'!L:L,MATCH($C1521,'Policy Characteristics'!$C:$C,0))),"",INDEX('Policy Characteristics'!L:L,MATCH($C1521,'Policy Characteristics'!$C:$C,0)))</f>
        <v>industry-energy-efficiency-standards.html</v>
      </c>
      <c r="S1521" s="291" t="s">
        <v>187</v>
      </c>
    </row>
    <row r="1522" spans="1:19" s="237" customFormat="1">
      <c r="A1522" s="237" t="str">
        <f>IF(ISBLANK(INDEX('Policy Characteristics'!A:A,MATCH($C1522,'Policy Characteristics'!$C:$C,0))),"",INDEX('Policy Characteristics'!A:A,MATCH($C1522,'Policy Characteristics'!$C:$C,0)))</f>
        <v>Industry</v>
      </c>
      <c r="B1522" s="386" t="str">
        <f>IF(ISBLANK(INDEX('Policy Characteristics'!B:B,MATCH($C1522,'Policy Characteristics'!$C:$C,0))),"",INDEX('Policy Characteristics'!B:B,MATCH($C1522,'Policy Characteristics'!$C:$C,0)))</f>
        <v>Industry Energy Efficiency Standards</v>
      </c>
      <c r="C1522" s="237" t="str">
        <f t="shared" si="52"/>
        <v>Percentage Improvement in Eqpt Efficiency Standards above BAU</v>
      </c>
      <c r="D1522" s="290" t="s">
        <v>3063</v>
      </c>
      <c r="E1522" s="335" t="s">
        <v>2398</v>
      </c>
      <c r="F1522" t="s">
        <v>3025</v>
      </c>
      <c r="G1522" s="335" t="s">
        <v>2406</v>
      </c>
      <c r="H1522" s="17">
        <v>1140</v>
      </c>
      <c r="I1522" s="387" t="s">
        <v>43</v>
      </c>
      <c r="J1522" s="388" t="str">
        <f>IF(ISBLANK(INDEX('Policy Characteristics'!D:D,MATCH($C1522,'Policy Characteristics'!$C:$C,0))),"",INDEX('Policy Characteristics'!D:D,MATCH($C1522,'Policy Characteristics'!$C:$C,0)))</f>
        <v>Industry Energy Efficiency Standards</v>
      </c>
      <c r="K1522" s="237" t="str">
        <f>IF(ISBLANK(INDEX('Policy Characteristics'!E:E,MATCH($C1522,'Policy Characteristics'!$C:$C,0))),"",INDEX('Policy Characteristics'!E:E,MATCH($C1522,'Policy Characteristics'!$C:$C,0)))</f>
        <v>indst efficiency standards</v>
      </c>
      <c r="L1522" s="238">
        <f>IF(ISBLANK(INDEX('Policy Characteristics'!F:F,MATCH($C1522,'Policy Characteristics'!$C:$C,0))),"",INDEX('Policy Characteristics'!F:F,MATCH($C1522,'Policy Characteristics'!$C:$C,0)))</f>
        <v>0</v>
      </c>
      <c r="M1522" s="238">
        <f>IF(ISBLANK(INDEX('Policy Characteristics'!G:G,MATCH($C1522,'Policy Characteristics'!$C:$C,0))),"",INDEX('Policy Characteristics'!G:G,MATCH($C1522,'Policy Characteristics'!$C:$C,0)))</f>
        <v>0.25</v>
      </c>
      <c r="N1522" s="238">
        <f>IF(ISBLANK(INDEX('Policy Characteristics'!H:H,MATCH($C1522,'Policy Characteristics'!$C:$C,0))),"",INDEX('Policy Characteristics'!H:H,MATCH($C1522,'Policy Characteristics'!$C:$C,0)))</f>
        <v>0.01</v>
      </c>
      <c r="O1522" s="237" t="str">
        <f>IF(ISBLANK(INDEX('Policy Characteristics'!I:I,MATCH($C1522,'Policy Characteristics'!$C:$C,0))),"",INDEX('Policy Characteristics'!I:I,MATCH($C1522,'Policy Characteristics'!$C:$C,0)))</f>
        <v>% reduction in energy use</v>
      </c>
      <c r="P1522" s="237"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7" t="str">
        <f>IF(ISBLANK(INDEX('Policy Characteristics'!K:K,MATCH($C1522,'Policy Characteristics'!$C:$C,0))),"",INDEX('Policy Characteristics'!K:K,MATCH($C1522,'Policy Characteristics'!$C:$C,0)))</f>
        <v>industry-ag-main.html#eff-stds</v>
      </c>
      <c r="R1522" s="237" t="str">
        <f>IF(ISBLANK(INDEX('Policy Characteristics'!L:L,MATCH($C1522,'Policy Characteristics'!$C:$C,0))),"",INDEX('Policy Characteristics'!L:L,MATCH($C1522,'Policy Characteristics'!$C:$C,0)))</f>
        <v>industry-energy-efficiency-standards.html</v>
      </c>
      <c r="S1522" s="291" t="s">
        <v>187</v>
      </c>
    </row>
    <row r="1523" spans="1:19" s="237" customFormat="1">
      <c r="A1523" s="237" t="str">
        <f>IF(ISBLANK(INDEX('Policy Characteristics'!A:A,MATCH($C1523,'Policy Characteristics'!$C:$C,0))),"",INDEX('Policy Characteristics'!A:A,MATCH($C1523,'Policy Characteristics'!$C:$C,0)))</f>
        <v>Industry</v>
      </c>
      <c r="B1523" s="386" t="str">
        <f>IF(ISBLANK(INDEX('Policy Characteristics'!B:B,MATCH($C1523,'Policy Characteristics'!$C:$C,0))),"",INDEX('Policy Characteristics'!B:B,MATCH($C1523,'Policy Characteristics'!$C:$C,0)))</f>
        <v>Industry Energy Efficiency Standards</v>
      </c>
      <c r="C1523" s="237" t="str">
        <f t="shared" si="52"/>
        <v>Percentage Improvement in Eqpt Efficiency Standards above BAU</v>
      </c>
      <c r="D1523" s="290" t="s">
        <v>3063</v>
      </c>
      <c r="E1523" s="335" t="s">
        <v>2399</v>
      </c>
      <c r="F1523" t="s">
        <v>3025</v>
      </c>
      <c r="G1523" s="335" t="s">
        <v>2403</v>
      </c>
      <c r="H1523" s="17">
        <v>1141</v>
      </c>
      <c r="I1523" s="387" t="s">
        <v>44</v>
      </c>
      <c r="J1523" s="388" t="str">
        <f>IF(ISBLANK(INDEX('Policy Characteristics'!D:D,MATCH($C1523,'Policy Characteristics'!$C:$C,0))),"",INDEX('Policy Characteristics'!D:D,MATCH($C1523,'Policy Characteristics'!$C:$C,0)))</f>
        <v>Industry Energy Efficiency Standards</v>
      </c>
      <c r="K1523" s="237" t="str">
        <f>IF(ISBLANK(INDEX('Policy Characteristics'!E:E,MATCH($C1523,'Policy Characteristics'!$C:$C,0))),"",INDEX('Policy Characteristics'!E:E,MATCH($C1523,'Policy Characteristics'!$C:$C,0)))</f>
        <v>indst efficiency standards</v>
      </c>
      <c r="L1523" s="238">
        <f>IF(ISBLANK(INDEX('Policy Characteristics'!F:F,MATCH($C1523,'Policy Characteristics'!$C:$C,0))),"",INDEX('Policy Characteristics'!F:F,MATCH($C1523,'Policy Characteristics'!$C:$C,0)))</f>
        <v>0</v>
      </c>
      <c r="M1523" s="238">
        <f>IF(ISBLANK(INDEX('Policy Characteristics'!G:G,MATCH($C1523,'Policy Characteristics'!$C:$C,0))),"",INDEX('Policy Characteristics'!G:G,MATCH($C1523,'Policy Characteristics'!$C:$C,0)))</f>
        <v>0.25</v>
      </c>
      <c r="N1523" s="238">
        <f>IF(ISBLANK(INDEX('Policy Characteristics'!H:H,MATCH($C1523,'Policy Characteristics'!$C:$C,0))),"",INDEX('Policy Characteristics'!H:H,MATCH($C1523,'Policy Characteristics'!$C:$C,0)))</f>
        <v>0.01</v>
      </c>
      <c r="O1523" s="237" t="str">
        <f>IF(ISBLANK(INDEX('Policy Characteristics'!I:I,MATCH($C1523,'Policy Characteristics'!$C:$C,0))),"",INDEX('Policy Characteristics'!I:I,MATCH($C1523,'Policy Characteristics'!$C:$C,0)))</f>
        <v>% reduction in energy use</v>
      </c>
      <c r="P1523" s="237"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7" t="str">
        <f>IF(ISBLANK(INDEX('Policy Characteristics'!K:K,MATCH($C1523,'Policy Characteristics'!$C:$C,0))),"",INDEX('Policy Characteristics'!K:K,MATCH($C1523,'Policy Characteristics'!$C:$C,0)))</f>
        <v>industry-ag-main.html#eff-stds</v>
      </c>
      <c r="R1523" s="237" t="str">
        <f>IF(ISBLANK(INDEX('Policy Characteristics'!L:L,MATCH($C1523,'Policy Characteristics'!$C:$C,0))),"",INDEX('Policy Characteristics'!L:L,MATCH($C1523,'Policy Characteristics'!$C:$C,0)))</f>
        <v>industry-energy-efficiency-standards.html</v>
      </c>
      <c r="S1523" s="291" t="s">
        <v>187</v>
      </c>
    </row>
    <row r="1524" spans="1:19" s="237" customFormat="1">
      <c r="A1524" s="237" t="str">
        <f>IF(ISBLANK(INDEX('Policy Characteristics'!A:A,MATCH($C1524,'Policy Characteristics'!$C:$C,0))),"",INDEX('Policy Characteristics'!A:A,MATCH($C1524,'Policy Characteristics'!$C:$C,0)))</f>
        <v>Industry</v>
      </c>
      <c r="B1524" s="386" t="str">
        <f>IF(ISBLANK(INDEX('Policy Characteristics'!B:B,MATCH($C1524,'Policy Characteristics'!$C:$C,0))),"",INDEX('Policy Characteristics'!B:B,MATCH($C1524,'Policy Characteristics'!$C:$C,0)))</f>
        <v>Industry Energy Efficiency Standards</v>
      </c>
      <c r="C1524" s="237" t="str">
        <f t="shared" si="52"/>
        <v>Percentage Improvement in Eqpt Efficiency Standards above BAU</v>
      </c>
      <c r="D1524" s="290" t="s">
        <v>3063</v>
      </c>
      <c r="E1524" s="335" t="s">
        <v>2400</v>
      </c>
      <c r="F1524" t="s">
        <v>3025</v>
      </c>
      <c r="G1524" s="335" t="s">
        <v>2404</v>
      </c>
      <c r="H1524" s="17">
        <v>1142</v>
      </c>
      <c r="I1524" s="387" t="s">
        <v>43</v>
      </c>
      <c r="J1524" s="388" t="str">
        <f>IF(ISBLANK(INDEX('Policy Characteristics'!D:D,MATCH($C1524,'Policy Characteristics'!$C:$C,0))),"",INDEX('Policy Characteristics'!D:D,MATCH($C1524,'Policy Characteristics'!$C:$C,0)))</f>
        <v>Industry Energy Efficiency Standards</v>
      </c>
      <c r="K1524" s="237" t="str">
        <f>IF(ISBLANK(INDEX('Policy Characteristics'!E:E,MATCH($C1524,'Policy Characteristics'!$C:$C,0))),"",INDEX('Policy Characteristics'!E:E,MATCH($C1524,'Policy Characteristics'!$C:$C,0)))</f>
        <v>indst efficiency standards</v>
      </c>
      <c r="L1524" s="238">
        <f>IF(ISBLANK(INDEX('Policy Characteristics'!F:F,MATCH($C1524,'Policy Characteristics'!$C:$C,0))),"",INDEX('Policy Characteristics'!F:F,MATCH($C1524,'Policy Characteristics'!$C:$C,0)))</f>
        <v>0</v>
      </c>
      <c r="M1524" s="238">
        <f>IF(ISBLANK(INDEX('Policy Characteristics'!G:G,MATCH($C1524,'Policy Characteristics'!$C:$C,0))),"",INDEX('Policy Characteristics'!G:G,MATCH($C1524,'Policy Characteristics'!$C:$C,0)))</f>
        <v>0.25</v>
      </c>
      <c r="N1524" s="238">
        <f>IF(ISBLANK(INDEX('Policy Characteristics'!H:H,MATCH($C1524,'Policy Characteristics'!$C:$C,0))),"",INDEX('Policy Characteristics'!H:H,MATCH($C1524,'Policy Characteristics'!$C:$C,0)))</f>
        <v>0.01</v>
      </c>
      <c r="O1524" s="237" t="str">
        <f>IF(ISBLANK(INDEX('Policy Characteristics'!I:I,MATCH($C1524,'Policy Characteristics'!$C:$C,0))),"",INDEX('Policy Characteristics'!I:I,MATCH($C1524,'Policy Characteristics'!$C:$C,0)))</f>
        <v>% reduction in energy use</v>
      </c>
      <c r="P1524" s="237"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7" t="str">
        <f>IF(ISBLANK(INDEX('Policy Characteristics'!K:K,MATCH($C1524,'Policy Characteristics'!$C:$C,0))),"",INDEX('Policy Characteristics'!K:K,MATCH($C1524,'Policy Characteristics'!$C:$C,0)))</f>
        <v>industry-ag-main.html#eff-stds</v>
      </c>
      <c r="R1524" s="237" t="str">
        <f>IF(ISBLANK(INDEX('Policy Characteristics'!L:L,MATCH($C1524,'Policy Characteristics'!$C:$C,0))),"",INDEX('Policy Characteristics'!L:L,MATCH($C1524,'Policy Characteristics'!$C:$C,0)))</f>
        <v>industry-energy-efficiency-standards.html</v>
      </c>
      <c r="S1524" s="291" t="s">
        <v>187</v>
      </c>
    </row>
    <row r="1525" spans="1:19" s="237" customFormat="1">
      <c r="A1525" s="237" t="str">
        <f>IF(ISBLANK(INDEX('Policy Characteristics'!A:A,MATCH($C1525,'Policy Characteristics'!$C:$C,0))),"",INDEX('Policy Characteristics'!A:A,MATCH($C1525,'Policy Characteristics'!$C:$C,0)))</f>
        <v>Industry</v>
      </c>
      <c r="B1525" s="386" t="str">
        <f>IF(ISBLANK(INDEX('Policy Characteristics'!B:B,MATCH($C1525,'Policy Characteristics'!$C:$C,0))),"",INDEX('Policy Characteristics'!B:B,MATCH($C1525,'Policy Characteristics'!$C:$C,0)))</f>
        <v>Industry Energy Efficiency Standards</v>
      </c>
      <c r="C1525" s="237" t="str">
        <f t="shared" si="52"/>
        <v>Percentage Improvement in Eqpt Efficiency Standards above BAU</v>
      </c>
      <c r="D1525" s="290" t="s">
        <v>3063</v>
      </c>
      <c r="E1525" s="335" t="s">
        <v>2401</v>
      </c>
      <c r="F1525" t="s">
        <v>3025</v>
      </c>
      <c r="G1525" s="335" t="s">
        <v>2407</v>
      </c>
      <c r="H1525" s="17">
        <v>1143</v>
      </c>
      <c r="I1525" s="387" t="s">
        <v>44</v>
      </c>
      <c r="J1525" s="388" t="str">
        <f>IF(ISBLANK(INDEX('Policy Characteristics'!D:D,MATCH($C1525,'Policy Characteristics'!$C:$C,0))),"",INDEX('Policy Characteristics'!D:D,MATCH($C1525,'Policy Characteristics'!$C:$C,0)))</f>
        <v>Industry Energy Efficiency Standards</v>
      </c>
      <c r="K1525" s="237" t="str">
        <f>IF(ISBLANK(INDEX('Policy Characteristics'!E:E,MATCH($C1525,'Policy Characteristics'!$C:$C,0))),"",INDEX('Policy Characteristics'!E:E,MATCH($C1525,'Policy Characteristics'!$C:$C,0)))</f>
        <v>indst efficiency standards</v>
      </c>
      <c r="L1525" s="238">
        <f>IF(ISBLANK(INDEX('Policy Characteristics'!F:F,MATCH($C1525,'Policy Characteristics'!$C:$C,0))),"",INDEX('Policy Characteristics'!F:F,MATCH($C1525,'Policy Characteristics'!$C:$C,0)))</f>
        <v>0</v>
      </c>
      <c r="M1525" s="238">
        <f>IF(ISBLANK(INDEX('Policy Characteristics'!G:G,MATCH($C1525,'Policy Characteristics'!$C:$C,0))),"",INDEX('Policy Characteristics'!G:G,MATCH($C1525,'Policy Characteristics'!$C:$C,0)))</f>
        <v>0.25</v>
      </c>
      <c r="N1525" s="238">
        <f>IF(ISBLANK(INDEX('Policy Characteristics'!H:H,MATCH($C1525,'Policy Characteristics'!$C:$C,0))),"",INDEX('Policy Characteristics'!H:H,MATCH($C1525,'Policy Characteristics'!$C:$C,0)))</f>
        <v>0.01</v>
      </c>
      <c r="O1525" s="237" t="str">
        <f>IF(ISBLANK(INDEX('Policy Characteristics'!I:I,MATCH($C1525,'Policy Characteristics'!$C:$C,0))),"",INDEX('Policy Characteristics'!I:I,MATCH($C1525,'Policy Characteristics'!$C:$C,0)))</f>
        <v>% reduction in energy use</v>
      </c>
      <c r="P1525" s="237"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7" t="str">
        <f>IF(ISBLANK(INDEX('Policy Characteristics'!K:K,MATCH($C1525,'Policy Characteristics'!$C:$C,0))),"",INDEX('Policy Characteristics'!K:K,MATCH($C1525,'Policy Characteristics'!$C:$C,0)))</f>
        <v>industry-ag-main.html#eff-stds</v>
      </c>
      <c r="R1525" s="237" t="str">
        <f>IF(ISBLANK(INDEX('Policy Characteristics'!L:L,MATCH($C1525,'Policy Characteristics'!$C:$C,0))),"",INDEX('Policy Characteristics'!L:L,MATCH($C1525,'Policy Characteristics'!$C:$C,0)))</f>
        <v>industry-energy-efficiency-standards.html</v>
      </c>
      <c r="S1525" s="291" t="s">
        <v>187</v>
      </c>
    </row>
    <row r="1526" spans="1:19" s="237" customFormat="1">
      <c r="A1526" s="237" t="str">
        <f>IF(ISBLANK(INDEX('Policy Characteristics'!A:A,MATCH($C1526,'Policy Characteristics'!$C:$C,0))),"",INDEX('Policy Characteristics'!A:A,MATCH($C1526,'Policy Characteristics'!$C:$C,0)))</f>
        <v>Industry</v>
      </c>
      <c r="B1526" s="386" t="str">
        <f>IF(ISBLANK(INDEX('Policy Characteristics'!B:B,MATCH($C1526,'Policy Characteristics'!$C:$C,0))),"",INDEX('Policy Characteristics'!B:B,MATCH($C1526,'Policy Characteristics'!$C:$C,0)))</f>
        <v>Industry Energy Efficiency Standards</v>
      </c>
      <c r="C1526" s="237" t="str">
        <f t="shared" si="52"/>
        <v>Percentage Improvement in Eqpt Efficiency Standards above BAU</v>
      </c>
      <c r="D1526" s="290" t="s">
        <v>3063</v>
      </c>
      <c r="E1526" s="335" t="s">
        <v>2699</v>
      </c>
      <c r="F1526" t="s">
        <v>3025</v>
      </c>
      <c r="G1526" s="335" t="s">
        <v>2702</v>
      </c>
      <c r="H1526" s="17">
        <v>1144</v>
      </c>
      <c r="I1526" s="387" t="s">
        <v>44</v>
      </c>
      <c r="J1526" s="388" t="str">
        <f>IF(ISBLANK(INDEX('Policy Characteristics'!D:D,MATCH($C1526,'Policy Characteristics'!$C:$C,0))),"",INDEX('Policy Characteristics'!D:D,MATCH($C1526,'Policy Characteristics'!$C:$C,0)))</f>
        <v>Industry Energy Efficiency Standards</v>
      </c>
      <c r="K1526" s="237" t="str">
        <f>IF(ISBLANK(INDEX('Policy Characteristics'!E:E,MATCH($C1526,'Policy Characteristics'!$C:$C,0))),"",INDEX('Policy Characteristics'!E:E,MATCH($C1526,'Policy Characteristics'!$C:$C,0)))</f>
        <v>indst efficiency standards</v>
      </c>
      <c r="L1526" s="238">
        <f>IF(ISBLANK(INDEX('Policy Characteristics'!F:F,MATCH($C1526,'Policy Characteristics'!$C:$C,0))),"",INDEX('Policy Characteristics'!F:F,MATCH($C1526,'Policy Characteristics'!$C:$C,0)))</f>
        <v>0</v>
      </c>
      <c r="M1526" s="238">
        <f>IF(ISBLANK(INDEX('Policy Characteristics'!G:G,MATCH($C1526,'Policy Characteristics'!$C:$C,0))),"",INDEX('Policy Characteristics'!G:G,MATCH($C1526,'Policy Characteristics'!$C:$C,0)))</f>
        <v>0.25</v>
      </c>
      <c r="N1526" s="238">
        <f>IF(ISBLANK(INDEX('Policy Characteristics'!H:H,MATCH($C1526,'Policy Characteristics'!$C:$C,0))),"",INDEX('Policy Characteristics'!H:H,MATCH($C1526,'Policy Characteristics'!$C:$C,0)))</f>
        <v>0.01</v>
      </c>
      <c r="O1526" s="237" t="str">
        <f>IF(ISBLANK(INDEX('Policy Characteristics'!I:I,MATCH($C1526,'Policy Characteristics'!$C:$C,0))),"",INDEX('Policy Characteristics'!I:I,MATCH($C1526,'Policy Characteristics'!$C:$C,0)))</f>
        <v>% reduction in energy use</v>
      </c>
      <c r="P1526" s="237"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7" t="str">
        <f>IF(ISBLANK(INDEX('Policy Characteristics'!K:K,MATCH($C1526,'Policy Characteristics'!$C:$C,0))),"",INDEX('Policy Characteristics'!K:K,MATCH($C1526,'Policy Characteristics'!$C:$C,0)))</f>
        <v>industry-ag-main.html#eff-stds</v>
      </c>
      <c r="R1526" s="237" t="str">
        <f>IF(ISBLANK(INDEX('Policy Characteristics'!L:L,MATCH($C1526,'Policy Characteristics'!$C:$C,0))),"",INDEX('Policy Characteristics'!L:L,MATCH($C1526,'Policy Characteristics'!$C:$C,0)))</f>
        <v>industry-energy-efficiency-standards.html</v>
      </c>
      <c r="S1526" s="291" t="s">
        <v>187</v>
      </c>
    </row>
    <row r="1527" spans="1:19" s="237" customFormat="1">
      <c r="A1527" s="237" t="str">
        <f>IF(ISBLANK(INDEX('Policy Characteristics'!A:A,MATCH($C1527,'Policy Characteristics'!$C:$C,0))),"",INDEX('Policy Characteristics'!A:A,MATCH($C1527,'Policy Characteristics'!$C:$C,0)))</f>
        <v>Industry</v>
      </c>
      <c r="B1527" s="386" t="str">
        <f>IF(ISBLANK(INDEX('Policy Characteristics'!B:B,MATCH($C1527,'Policy Characteristics'!$C:$C,0))),"",INDEX('Policy Characteristics'!B:B,MATCH($C1527,'Policy Characteristics'!$C:$C,0)))</f>
        <v>Industry Energy Efficiency Standards</v>
      </c>
      <c r="C1527" s="237" t="str">
        <f t="shared" si="52"/>
        <v>Percentage Improvement in Eqpt Efficiency Standards above BAU</v>
      </c>
      <c r="D1527" s="290" t="s">
        <v>3063</v>
      </c>
      <c r="E1527" s="335" t="s">
        <v>2700</v>
      </c>
      <c r="F1527" t="s">
        <v>3025</v>
      </c>
      <c r="G1527" s="335" t="s">
        <v>2704</v>
      </c>
      <c r="H1527" s="17">
        <v>1145</v>
      </c>
      <c r="I1527" s="387" t="s">
        <v>44</v>
      </c>
      <c r="J1527" s="388" t="str">
        <f>IF(ISBLANK(INDEX('Policy Characteristics'!D:D,MATCH($C1527,'Policy Characteristics'!$C:$C,0))),"",INDEX('Policy Characteristics'!D:D,MATCH($C1527,'Policy Characteristics'!$C:$C,0)))</f>
        <v>Industry Energy Efficiency Standards</v>
      </c>
      <c r="K1527" s="237" t="str">
        <f>IF(ISBLANK(INDEX('Policy Characteristics'!E:E,MATCH($C1527,'Policy Characteristics'!$C:$C,0))),"",INDEX('Policy Characteristics'!E:E,MATCH($C1527,'Policy Characteristics'!$C:$C,0)))</f>
        <v>indst efficiency standards</v>
      </c>
      <c r="L1527" s="238">
        <f>IF(ISBLANK(INDEX('Policy Characteristics'!F:F,MATCH($C1527,'Policy Characteristics'!$C:$C,0))),"",INDEX('Policy Characteristics'!F:F,MATCH($C1527,'Policy Characteristics'!$C:$C,0)))</f>
        <v>0</v>
      </c>
      <c r="M1527" s="238">
        <f>IF(ISBLANK(INDEX('Policy Characteristics'!G:G,MATCH($C1527,'Policy Characteristics'!$C:$C,0))),"",INDEX('Policy Characteristics'!G:G,MATCH($C1527,'Policy Characteristics'!$C:$C,0)))</f>
        <v>0.25</v>
      </c>
      <c r="N1527" s="238">
        <f>IF(ISBLANK(INDEX('Policy Characteristics'!H:H,MATCH($C1527,'Policy Characteristics'!$C:$C,0))),"",INDEX('Policy Characteristics'!H:H,MATCH($C1527,'Policy Characteristics'!$C:$C,0)))</f>
        <v>0.01</v>
      </c>
      <c r="O1527" s="237" t="str">
        <f>IF(ISBLANK(INDEX('Policy Characteristics'!I:I,MATCH($C1527,'Policy Characteristics'!$C:$C,0))),"",INDEX('Policy Characteristics'!I:I,MATCH($C1527,'Policy Characteristics'!$C:$C,0)))</f>
        <v>% reduction in energy use</v>
      </c>
      <c r="P1527" s="237"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7" t="str">
        <f>IF(ISBLANK(INDEX('Policy Characteristics'!K:K,MATCH($C1527,'Policy Characteristics'!$C:$C,0))),"",INDEX('Policy Characteristics'!K:K,MATCH($C1527,'Policy Characteristics'!$C:$C,0)))</f>
        <v>industry-ag-main.html#eff-stds</v>
      </c>
      <c r="R1527" s="237" t="str">
        <f>IF(ISBLANK(INDEX('Policy Characteristics'!L:L,MATCH($C1527,'Policy Characteristics'!$C:$C,0))),"",INDEX('Policy Characteristics'!L:L,MATCH($C1527,'Policy Characteristics'!$C:$C,0)))</f>
        <v>industry-energy-efficiency-standards.html</v>
      </c>
      <c r="S1527" s="291" t="s">
        <v>187</v>
      </c>
    </row>
    <row r="1528" spans="1:19" s="237" customFormat="1">
      <c r="A1528" s="237" t="str">
        <f>IF(ISBLANK(INDEX('Policy Characteristics'!A:A,MATCH($C1528,'Policy Characteristics'!$C:$C,0))),"",INDEX('Policy Characteristics'!A:A,MATCH($C1528,'Policy Characteristics'!$C:$C,0)))</f>
        <v>Industry</v>
      </c>
      <c r="B1528" s="386" t="str">
        <f>IF(ISBLANK(INDEX('Policy Characteristics'!B:B,MATCH($C1528,'Policy Characteristics'!$C:$C,0))),"",INDEX('Policy Characteristics'!B:B,MATCH($C1528,'Policy Characteristics'!$C:$C,0)))</f>
        <v>Industry Energy Efficiency Standards</v>
      </c>
      <c r="C1528" s="237" t="str">
        <f t="shared" si="52"/>
        <v>Percentage Improvement in Eqpt Efficiency Standards above BAU</v>
      </c>
      <c r="D1528" s="290" t="s">
        <v>3063</v>
      </c>
      <c r="E1528" s="335" t="s">
        <v>2701</v>
      </c>
      <c r="F1528" t="s">
        <v>3025</v>
      </c>
      <c r="G1528" s="335" t="s">
        <v>2705</v>
      </c>
      <c r="H1528" s="17">
        <v>1146</v>
      </c>
      <c r="I1528" s="387" t="s">
        <v>43</v>
      </c>
      <c r="J1528" s="388" t="str">
        <f>IF(ISBLANK(INDEX('Policy Characteristics'!D:D,MATCH($C1528,'Policy Characteristics'!$C:$C,0))),"",INDEX('Policy Characteristics'!D:D,MATCH($C1528,'Policy Characteristics'!$C:$C,0)))</f>
        <v>Industry Energy Efficiency Standards</v>
      </c>
      <c r="K1528" s="237" t="str">
        <f>IF(ISBLANK(INDEX('Policy Characteristics'!E:E,MATCH($C1528,'Policy Characteristics'!$C:$C,0))),"",INDEX('Policy Characteristics'!E:E,MATCH($C1528,'Policy Characteristics'!$C:$C,0)))</f>
        <v>indst efficiency standards</v>
      </c>
      <c r="L1528" s="238">
        <f>IF(ISBLANK(INDEX('Policy Characteristics'!F:F,MATCH($C1528,'Policy Characteristics'!$C:$C,0))),"",INDEX('Policy Characteristics'!F:F,MATCH($C1528,'Policy Characteristics'!$C:$C,0)))</f>
        <v>0</v>
      </c>
      <c r="M1528" s="238">
        <f>IF(ISBLANK(INDEX('Policy Characteristics'!G:G,MATCH($C1528,'Policy Characteristics'!$C:$C,0))),"",INDEX('Policy Characteristics'!G:G,MATCH($C1528,'Policy Characteristics'!$C:$C,0)))</f>
        <v>0.25</v>
      </c>
      <c r="N1528" s="238">
        <f>IF(ISBLANK(INDEX('Policy Characteristics'!H:H,MATCH($C1528,'Policy Characteristics'!$C:$C,0))),"",INDEX('Policy Characteristics'!H:H,MATCH($C1528,'Policy Characteristics'!$C:$C,0)))</f>
        <v>0.01</v>
      </c>
      <c r="O1528" s="237" t="str">
        <f>IF(ISBLANK(INDEX('Policy Characteristics'!I:I,MATCH($C1528,'Policy Characteristics'!$C:$C,0))),"",INDEX('Policy Characteristics'!I:I,MATCH($C1528,'Policy Characteristics'!$C:$C,0)))</f>
        <v>% reduction in energy use</v>
      </c>
      <c r="P1528" s="237"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7" t="str">
        <f>IF(ISBLANK(INDEX('Policy Characteristics'!K:K,MATCH($C1528,'Policy Characteristics'!$C:$C,0))),"",INDEX('Policy Characteristics'!K:K,MATCH($C1528,'Policy Characteristics'!$C:$C,0)))</f>
        <v>industry-ag-main.html#eff-stds</v>
      </c>
      <c r="R1528" s="237" t="str">
        <f>IF(ISBLANK(INDEX('Policy Characteristics'!L:L,MATCH($C1528,'Policy Characteristics'!$C:$C,0))),"",INDEX('Policy Characteristics'!L:L,MATCH($C1528,'Policy Characteristics'!$C:$C,0)))</f>
        <v>industry-energy-efficiency-standards.html</v>
      </c>
      <c r="S1528" s="291" t="s">
        <v>187</v>
      </c>
    </row>
    <row r="1529" spans="1:19" s="237" customFormat="1">
      <c r="A1529" s="237" t="str">
        <f>IF(ISBLANK(INDEX('Policy Characteristics'!A:A,MATCH($C1529,'Policy Characteristics'!$C:$C,0))),"",INDEX('Policy Characteristics'!A:A,MATCH($C1529,'Policy Characteristics'!$C:$C,0)))</f>
        <v>Industry</v>
      </c>
      <c r="B1529" s="386" t="str">
        <f>IF(ISBLANK(INDEX('Policy Characteristics'!B:B,MATCH($C1529,'Policy Characteristics'!$C:$C,0))),"",INDEX('Policy Characteristics'!B:B,MATCH($C1529,'Policy Characteristics'!$C:$C,0)))</f>
        <v>Industry Energy Efficiency Standards</v>
      </c>
      <c r="C1529" s="237" t="str">
        <f t="shared" si="52"/>
        <v>Percentage Improvement in Eqpt Efficiency Standards above BAU</v>
      </c>
      <c r="D1529" s="290" t="s">
        <v>3063</v>
      </c>
      <c r="E1529" s="335" t="s">
        <v>2698</v>
      </c>
      <c r="F1529" t="s">
        <v>3025</v>
      </c>
      <c r="G1529" s="335" t="s">
        <v>2703</v>
      </c>
      <c r="H1529" s="17">
        <v>1147</v>
      </c>
      <c r="I1529" s="387" t="s">
        <v>44</v>
      </c>
      <c r="J1529" s="388" t="str">
        <f>IF(ISBLANK(INDEX('Policy Characteristics'!D:D,MATCH($C1529,'Policy Characteristics'!$C:$C,0))),"",INDEX('Policy Characteristics'!D:D,MATCH($C1529,'Policy Characteristics'!$C:$C,0)))</f>
        <v>Industry Energy Efficiency Standards</v>
      </c>
      <c r="K1529" s="237" t="str">
        <f>IF(ISBLANK(INDEX('Policy Characteristics'!E:E,MATCH($C1529,'Policy Characteristics'!$C:$C,0))),"",INDEX('Policy Characteristics'!E:E,MATCH($C1529,'Policy Characteristics'!$C:$C,0)))</f>
        <v>indst efficiency standards</v>
      </c>
      <c r="L1529" s="238">
        <f>IF(ISBLANK(INDEX('Policy Characteristics'!F:F,MATCH($C1529,'Policy Characteristics'!$C:$C,0))),"",INDEX('Policy Characteristics'!F:F,MATCH($C1529,'Policy Characteristics'!$C:$C,0)))</f>
        <v>0</v>
      </c>
      <c r="M1529" s="238">
        <f>IF(ISBLANK(INDEX('Policy Characteristics'!G:G,MATCH($C1529,'Policy Characteristics'!$C:$C,0))),"",INDEX('Policy Characteristics'!G:G,MATCH($C1529,'Policy Characteristics'!$C:$C,0)))</f>
        <v>0.25</v>
      </c>
      <c r="N1529" s="238">
        <f>IF(ISBLANK(INDEX('Policy Characteristics'!H:H,MATCH($C1529,'Policy Characteristics'!$C:$C,0))),"",INDEX('Policy Characteristics'!H:H,MATCH($C1529,'Policy Characteristics'!$C:$C,0)))</f>
        <v>0.01</v>
      </c>
      <c r="O1529" s="237" t="str">
        <f>IF(ISBLANK(INDEX('Policy Characteristics'!I:I,MATCH($C1529,'Policy Characteristics'!$C:$C,0))),"",INDEX('Policy Characteristics'!I:I,MATCH($C1529,'Policy Characteristics'!$C:$C,0)))</f>
        <v>% reduction in energy use</v>
      </c>
      <c r="P1529" s="237"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7" t="str">
        <f>IF(ISBLANK(INDEX('Policy Characteristics'!K:K,MATCH($C1529,'Policy Characteristics'!$C:$C,0))),"",INDEX('Policy Characteristics'!K:K,MATCH($C1529,'Policy Characteristics'!$C:$C,0)))</f>
        <v>industry-ag-main.html#eff-stds</v>
      </c>
      <c r="R1529" s="237" t="str">
        <f>IF(ISBLANK(INDEX('Policy Characteristics'!L:L,MATCH($C1529,'Policy Characteristics'!$C:$C,0))),"",INDEX('Policy Characteristics'!L:L,MATCH($C1529,'Policy Characteristics'!$C:$C,0)))</f>
        <v>industry-energy-efficiency-standards.html</v>
      </c>
      <c r="S1529" s="291" t="s">
        <v>187</v>
      </c>
    </row>
    <row r="1530" spans="1:19" s="237" customFormat="1">
      <c r="A1530" s="237" t="str">
        <f>IF(ISBLANK(INDEX('Policy Characteristics'!A:A,MATCH($C1530,'Policy Characteristics'!$C:$C,0))),"",INDEX('Policy Characteristics'!A:A,MATCH($C1530,'Policy Characteristics'!$C:$C,0)))</f>
        <v>Industry</v>
      </c>
      <c r="B1530" s="386" t="str">
        <f>IF(ISBLANK(INDEX('Policy Characteristics'!B:B,MATCH($C1530,'Policy Characteristics'!$C:$C,0))),"",INDEX('Policy Characteristics'!B:B,MATCH($C1530,'Policy Characteristics'!$C:$C,0)))</f>
        <v>Industry Energy Efficiency Standards</v>
      </c>
      <c r="C1530" s="237" t="str">
        <f t="shared" si="52"/>
        <v>Percentage Improvement in Eqpt Efficiency Standards above BAU</v>
      </c>
      <c r="D1530" s="290" t="s">
        <v>3064</v>
      </c>
      <c r="E1530" s="335" t="s">
        <v>2396</v>
      </c>
      <c r="F1530" t="s">
        <v>3026</v>
      </c>
      <c r="G1530" s="335" t="s">
        <v>2402</v>
      </c>
      <c r="H1530" s="17">
        <v>1148</v>
      </c>
      <c r="I1530" s="387" t="s">
        <v>43</v>
      </c>
      <c r="J1530" s="388" t="str">
        <f>IF(ISBLANK(INDEX('Policy Characteristics'!D:D,MATCH($C1530,'Policy Characteristics'!$C:$C,0))),"",INDEX('Policy Characteristics'!D:D,MATCH($C1530,'Policy Characteristics'!$C:$C,0)))</f>
        <v>Industry Energy Efficiency Standards</v>
      </c>
      <c r="K1530" s="237" t="str">
        <f>IF(ISBLANK(INDEX('Policy Characteristics'!E:E,MATCH($C1530,'Policy Characteristics'!$C:$C,0))),"",INDEX('Policy Characteristics'!E:E,MATCH($C1530,'Policy Characteristics'!$C:$C,0)))</f>
        <v>indst efficiency standards</v>
      </c>
      <c r="L1530" s="238">
        <f>IF(ISBLANK(INDEX('Policy Characteristics'!F:F,MATCH($C1530,'Policy Characteristics'!$C:$C,0))),"",INDEX('Policy Characteristics'!F:F,MATCH($C1530,'Policy Characteristics'!$C:$C,0)))</f>
        <v>0</v>
      </c>
      <c r="M1530" s="238">
        <f>IF(ISBLANK(INDEX('Policy Characteristics'!G:G,MATCH($C1530,'Policy Characteristics'!$C:$C,0))),"",INDEX('Policy Characteristics'!G:G,MATCH($C1530,'Policy Characteristics'!$C:$C,0)))</f>
        <v>0.25</v>
      </c>
      <c r="N1530" s="238">
        <f>IF(ISBLANK(INDEX('Policy Characteristics'!H:H,MATCH($C1530,'Policy Characteristics'!$C:$C,0))),"",INDEX('Policy Characteristics'!H:H,MATCH($C1530,'Policy Characteristics'!$C:$C,0)))</f>
        <v>0.01</v>
      </c>
      <c r="O1530" s="237" t="str">
        <f>IF(ISBLANK(INDEX('Policy Characteristics'!I:I,MATCH($C1530,'Policy Characteristics'!$C:$C,0))),"",INDEX('Policy Characteristics'!I:I,MATCH($C1530,'Policy Characteristics'!$C:$C,0)))</f>
        <v>% reduction in energy use</v>
      </c>
      <c r="P1530" s="237"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7" t="str">
        <f>IF(ISBLANK(INDEX('Policy Characteristics'!K:K,MATCH($C1530,'Policy Characteristics'!$C:$C,0))),"",INDEX('Policy Characteristics'!K:K,MATCH($C1530,'Policy Characteristics'!$C:$C,0)))</f>
        <v>industry-ag-main.html#eff-stds</v>
      </c>
      <c r="R1530" s="237" t="str">
        <f>IF(ISBLANK(INDEX('Policy Characteristics'!L:L,MATCH($C1530,'Policy Characteristics'!$C:$C,0))),"",INDEX('Policy Characteristics'!L:L,MATCH($C1530,'Policy Characteristics'!$C:$C,0)))</f>
        <v>industry-energy-efficiency-standards.html</v>
      </c>
      <c r="S1530" s="291" t="s">
        <v>187</v>
      </c>
    </row>
    <row r="1531" spans="1:19" s="237" customFormat="1">
      <c r="A1531" s="237" t="str">
        <f>IF(ISBLANK(INDEX('Policy Characteristics'!A:A,MATCH($C1531,'Policy Characteristics'!$C:$C,0))),"",INDEX('Policy Characteristics'!A:A,MATCH($C1531,'Policy Characteristics'!$C:$C,0)))</f>
        <v>Industry</v>
      </c>
      <c r="B1531" s="386" t="str">
        <f>IF(ISBLANK(INDEX('Policy Characteristics'!B:B,MATCH($C1531,'Policy Characteristics'!$C:$C,0))),"",INDEX('Policy Characteristics'!B:B,MATCH($C1531,'Policy Characteristics'!$C:$C,0)))</f>
        <v>Industry Energy Efficiency Standards</v>
      </c>
      <c r="C1531" s="237" t="str">
        <f t="shared" si="52"/>
        <v>Percentage Improvement in Eqpt Efficiency Standards above BAU</v>
      </c>
      <c r="D1531" s="290" t="s">
        <v>3064</v>
      </c>
      <c r="E1531" s="335" t="s">
        <v>2397</v>
      </c>
      <c r="F1531" t="s">
        <v>3026</v>
      </c>
      <c r="G1531" s="335" t="s">
        <v>2405</v>
      </c>
      <c r="H1531" s="17">
        <v>1149</v>
      </c>
      <c r="I1531" s="387" t="s">
        <v>43</v>
      </c>
      <c r="J1531" s="388" t="str">
        <f>IF(ISBLANK(INDEX('Policy Characteristics'!D:D,MATCH($C1531,'Policy Characteristics'!$C:$C,0))),"",INDEX('Policy Characteristics'!D:D,MATCH($C1531,'Policy Characteristics'!$C:$C,0)))</f>
        <v>Industry Energy Efficiency Standards</v>
      </c>
      <c r="K1531" s="237" t="str">
        <f>IF(ISBLANK(INDEX('Policy Characteristics'!E:E,MATCH($C1531,'Policy Characteristics'!$C:$C,0))),"",INDEX('Policy Characteristics'!E:E,MATCH($C1531,'Policy Characteristics'!$C:$C,0)))</f>
        <v>indst efficiency standards</v>
      </c>
      <c r="L1531" s="238">
        <f>IF(ISBLANK(INDEX('Policy Characteristics'!F:F,MATCH($C1531,'Policy Characteristics'!$C:$C,0))),"",INDEX('Policy Characteristics'!F:F,MATCH($C1531,'Policy Characteristics'!$C:$C,0)))</f>
        <v>0</v>
      </c>
      <c r="M1531" s="238">
        <f>IF(ISBLANK(INDEX('Policy Characteristics'!G:G,MATCH($C1531,'Policy Characteristics'!$C:$C,0))),"",INDEX('Policy Characteristics'!G:G,MATCH($C1531,'Policy Characteristics'!$C:$C,0)))</f>
        <v>0.25</v>
      </c>
      <c r="N1531" s="238">
        <f>IF(ISBLANK(INDEX('Policy Characteristics'!H:H,MATCH($C1531,'Policy Characteristics'!$C:$C,0))),"",INDEX('Policy Characteristics'!H:H,MATCH($C1531,'Policy Characteristics'!$C:$C,0)))</f>
        <v>0.01</v>
      </c>
      <c r="O1531" s="237" t="str">
        <f>IF(ISBLANK(INDEX('Policy Characteristics'!I:I,MATCH($C1531,'Policy Characteristics'!$C:$C,0))),"",INDEX('Policy Characteristics'!I:I,MATCH($C1531,'Policy Characteristics'!$C:$C,0)))</f>
        <v>% reduction in energy use</v>
      </c>
      <c r="P1531" s="237"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7" t="str">
        <f>IF(ISBLANK(INDEX('Policy Characteristics'!K:K,MATCH($C1531,'Policy Characteristics'!$C:$C,0))),"",INDEX('Policy Characteristics'!K:K,MATCH($C1531,'Policy Characteristics'!$C:$C,0)))</f>
        <v>industry-ag-main.html#eff-stds</v>
      </c>
      <c r="R1531" s="237" t="str">
        <f>IF(ISBLANK(INDEX('Policy Characteristics'!L:L,MATCH($C1531,'Policy Characteristics'!$C:$C,0))),"",INDEX('Policy Characteristics'!L:L,MATCH($C1531,'Policy Characteristics'!$C:$C,0)))</f>
        <v>industry-energy-efficiency-standards.html</v>
      </c>
      <c r="S1531" s="291" t="s">
        <v>187</v>
      </c>
    </row>
    <row r="1532" spans="1:19" s="237" customFormat="1">
      <c r="A1532" s="237" t="str">
        <f>IF(ISBLANK(INDEX('Policy Characteristics'!A:A,MATCH($C1532,'Policy Characteristics'!$C:$C,0))),"",INDEX('Policy Characteristics'!A:A,MATCH($C1532,'Policy Characteristics'!$C:$C,0)))</f>
        <v>Industry</v>
      </c>
      <c r="B1532" s="386" t="str">
        <f>IF(ISBLANK(INDEX('Policy Characteristics'!B:B,MATCH($C1532,'Policy Characteristics'!$C:$C,0))),"",INDEX('Policy Characteristics'!B:B,MATCH($C1532,'Policy Characteristics'!$C:$C,0)))</f>
        <v>Industry Energy Efficiency Standards</v>
      </c>
      <c r="C1532" s="237" t="str">
        <f t="shared" si="52"/>
        <v>Percentage Improvement in Eqpt Efficiency Standards above BAU</v>
      </c>
      <c r="D1532" s="290" t="s">
        <v>3064</v>
      </c>
      <c r="E1532" s="335" t="s">
        <v>2398</v>
      </c>
      <c r="F1532" t="s">
        <v>3026</v>
      </c>
      <c r="G1532" s="335" t="s">
        <v>2406</v>
      </c>
      <c r="H1532" s="17">
        <v>1150</v>
      </c>
      <c r="I1532" s="387" t="s">
        <v>43</v>
      </c>
      <c r="J1532" s="388" t="str">
        <f>IF(ISBLANK(INDEX('Policy Characteristics'!D:D,MATCH($C1532,'Policy Characteristics'!$C:$C,0))),"",INDEX('Policy Characteristics'!D:D,MATCH($C1532,'Policy Characteristics'!$C:$C,0)))</f>
        <v>Industry Energy Efficiency Standards</v>
      </c>
      <c r="K1532" s="237" t="str">
        <f>IF(ISBLANK(INDEX('Policy Characteristics'!E:E,MATCH($C1532,'Policy Characteristics'!$C:$C,0))),"",INDEX('Policy Characteristics'!E:E,MATCH($C1532,'Policy Characteristics'!$C:$C,0)))</f>
        <v>indst efficiency standards</v>
      </c>
      <c r="L1532" s="238">
        <f>IF(ISBLANK(INDEX('Policy Characteristics'!F:F,MATCH($C1532,'Policy Characteristics'!$C:$C,0))),"",INDEX('Policy Characteristics'!F:F,MATCH($C1532,'Policy Characteristics'!$C:$C,0)))</f>
        <v>0</v>
      </c>
      <c r="M1532" s="238">
        <f>IF(ISBLANK(INDEX('Policy Characteristics'!G:G,MATCH($C1532,'Policy Characteristics'!$C:$C,0))),"",INDEX('Policy Characteristics'!G:G,MATCH($C1532,'Policy Characteristics'!$C:$C,0)))</f>
        <v>0.25</v>
      </c>
      <c r="N1532" s="238">
        <f>IF(ISBLANK(INDEX('Policy Characteristics'!H:H,MATCH($C1532,'Policy Characteristics'!$C:$C,0))),"",INDEX('Policy Characteristics'!H:H,MATCH($C1532,'Policy Characteristics'!$C:$C,0)))</f>
        <v>0.01</v>
      </c>
      <c r="O1532" s="237" t="str">
        <f>IF(ISBLANK(INDEX('Policy Characteristics'!I:I,MATCH($C1532,'Policy Characteristics'!$C:$C,0))),"",INDEX('Policy Characteristics'!I:I,MATCH($C1532,'Policy Characteristics'!$C:$C,0)))</f>
        <v>% reduction in energy use</v>
      </c>
      <c r="P1532" s="237"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7" t="str">
        <f>IF(ISBLANK(INDEX('Policy Characteristics'!K:K,MATCH($C1532,'Policy Characteristics'!$C:$C,0))),"",INDEX('Policy Characteristics'!K:K,MATCH($C1532,'Policy Characteristics'!$C:$C,0)))</f>
        <v>industry-ag-main.html#eff-stds</v>
      </c>
      <c r="R1532" s="237" t="str">
        <f>IF(ISBLANK(INDEX('Policy Characteristics'!L:L,MATCH($C1532,'Policy Characteristics'!$C:$C,0))),"",INDEX('Policy Characteristics'!L:L,MATCH($C1532,'Policy Characteristics'!$C:$C,0)))</f>
        <v>industry-energy-efficiency-standards.html</v>
      </c>
      <c r="S1532" s="291" t="s">
        <v>187</v>
      </c>
    </row>
    <row r="1533" spans="1:19" s="237" customFormat="1">
      <c r="A1533" s="237" t="str">
        <f>IF(ISBLANK(INDEX('Policy Characteristics'!A:A,MATCH($C1533,'Policy Characteristics'!$C:$C,0))),"",INDEX('Policy Characteristics'!A:A,MATCH($C1533,'Policy Characteristics'!$C:$C,0)))</f>
        <v>Industry</v>
      </c>
      <c r="B1533" s="386" t="str">
        <f>IF(ISBLANK(INDEX('Policy Characteristics'!B:B,MATCH($C1533,'Policy Characteristics'!$C:$C,0))),"",INDEX('Policy Characteristics'!B:B,MATCH($C1533,'Policy Characteristics'!$C:$C,0)))</f>
        <v>Industry Energy Efficiency Standards</v>
      </c>
      <c r="C1533" s="237" t="str">
        <f t="shared" ref="C1533:C1589" si="53">C$1340</f>
        <v>Percentage Improvement in Eqpt Efficiency Standards above BAU</v>
      </c>
      <c r="D1533" s="290" t="s">
        <v>3064</v>
      </c>
      <c r="E1533" s="335" t="s">
        <v>2399</v>
      </c>
      <c r="F1533" t="s">
        <v>3026</v>
      </c>
      <c r="G1533" s="335" t="s">
        <v>2403</v>
      </c>
      <c r="H1533" s="17">
        <v>1151</v>
      </c>
      <c r="I1533" s="387" t="s">
        <v>44</v>
      </c>
      <c r="J1533" s="388" t="str">
        <f>IF(ISBLANK(INDEX('Policy Characteristics'!D:D,MATCH($C1533,'Policy Characteristics'!$C:$C,0))),"",INDEX('Policy Characteristics'!D:D,MATCH($C1533,'Policy Characteristics'!$C:$C,0)))</f>
        <v>Industry Energy Efficiency Standards</v>
      </c>
      <c r="K1533" s="237" t="str">
        <f>IF(ISBLANK(INDEX('Policy Characteristics'!E:E,MATCH($C1533,'Policy Characteristics'!$C:$C,0))),"",INDEX('Policy Characteristics'!E:E,MATCH($C1533,'Policy Characteristics'!$C:$C,0)))</f>
        <v>indst efficiency standards</v>
      </c>
      <c r="L1533" s="238">
        <f>IF(ISBLANK(INDEX('Policy Characteristics'!F:F,MATCH($C1533,'Policy Characteristics'!$C:$C,0))),"",INDEX('Policy Characteristics'!F:F,MATCH($C1533,'Policy Characteristics'!$C:$C,0)))</f>
        <v>0</v>
      </c>
      <c r="M1533" s="238">
        <f>IF(ISBLANK(INDEX('Policy Characteristics'!G:G,MATCH($C1533,'Policy Characteristics'!$C:$C,0))),"",INDEX('Policy Characteristics'!G:G,MATCH($C1533,'Policy Characteristics'!$C:$C,0)))</f>
        <v>0.25</v>
      </c>
      <c r="N1533" s="238">
        <f>IF(ISBLANK(INDEX('Policy Characteristics'!H:H,MATCH($C1533,'Policy Characteristics'!$C:$C,0))),"",INDEX('Policy Characteristics'!H:H,MATCH($C1533,'Policy Characteristics'!$C:$C,0)))</f>
        <v>0.01</v>
      </c>
      <c r="O1533" s="237" t="str">
        <f>IF(ISBLANK(INDEX('Policy Characteristics'!I:I,MATCH($C1533,'Policy Characteristics'!$C:$C,0))),"",INDEX('Policy Characteristics'!I:I,MATCH($C1533,'Policy Characteristics'!$C:$C,0)))</f>
        <v>% reduction in energy use</v>
      </c>
      <c r="P1533" s="237"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7" t="str">
        <f>IF(ISBLANK(INDEX('Policy Characteristics'!K:K,MATCH($C1533,'Policy Characteristics'!$C:$C,0))),"",INDEX('Policy Characteristics'!K:K,MATCH($C1533,'Policy Characteristics'!$C:$C,0)))</f>
        <v>industry-ag-main.html#eff-stds</v>
      </c>
      <c r="R1533" s="237" t="str">
        <f>IF(ISBLANK(INDEX('Policy Characteristics'!L:L,MATCH($C1533,'Policy Characteristics'!$C:$C,0))),"",INDEX('Policy Characteristics'!L:L,MATCH($C1533,'Policy Characteristics'!$C:$C,0)))</f>
        <v>industry-energy-efficiency-standards.html</v>
      </c>
      <c r="S1533" s="291" t="s">
        <v>187</v>
      </c>
    </row>
    <row r="1534" spans="1:19" s="237" customFormat="1">
      <c r="A1534" s="237" t="str">
        <f>IF(ISBLANK(INDEX('Policy Characteristics'!A:A,MATCH($C1534,'Policy Characteristics'!$C:$C,0))),"",INDEX('Policy Characteristics'!A:A,MATCH($C1534,'Policy Characteristics'!$C:$C,0)))</f>
        <v>Industry</v>
      </c>
      <c r="B1534" s="386" t="str">
        <f>IF(ISBLANK(INDEX('Policy Characteristics'!B:B,MATCH($C1534,'Policy Characteristics'!$C:$C,0))),"",INDEX('Policy Characteristics'!B:B,MATCH($C1534,'Policy Characteristics'!$C:$C,0)))</f>
        <v>Industry Energy Efficiency Standards</v>
      </c>
      <c r="C1534" s="237" t="str">
        <f t="shared" si="53"/>
        <v>Percentage Improvement in Eqpt Efficiency Standards above BAU</v>
      </c>
      <c r="D1534" s="290" t="s">
        <v>3064</v>
      </c>
      <c r="E1534" s="335" t="s">
        <v>2400</v>
      </c>
      <c r="F1534" t="s">
        <v>3026</v>
      </c>
      <c r="G1534" s="335" t="s">
        <v>2404</v>
      </c>
      <c r="H1534" s="17">
        <v>1152</v>
      </c>
      <c r="I1534" s="387" t="s">
        <v>43</v>
      </c>
      <c r="J1534" s="388" t="str">
        <f>IF(ISBLANK(INDEX('Policy Characteristics'!D:D,MATCH($C1534,'Policy Characteristics'!$C:$C,0))),"",INDEX('Policy Characteristics'!D:D,MATCH($C1534,'Policy Characteristics'!$C:$C,0)))</f>
        <v>Industry Energy Efficiency Standards</v>
      </c>
      <c r="K1534" s="237" t="str">
        <f>IF(ISBLANK(INDEX('Policy Characteristics'!E:E,MATCH($C1534,'Policy Characteristics'!$C:$C,0))),"",INDEX('Policy Characteristics'!E:E,MATCH($C1534,'Policy Characteristics'!$C:$C,0)))</f>
        <v>indst efficiency standards</v>
      </c>
      <c r="L1534" s="238">
        <f>IF(ISBLANK(INDEX('Policy Characteristics'!F:F,MATCH($C1534,'Policy Characteristics'!$C:$C,0))),"",INDEX('Policy Characteristics'!F:F,MATCH($C1534,'Policy Characteristics'!$C:$C,0)))</f>
        <v>0</v>
      </c>
      <c r="M1534" s="238">
        <f>IF(ISBLANK(INDEX('Policy Characteristics'!G:G,MATCH($C1534,'Policy Characteristics'!$C:$C,0))),"",INDEX('Policy Characteristics'!G:G,MATCH($C1534,'Policy Characteristics'!$C:$C,0)))</f>
        <v>0.25</v>
      </c>
      <c r="N1534" s="238">
        <f>IF(ISBLANK(INDEX('Policy Characteristics'!H:H,MATCH($C1534,'Policy Characteristics'!$C:$C,0))),"",INDEX('Policy Characteristics'!H:H,MATCH($C1534,'Policy Characteristics'!$C:$C,0)))</f>
        <v>0.01</v>
      </c>
      <c r="O1534" s="237" t="str">
        <f>IF(ISBLANK(INDEX('Policy Characteristics'!I:I,MATCH($C1534,'Policy Characteristics'!$C:$C,0))),"",INDEX('Policy Characteristics'!I:I,MATCH($C1534,'Policy Characteristics'!$C:$C,0)))</f>
        <v>% reduction in energy use</v>
      </c>
      <c r="P1534" s="237"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7" t="str">
        <f>IF(ISBLANK(INDEX('Policy Characteristics'!K:K,MATCH($C1534,'Policy Characteristics'!$C:$C,0))),"",INDEX('Policy Characteristics'!K:K,MATCH($C1534,'Policy Characteristics'!$C:$C,0)))</f>
        <v>industry-ag-main.html#eff-stds</v>
      </c>
      <c r="R1534" s="237" t="str">
        <f>IF(ISBLANK(INDEX('Policy Characteristics'!L:L,MATCH($C1534,'Policy Characteristics'!$C:$C,0))),"",INDEX('Policy Characteristics'!L:L,MATCH($C1534,'Policy Characteristics'!$C:$C,0)))</f>
        <v>industry-energy-efficiency-standards.html</v>
      </c>
      <c r="S1534" s="291" t="s">
        <v>187</v>
      </c>
    </row>
    <row r="1535" spans="1:19" s="237" customFormat="1">
      <c r="A1535" s="237" t="str">
        <f>IF(ISBLANK(INDEX('Policy Characteristics'!A:A,MATCH($C1535,'Policy Characteristics'!$C:$C,0))),"",INDEX('Policy Characteristics'!A:A,MATCH($C1535,'Policy Characteristics'!$C:$C,0)))</f>
        <v>Industry</v>
      </c>
      <c r="B1535" s="386" t="str">
        <f>IF(ISBLANK(INDEX('Policy Characteristics'!B:B,MATCH($C1535,'Policy Characteristics'!$C:$C,0))),"",INDEX('Policy Characteristics'!B:B,MATCH($C1535,'Policy Characteristics'!$C:$C,0)))</f>
        <v>Industry Energy Efficiency Standards</v>
      </c>
      <c r="C1535" s="237" t="str">
        <f t="shared" si="53"/>
        <v>Percentage Improvement in Eqpt Efficiency Standards above BAU</v>
      </c>
      <c r="D1535" s="290" t="s">
        <v>3064</v>
      </c>
      <c r="E1535" s="335" t="s">
        <v>2401</v>
      </c>
      <c r="F1535" t="s">
        <v>3026</v>
      </c>
      <c r="G1535" s="335" t="s">
        <v>2407</v>
      </c>
      <c r="H1535" s="17">
        <v>1153</v>
      </c>
      <c r="I1535" s="387" t="s">
        <v>44</v>
      </c>
      <c r="J1535" s="388" t="str">
        <f>IF(ISBLANK(INDEX('Policy Characteristics'!D:D,MATCH($C1535,'Policy Characteristics'!$C:$C,0))),"",INDEX('Policy Characteristics'!D:D,MATCH($C1535,'Policy Characteristics'!$C:$C,0)))</f>
        <v>Industry Energy Efficiency Standards</v>
      </c>
      <c r="K1535" s="237" t="str">
        <f>IF(ISBLANK(INDEX('Policy Characteristics'!E:E,MATCH($C1535,'Policy Characteristics'!$C:$C,0))),"",INDEX('Policy Characteristics'!E:E,MATCH($C1535,'Policy Characteristics'!$C:$C,0)))</f>
        <v>indst efficiency standards</v>
      </c>
      <c r="L1535" s="238">
        <f>IF(ISBLANK(INDEX('Policy Characteristics'!F:F,MATCH($C1535,'Policy Characteristics'!$C:$C,0))),"",INDEX('Policy Characteristics'!F:F,MATCH($C1535,'Policy Characteristics'!$C:$C,0)))</f>
        <v>0</v>
      </c>
      <c r="M1535" s="238">
        <f>IF(ISBLANK(INDEX('Policy Characteristics'!G:G,MATCH($C1535,'Policy Characteristics'!$C:$C,0))),"",INDEX('Policy Characteristics'!G:G,MATCH($C1535,'Policy Characteristics'!$C:$C,0)))</f>
        <v>0.25</v>
      </c>
      <c r="N1535" s="238">
        <f>IF(ISBLANK(INDEX('Policy Characteristics'!H:H,MATCH($C1535,'Policy Characteristics'!$C:$C,0))),"",INDEX('Policy Characteristics'!H:H,MATCH($C1535,'Policy Characteristics'!$C:$C,0)))</f>
        <v>0.01</v>
      </c>
      <c r="O1535" s="237" t="str">
        <f>IF(ISBLANK(INDEX('Policy Characteristics'!I:I,MATCH($C1535,'Policy Characteristics'!$C:$C,0))),"",INDEX('Policy Characteristics'!I:I,MATCH($C1535,'Policy Characteristics'!$C:$C,0)))</f>
        <v>% reduction in energy use</v>
      </c>
      <c r="P1535" s="237"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7" t="str">
        <f>IF(ISBLANK(INDEX('Policy Characteristics'!K:K,MATCH($C1535,'Policy Characteristics'!$C:$C,0))),"",INDEX('Policy Characteristics'!K:K,MATCH($C1535,'Policy Characteristics'!$C:$C,0)))</f>
        <v>industry-ag-main.html#eff-stds</v>
      </c>
      <c r="R1535" s="237" t="str">
        <f>IF(ISBLANK(INDEX('Policy Characteristics'!L:L,MATCH($C1535,'Policy Characteristics'!$C:$C,0))),"",INDEX('Policy Characteristics'!L:L,MATCH($C1535,'Policy Characteristics'!$C:$C,0)))</f>
        <v>industry-energy-efficiency-standards.html</v>
      </c>
      <c r="S1535" s="291" t="s">
        <v>187</v>
      </c>
    </row>
    <row r="1536" spans="1:19" s="237" customFormat="1">
      <c r="A1536" s="237" t="str">
        <f>IF(ISBLANK(INDEX('Policy Characteristics'!A:A,MATCH($C1536,'Policy Characteristics'!$C:$C,0))),"",INDEX('Policy Characteristics'!A:A,MATCH($C1536,'Policy Characteristics'!$C:$C,0)))</f>
        <v>Industry</v>
      </c>
      <c r="B1536" s="386" t="str">
        <f>IF(ISBLANK(INDEX('Policy Characteristics'!B:B,MATCH($C1536,'Policy Characteristics'!$C:$C,0))),"",INDEX('Policy Characteristics'!B:B,MATCH($C1536,'Policy Characteristics'!$C:$C,0)))</f>
        <v>Industry Energy Efficiency Standards</v>
      </c>
      <c r="C1536" s="237" t="str">
        <f t="shared" si="53"/>
        <v>Percentage Improvement in Eqpt Efficiency Standards above BAU</v>
      </c>
      <c r="D1536" s="290" t="s">
        <v>3064</v>
      </c>
      <c r="E1536" s="335" t="s">
        <v>2699</v>
      </c>
      <c r="F1536" t="s">
        <v>3026</v>
      </c>
      <c r="G1536" s="335" t="s">
        <v>2702</v>
      </c>
      <c r="H1536" s="17">
        <v>1154</v>
      </c>
      <c r="I1536" s="387" t="s">
        <v>44</v>
      </c>
      <c r="J1536" s="388" t="str">
        <f>IF(ISBLANK(INDEX('Policy Characteristics'!D:D,MATCH($C1536,'Policy Characteristics'!$C:$C,0))),"",INDEX('Policy Characteristics'!D:D,MATCH($C1536,'Policy Characteristics'!$C:$C,0)))</f>
        <v>Industry Energy Efficiency Standards</v>
      </c>
      <c r="K1536" s="237" t="str">
        <f>IF(ISBLANK(INDEX('Policy Characteristics'!E:E,MATCH($C1536,'Policy Characteristics'!$C:$C,0))),"",INDEX('Policy Characteristics'!E:E,MATCH($C1536,'Policy Characteristics'!$C:$C,0)))</f>
        <v>indst efficiency standards</v>
      </c>
      <c r="L1536" s="238">
        <f>IF(ISBLANK(INDEX('Policy Characteristics'!F:F,MATCH($C1536,'Policy Characteristics'!$C:$C,0))),"",INDEX('Policy Characteristics'!F:F,MATCH($C1536,'Policy Characteristics'!$C:$C,0)))</f>
        <v>0</v>
      </c>
      <c r="M1536" s="238">
        <f>IF(ISBLANK(INDEX('Policy Characteristics'!G:G,MATCH($C1536,'Policy Characteristics'!$C:$C,0))),"",INDEX('Policy Characteristics'!G:G,MATCH($C1536,'Policy Characteristics'!$C:$C,0)))</f>
        <v>0.25</v>
      </c>
      <c r="N1536" s="238">
        <f>IF(ISBLANK(INDEX('Policy Characteristics'!H:H,MATCH($C1536,'Policy Characteristics'!$C:$C,0))),"",INDEX('Policy Characteristics'!H:H,MATCH($C1536,'Policy Characteristics'!$C:$C,0)))</f>
        <v>0.01</v>
      </c>
      <c r="O1536" s="237" t="str">
        <f>IF(ISBLANK(INDEX('Policy Characteristics'!I:I,MATCH($C1536,'Policy Characteristics'!$C:$C,0))),"",INDEX('Policy Characteristics'!I:I,MATCH($C1536,'Policy Characteristics'!$C:$C,0)))</f>
        <v>% reduction in energy use</v>
      </c>
      <c r="P1536" s="237"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7" t="str">
        <f>IF(ISBLANK(INDEX('Policy Characteristics'!K:K,MATCH($C1536,'Policy Characteristics'!$C:$C,0))),"",INDEX('Policy Characteristics'!K:K,MATCH($C1536,'Policy Characteristics'!$C:$C,0)))</f>
        <v>industry-ag-main.html#eff-stds</v>
      </c>
      <c r="R1536" s="237" t="str">
        <f>IF(ISBLANK(INDEX('Policy Characteristics'!L:L,MATCH($C1536,'Policy Characteristics'!$C:$C,0))),"",INDEX('Policy Characteristics'!L:L,MATCH($C1536,'Policy Characteristics'!$C:$C,0)))</f>
        <v>industry-energy-efficiency-standards.html</v>
      </c>
      <c r="S1536" s="291" t="s">
        <v>187</v>
      </c>
    </row>
    <row r="1537" spans="1:19" s="237" customFormat="1">
      <c r="A1537" s="237" t="str">
        <f>IF(ISBLANK(INDEX('Policy Characteristics'!A:A,MATCH($C1537,'Policy Characteristics'!$C:$C,0))),"",INDEX('Policy Characteristics'!A:A,MATCH($C1537,'Policy Characteristics'!$C:$C,0)))</f>
        <v>Industry</v>
      </c>
      <c r="B1537" s="386" t="str">
        <f>IF(ISBLANK(INDEX('Policy Characteristics'!B:B,MATCH($C1537,'Policy Characteristics'!$C:$C,0))),"",INDEX('Policy Characteristics'!B:B,MATCH($C1537,'Policy Characteristics'!$C:$C,0)))</f>
        <v>Industry Energy Efficiency Standards</v>
      </c>
      <c r="C1537" s="237" t="str">
        <f t="shared" si="53"/>
        <v>Percentage Improvement in Eqpt Efficiency Standards above BAU</v>
      </c>
      <c r="D1537" s="290" t="s">
        <v>3064</v>
      </c>
      <c r="E1537" s="335" t="s">
        <v>2700</v>
      </c>
      <c r="F1537" t="s">
        <v>3026</v>
      </c>
      <c r="G1537" s="335" t="s">
        <v>2704</v>
      </c>
      <c r="H1537" s="17">
        <v>1155</v>
      </c>
      <c r="I1537" s="387" t="s">
        <v>43</v>
      </c>
      <c r="J1537" s="388" t="str">
        <f>IF(ISBLANK(INDEX('Policy Characteristics'!D:D,MATCH($C1537,'Policy Characteristics'!$C:$C,0))),"",INDEX('Policy Characteristics'!D:D,MATCH($C1537,'Policy Characteristics'!$C:$C,0)))</f>
        <v>Industry Energy Efficiency Standards</v>
      </c>
      <c r="K1537" s="237" t="str">
        <f>IF(ISBLANK(INDEX('Policy Characteristics'!E:E,MATCH($C1537,'Policy Characteristics'!$C:$C,0))),"",INDEX('Policy Characteristics'!E:E,MATCH($C1537,'Policy Characteristics'!$C:$C,0)))</f>
        <v>indst efficiency standards</v>
      </c>
      <c r="L1537" s="238">
        <f>IF(ISBLANK(INDEX('Policy Characteristics'!F:F,MATCH($C1537,'Policy Characteristics'!$C:$C,0))),"",INDEX('Policy Characteristics'!F:F,MATCH($C1537,'Policy Characteristics'!$C:$C,0)))</f>
        <v>0</v>
      </c>
      <c r="M1537" s="238">
        <f>IF(ISBLANK(INDEX('Policy Characteristics'!G:G,MATCH($C1537,'Policy Characteristics'!$C:$C,0))),"",INDEX('Policy Characteristics'!G:G,MATCH($C1537,'Policy Characteristics'!$C:$C,0)))</f>
        <v>0.25</v>
      </c>
      <c r="N1537" s="238">
        <f>IF(ISBLANK(INDEX('Policy Characteristics'!H:H,MATCH($C1537,'Policy Characteristics'!$C:$C,0))),"",INDEX('Policy Characteristics'!H:H,MATCH($C1537,'Policy Characteristics'!$C:$C,0)))</f>
        <v>0.01</v>
      </c>
      <c r="O1537" s="237" t="str">
        <f>IF(ISBLANK(INDEX('Policy Characteristics'!I:I,MATCH($C1537,'Policy Characteristics'!$C:$C,0))),"",INDEX('Policy Characteristics'!I:I,MATCH($C1537,'Policy Characteristics'!$C:$C,0)))</f>
        <v>% reduction in energy use</v>
      </c>
      <c r="P1537" s="237"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7" t="str">
        <f>IF(ISBLANK(INDEX('Policy Characteristics'!K:K,MATCH($C1537,'Policy Characteristics'!$C:$C,0))),"",INDEX('Policy Characteristics'!K:K,MATCH($C1537,'Policy Characteristics'!$C:$C,0)))</f>
        <v>industry-ag-main.html#eff-stds</v>
      </c>
      <c r="R1537" s="237" t="str">
        <f>IF(ISBLANK(INDEX('Policy Characteristics'!L:L,MATCH($C1537,'Policy Characteristics'!$C:$C,0))),"",INDEX('Policy Characteristics'!L:L,MATCH($C1537,'Policy Characteristics'!$C:$C,0)))</f>
        <v>industry-energy-efficiency-standards.html</v>
      </c>
      <c r="S1537" s="291" t="s">
        <v>187</v>
      </c>
    </row>
    <row r="1538" spans="1:19" s="237" customFormat="1">
      <c r="A1538" s="237" t="str">
        <f>IF(ISBLANK(INDEX('Policy Characteristics'!A:A,MATCH($C1538,'Policy Characteristics'!$C:$C,0))),"",INDEX('Policy Characteristics'!A:A,MATCH($C1538,'Policy Characteristics'!$C:$C,0)))</f>
        <v>Industry</v>
      </c>
      <c r="B1538" s="386" t="str">
        <f>IF(ISBLANK(INDEX('Policy Characteristics'!B:B,MATCH($C1538,'Policy Characteristics'!$C:$C,0))),"",INDEX('Policy Characteristics'!B:B,MATCH($C1538,'Policy Characteristics'!$C:$C,0)))</f>
        <v>Industry Energy Efficiency Standards</v>
      </c>
      <c r="C1538" s="237" t="str">
        <f t="shared" si="53"/>
        <v>Percentage Improvement in Eqpt Efficiency Standards above BAU</v>
      </c>
      <c r="D1538" s="290" t="s">
        <v>3064</v>
      </c>
      <c r="E1538" s="335" t="s">
        <v>2701</v>
      </c>
      <c r="F1538" t="s">
        <v>3026</v>
      </c>
      <c r="G1538" s="335" t="s">
        <v>2705</v>
      </c>
      <c r="H1538" s="17">
        <v>1156</v>
      </c>
      <c r="I1538" s="387" t="s">
        <v>43</v>
      </c>
      <c r="J1538" s="388" t="str">
        <f>IF(ISBLANK(INDEX('Policy Characteristics'!D:D,MATCH($C1538,'Policy Characteristics'!$C:$C,0))),"",INDEX('Policy Characteristics'!D:D,MATCH($C1538,'Policy Characteristics'!$C:$C,0)))</f>
        <v>Industry Energy Efficiency Standards</v>
      </c>
      <c r="K1538" s="237" t="str">
        <f>IF(ISBLANK(INDEX('Policy Characteristics'!E:E,MATCH($C1538,'Policy Characteristics'!$C:$C,0))),"",INDEX('Policy Characteristics'!E:E,MATCH($C1538,'Policy Characteristics'!$C:$C,0)))</f>
        <v>indst efficiency standards</v>
      </c>
      <c r="L1538" s="238">
        <f>IF(ISBLANK(INDEX('Policy Characteristics'!F:F,MATCH($C1538,'Policy Characteristics'!$C:$C,0))),"",INDEX('Policy Characteristics'!F:F,MATCH($C1538,'Policy Characteristics'!$C:$C,0)))</f>
        <v>0</v>
      </c>
      <c r="M1538" s="238">
        <f>IF(ISBLANK(INDEX('Policy Characteristics'!G:G,MATCH($C1538,'Policy Characteristics'!$C:$C,0))),"",INDEX('Policy Characteristics'!G:G,MATCH($C1538,'Policy Characteristics'!$C:$C,0)))</f>
        <v>0.25</v>
      </c>
      <c r="N1538" s="238">
        <f>IF(ISBLANK(INDEX('Policy Characteristics'!H:H,MATCH($C1538,'Policy Characteristics'!$C:$C,0))),"",INDEX('Policy Characteristics'!H:H,MATCH($C1538,'Policy Characteristics'!$C:$C,0)))</f>
        <v>0.01</v>
      </c>
      <c r="O1538" s="237" t="str">
        <f>IF(ISBLANK(INDEX('Policy Characteristics'!I:I,MATCH($C1538,'Policy Characteristics'!$C:$C,0))),"",INDEX('Policy Characteristics'!I:I,MATCH($C1538,'Policy Characteristics'!$C:$C,0)))</f>
        <v>% reduction in energy use</v>
      </c>
      <c r="P1538" s="237"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7" t="str">
        <f>IF(ISBLANK(INDEX('Policy Characteristics'!K:K,MATCH($C1538,'Policy Characteristics'!$C:$C,0))),"",INDEX('Policy Characteristics'!K:K,MATCH($C1538,'Policy Characteristics'!$C:$C,0)))</f>
        <v>industry-ag-main.html#eff-stds</v>
      </c>
      <c r="R1538" s="237" t="str">
        <f>IF(ISBLANK(INDEX('Policy Characteristics'!L:L,MATCH($C1538,'Policy Characteristics'!$C:$C,0))),"",INDEX('Policy Characteristics'!L:L,MATCH($C1538,'Policy Characteristics'!$C:$C,0)))</f>
        <v>industry-energy-efficiency-standards.html</v>
      </c>
      <c r="S1538" s="291" t="s">
        <v>187</v>
      </c>
    </row>
    <row r="1539" spans="1:19" s="237" customFormat="1">
      <c r="A1539" s="237" t="str">
        <f>IF(ISBLANK(INDEX('Policy Characteristics'!A:A,MATCH($C1539,'Policy Characteristics'!$C:$C,0))),"",INDEX('Policy Characteristics'!A:A,MATCH($C1539,'Policy Characteristics'!$C:$C,0)))</f>
        <v>Industry</v>
      </c>
      <c r="B1539" s="386" t="str">
        <f>IF(ISBLANK(INDEX('Policy Characteristics'!B:B,MATCH($C1539,'Policy Characteristics'!$C:$C,0))),"",INDEX('Policy Characteristics'!B:B,MATCH($C1539,'Policy Characteristics'!$C:$C,0)))</f>
        <v>Industry Energy Efficiency Standards</v>
      </c>
      <c r="C1539" s="237" t="str">
        <f t="shared" si="53"/>
        <v>Percentage Improvement in Eqpt Efficiency Standards above BAU</v>
      </c>
      <c r="D1539" s="290" t="s">
        <v>3064</v>
      </c>
      <c r="E1539" s="335" t="s">
        <v>2698</v>
      </c>
      <c r="F1539" t="s">
        <v>3026</v>
      </c>
      <c r="G1539" s="335" t="s">
        <v>2703</v>
      </c>
      <c r="H1539" s="17">
        <v>1157</v>
      </c>
      <c r="I1539" s="387" t="s">
        <v>44</v>
      </c>
      <c r="J1539" s="388" t="str">
        <f>IF(ISBLANK(INDEX('Policy Characteristics'!D:D,MATCH($C1539,'Policy Characteristics'!$C:$C,0))),"",INDEX('Policy Characteristics'!D:D,MATCH($C1539,'Policy Characteristics'!$C:$C,0)))</f>
        <v>Industry Energy Efficiency Standards</v>
      </c>
      <c r="K1539" s="237" t="str">
        <f>IF(ISBLANK(INDEX('Policy Characteristics'!E:E,MATCH($C1539,'Policy Characteristics'!$C:$C,0))),"",INDEX('Policy Characteristics'!E:E,MATCH($C1539,'Policy Characteristics'!$C:$C,0)))</f>
        <v>indst efficiency standards</v>
      </c>
      <c r="L1539" s="238">
        <f>IF(ISBLANK(INDEX('Policy Characteristics'!F:F,MATCH($C1539,'Policy Characteristics'!$C:$C,0))),"",INDEX('Policy Characteristics'!F:F,MATCH($C1539,'Policy Characteristics'!$C:$C,0)))</f>
        <v>0</v>
      </c>
      <c r="M1539" s="238">
        <f>IF(ISBLANK(INDEX('Policy Characteristics'!G:G,MATCH($C1539,'Policy Characteristics'!$C:$C,0))),"",INDEX('Policy Characteristics'!G:G,MATCH($C1539,'Policy Characteristics'!$C:$C,0)))</f>
        <v>0.25</v>
      </c>
      <c r="N1539" s="238">
        <f>IF(ISBLANK(INDEX('Policy Characteristics'!H:H,MATCH($C1539,'Policy Characteristics'!$C:$C,0))),"",INDEX('Policy Characteristics'!H:H,MATCH($C1539,'Policy Characteristics'!$C:$C,0)))</f>
        <v>0.01</v>
      </c>
      <c r="O1539" s="237" t="str">
        <f>IF(ISBLANK(INDEX('Policy Characteristics'!I:I,MATCH($C1539,'Policy Characteristics'!$C:$C,0))),"",INDEX('Policy Characteristics'!I:I,MATCH($C1539,'Policy Characteristics'!$C:$C,0)))</f>
        <v>% reduction in energy use</v>
      </c>
      <c r="P1539" s="237"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7" t="str">
        <f>IF(ISBLANK(INDEX('Policy Characteristics'!K:K,MATCH($C1539,'Policy Characteristics'!$C:$C,0))),"",INDEX('Policy Characteristics'!K:K,MATCH($C1539,'Policy Characteristics'!$C:$C,0)))</f>
        <v>industry-ag-main.html#eff-stds</v>
      </c>
      <c r="R1539" s="237" t="str">
        <f>IF(ISBLANK(INDEX('Policy Characteristics'!L:L,MATCH($C1539,'Policy Characteristics'!$C:$C,0))),"",INDEX('Policy Characteristics'!L:L,MATCH($C1539,'Policy Characteristics'!$C:$C,0)))</f>
        <v>industry-energy-efficiency-standards.html</v>
      </c>
      <c r="S1539" s="291" t="s">
        <v>187</v>
      </c>
    </row>
    <row r="1540" spans="1:19" s="237" customFormat="1">
      <c r="A1540" s="237" t="str">
        <f>IF(ISBLANK(INDEX('Policy Characteristics'!A:A,MATCH($C1540,'Policy Characteristics'!$C:$C,0))),"",INDEX('Policy Characteristics'!A:A,MATCH($C1540,'Policy Characteristics'!$C:$C,0)))</f>
        <v>Industry</v>
      </c>
      <c r="B1540" s="386" t="str">
        <f>IF(ISBLANK(INDEX('Policy Characteristics'!B:B,MATCH($C1540,'Policy Characteristics'!$C:$C,0))),"",INDEX('Policy Characteristics'!B:B,MATCH($C1540,'Policy Characteristics'!$C:$C,0)))</f>
        <v>Industry Energy Efficiency Standards</v>
      </c>
      <c r="C1540" s="237" t="str">
        <f t="shared" si="53"/>
        <v>Percentage Improvement in Eqpt Efficiency Standards above BAU</v>
      </c>
      <c r="D1540" s="290" t="s">
        <v>3065</v>
      </c>
      <c r="E1540" s="335" t="s">
        <v>2396</v>
      </c>
      <c r="F1540" t="s">
        <v>3027</v>
      </c>
      <c r="G1540" s="335" t="s">
        <v>2402</v>
      </c>
      <c r="H1540" s="17">
        <v>1158</v>
      </c>
      <c r="I1540" s="387" t="s">
        <v>43</v>
      </c>
      <c r="J1540" s="388" t="str">
        <f>IF(ISBLANK(INDEX('Policy Characteristics'!D:D,MATCH($C1540,'Policy Characteristics'!$C:$C,0))),"",INDEX('Policy Characteristics'!D:D,MATCH($C1540,'Policy Characteristics'!$C:$C,0)))</f>
        <v>Industry Energy Efficiency Standards</v>
      </c>
      <c r="K1540" s="237" t="str">
        <f>IF(ISBLANK(INDEX('Policy Characteristics'!E:E,MATCH($C1540,'Policy Characteristics'!$C:$C,0))),"",INDEX('Policy Characteristics'!E:E,MATCH($C1540,'Policy Characteristics'!$C:$C,0)))</f>
        <v>indst efficiency standards</v>
      </c>
      <c r="L1540" s="238">
        <f>IF(ISBLANK(INDEX('Policy Characteristics'!F:F,MATCH($C1540,'Policy Characteristics'!$C:$C,0))),"",INDEX('Policy Characteristics'!F:F,MATCH($C1540,'Policy Characteristics'!$C:$C,0)))</f>
        <v>0</v>
      </c>
      <c r="M1540" s="238">
        <f>IF(ISBLANK(INDEX('Policy Characteristics'!G:G,MATCH($C1540,'Policy Characteristics'!$C:$C,0))),"",INDEX('Policy Characteristics'!G:G,MATCH($C1540,'Policy Characteristics'!$C:$C,0)))</f>
        <v>0.25</v>
      </c>
      <c r="N1540" s="238">
        <f>IF(ISBLANK(INDEX('Policy Characteristics'!H:H,MATCH($C1540,'Policy Characteristics'!$C:$C,0))),"",INDEX('Policy Characteristics'!H:H,MATCH($C1540,'Policy Characteristics'!$C:$C,0)))</f>
        <v>0.01</v>
      </c>
      <c r="O1540" s="237" t="str">
        <f>IF(ISBLANK(INDEX('Policy Characteristics'!I:I,MATCH($C1540,'Policy Characteristics'!$C:$C,0))),"",INDEX('Policy Characteristics'!I:I,MATCH($C1540,'Policy Characteristics'!$C:$C,0)))</f>
        <v>% reduction in energy use</v>
      </c>
      <c r="P1540" s="237"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7" t="str">
        <f>IF(ISBLANK(INDEX('Policy Characteristics'!K:K,MATCH($C1540,'Policy Characteristics'!$C:$C,0))),"",INDEX('Policy Characteristics'!K:K,MATCH($C1540,'Policy Characteristics'!$C:$C,0)))</f>
        <v>industry-ag-main.html#eff-stds</v>
      </c>
      <c r="R1540" s="237" t="str">
        <f>IF(ISBLANK(INDEX('Policy Characteristics'!L:L,MATCH($C1540,'Policy Characteristics'!$C:$C,0))),"",INDEX('Policy Characteristics'!L:L,MATCH($C1540,'Policy Characteristics'!$C:$C,0)))</f>
        <v>industry-energy-efficiency-standards.html</v>
      </c>
      <c r="S1540" s="291" t="s">
        <v>187</v>
      </c>
    </row>
    <row r="1541" spans="1:19" s="237" customFormat="1">
      <c r="A1541" s="237" t="str">
        <f>IF(ISBLANK(INDEX('Policy Characteristics'!A:A,MATCH($C1541,'Policy Characteristics'!$C:$C,0))),"",INDEX('Policy Characteristics'!A:A,MATCH($C1541,'Policy Characteristics'!$C:$C,0)))</f>
        <v>Industry</v>
      </c>
      <c r="B1541" s="386" t="str">
        <f>IF(ISBLANK(INDEX('Policy Characteristics'!B:B,MATCH($C1541,'Policy Characteristics'!$C:$C,0))),"",INDEX('Policy Characteristics'!B:B,MATCH($C1541,'Policy Characteristics'!$C:$C,0)))</f>
        <v>Industry Energy Efficiency Standards</v>
      </c>
      <c r="C1541" s="237" t="str">
        <f t="shared" si="53"/>
        <v>Percentage Improvement in Eqpt Efficiency Standards above BAU</v>
      </c>
      <c r="D1541" s="290" t="s">
        <v>3065</v>
      </c>
      <c r="E1541" s="335" t="s">
        <v>2397</v>
      </c>
      <c r="F1541" t="s">
        <v>3027</v>
      </c>
      <c r="G1541" s="335" t="s">
        <v>2405</v>
      </c>
      <c r="H1541" s="17">
        <v>1159</v>
      </c>
      <c r="I1541" s="387" t="s">
        <v>43</v>
      </c>
      <c r="J1541" s="388" t="str">
        <f>IF(ISBLANK(INDEX('Policy Characteristics'!D:D,MATCH($C1541,'Policy Characteristics'!$C:$C,0))),"",INDEX('Policy Characteristics'!D:D,MATCH($C1541,'Policy Characteristics'!$C:$C,0)))</f>
        <v>Industry Energy Efficiency Standards</v>
      </c>
      <c r="K1541" s="237" t="str">
        <f>IF(ISBLANK(INDEX('Policy Characteristics'!E:E,MATCH($C1541,'Policy Characteristics'!$C:$C,0))),"",INDEX('Policy Characteristics'!E:E,MATCH($C1541,'Policy Characteristics'!$C:$C,0)))</f>
        <v>indst efficiency standards</v>
      </c>
      <c r="L1541" s="238">
        <f>IF(ISBLANK(INDEX('Policy Characteristics'!F:F,MATCH($C1541,'Policy Characteristics'!$C:$C,0))),"",INDEX('Policy Characteristics'!F:F,MATCH($C1541,'Policy Characteristics'!$C:$C,0)))</f>
        <v>0</v>
      </c>
      <c r="M1541" s="238">
        <f>IF(ISBLANK(INDEX('Policy Characteristics'!G:G,MATCH($C1541,'Policy Characteristics'!$C:$C,0))),"",INDEX('Policy Characteristics'!G:G,MATCH($C1541,'Policy Characteristics'!$C:$C,0)))</f>
        <v>0.25</v>
      </c>
      <c r="N1541" s="238">
        <f>IF(ISBLANK(INDEX('Policy Characteristics'!H:H,MATCH($C1541,'Policy Characteristics'!$C:$C,0))),"",INDEX('Policy Characteristics'!H:H,MATCH($C1541,'Policy Characteristics'!$C:$C,0)))</f>
        <v>0.01</v>
      </c>
      <c r="O1541" s="237" t="str">
        <f>IF(ISBLANK(INDEX('Policy Characteristics'!I:I,MATCH($C1541,'Policy Characteristics'!$C:$C,0))),"",INDEX('Policy Characteristics'!I:I,MATCH($C1541,'Policy Characteristics'!$C:$C,0)))</f>
        <v>% reduction in energy use</v>
      </c>
      <c r="P1541" s="237"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7" t="str">
        <f>IF(ISBLANK(INDEX('Policy Characteristics'!K:K,MATCH($C1541,'Policy Characteristics'!$C:$C,0))),"",INDEX('Policy Characteristics'!K:K,MATCH($C1541,'Policy Characteristics'!$C:$C,0)))</f>
        <v>industry-ag-main.html#eff-stds</v>
      </c>
      <c r="R1541" s="237" t="str">
        <f>IF(ISBLANK(INDEX('Policy Characteristics'!L:L,MATCH($C1541,'Policy Characteristics'!$C:$C,0))),"",INDEX('Policy Characteristics'!L:L,MATCH($C1541,'Policy Characteristics'!$C:$C,0)))</f>
        <v>industry-energy-efficiency-standards.html</v>
      </c>
      <c r="S1541" s="291" t="s">
        <v>187</v>
      </c>
    </row>
    <row r="1542" spans="1:19" s="237" customFormat="1">
      <c r="A1542" s="237" t="str">
        <f>IF(ISBLANK(INDEX('Policy Characteristics'!A:A,MATCH($C1542,'Policy Characteristics'!$C:$C,0))),"",INDEX('Policy Characteristics'!A:A,MATCH($C1542,'Policy Characteristics'!$C:$C,0)))</f>
        <v>Industry</v>
      </c>
      <c r="B1542" s="386" t="str">
        <f>IF(ISBLANK(INDEX('Policy Characteristics'!B:B,MATCH($C1542,'Policy Characteristics'!$C:$C,0))),"",INDEX('Policy Characteristics'!B:B,MATCH($C1542,'Policy Characteristics'!$C:$C,0)))</f>
        <v>Industry Energy Efficiency Standards</v>
      </c>
      <c r="C1542" s="237" t="str">
        <f t="shared" si="53"/>
        <v>Percentage Improvement in Eqpt Efficiency Standards above BAU</v>
      </c>
      <c r="D1542" s="290" t="s">
        <v>3065</v>
      </c>
      <c r="E1542" s="335" t="s">
        <v>2398</v>
      </c>
      <c r="F1542" t="s">
        <v>3027</v>
      </c>
      <c r="G1542" s="335" t="s">
        <v>2406</v>
      </c>
      <c r="H1542" s="17">
        <v>1160</v>
      </c>
      <c r="I1542" s="387" t="s">
        <v>43</v>
      </c>
      <c r="J1542" s="388" t="str">
        <f>IF(ISBLANK(INDEX('Policy Characteristics'!D:D,MATCH($C1542,'Policy Characteristics'!$C:$C,0))),"",INDEX('Policy Characteristics'!D:D,MATCH($C1542,'Policy Characteristics'!$C:$C,0)))</f>
        <v>Industry Energy Efficiency Standards</v>
      </c>
      <c r="K1542" s="237" t="str">
        <f>IF(ISBLANK(INDEX('Policy Characteristics'!E:E,MATCH($C1542,'Policy Characteristics'!$C:$C,0))),"",INDEX('Policy Characteristics'!E:E,MATCH($C1542,'Policy Characteristics'!$C:$C,0)))</f>
        <v>indst efficiency standards</v>
      </c>
      <c r="L1542" s="238">
        <f>IF(ISBLANK(INDEX('Policy Characteristics'!F:F,MATCH($C1542,'Policy Characteristics'!$C:$C,0))),"",INDEX('Policy Characteristics'!F:F,MATCH($C1542,'Policy Characteristics'!$C:$C,0)))</f>
        <v>0</v>
      </c>
      <c r="M1542" s="238">
        <f>IF(ISBLANK(INDEX('Policy Characteristics'!G:G,MATCH($C1542,'Policy Characteristics'!$C:$C,0))),"",INDEX('Policy Characteristics'!G:G,MATCH($C1542,'Policy Characteristics'!$C:$C,0)))</f>
        <v>0.25</v>
      </c>
      <c r="N1542" s="238">
        <f>IF(ISBLANK(INDEX('Policy Characteristics'!H:H,MATCH($C1542,'Policy Characteristics'!$C:$C,0))),"",INDEX('Policy Characteristics'!H:H,MATCH($C1542,'Policy Characteristics'!$C:$C,0)))</f>
        <v>0.01</v>
      </c>
      <c r="O1542" s="237" t="str">
        <f>IF(ISBLANK(INDEX('Policy Characteristics'!I:I,MATCH($C1542,'Policy Characteristics'!$C:$C,0))),"",INDEX('Policy Characteristics'!I:I,MATCH($C1542,'Policy Characteristics'!$C:$C,0)))</f>
        <v>% reduction in energy use</v>
      </c>
      <c r="P1542" s="237"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7" t="str">
        <f>IF(ISBLANK(INDEX('Policy Characteristics'!K:K,MATCH($C1542,'Policy Characteristics'!$C:$C,0))),"",INDEX('Policy Characteristics'!K:K,MATCH($C1542,'Policy Characteristics'!$C:$C,0)))</f>
        <v>industry-ag-main.html#eff-stds</v>
      </c>
      <c r="R1542" s="237" t="str">
        <f>IF(ISBLANK(INDEX('Policy Characteristics'!L:L,MATCH($C1542,'Policy Characteristics'!$C:$C,0))),"",INDEX('Policy Characteristics'!L:L,MATCH($C1542,'Policy Characteristics'!$C:$C,0)))</f>
        <v>industry-energy-efficiency-standards.html</v>
      </c>
      <c r="S1542" s="291" t="s">
        <v>187</v>
      </c>
    </row>
    <row r="1543" spans="1:19" s="237" customFormat="1">
      <c r="A1543" s="237" t="str">
        <f>IF(ISBLANK(INDEX('Policy Characteristics'!A:A,MATCH($C1543,'Policy Characteristics'!$C:$C,0))),"",INDEX('Policy Characteristics'!A:A,MATCH($C1543,'Policy Characteristics'!$C:$C,0)))</f>
        <v>Industry</v>
      </c>
      <c r="B1543" s="386" t="str">
        <f>IF(ISBLANK(INDEX('Policy Characteristics'!B:B,MATCH($C1543,'Policy Characteristics'!$C:$C,0))),"",INDEX('Policy Characteristics'!B:B,MATCH($C1543,'Policy Characteristics'!$C:$C,0)))</f>
        <v>Industry Energy Efficiency Standards</v>
      </c>
      <c r="C1543" s="237" t="str">
        <f t="shared" si="53"/>
        <v>Percentage Improvement in Eqpt Efficiency Standards above BAU</v>
      </c>
      <c r="D1543" s="290" t="s">
        <v>3065</v>
      </c>
      <c r="E1543" s="335" t="s">
        <v>2399</v>
      </c>
      <c r="F1543" t="s">
        <v>3027</v>
      </c>
      <c r="G1543" s="335" t="s">
        <v>2403</v>
      </c>
      <c r="H1543" s="17">
        <v>1161</v>
      </c>
      <c r="I1543" s="387" t="s">
        <v>44</v>
      </c>
      <c r="J1543" s="388" t="str">
        <f>IF(ISBLANK(INDEX('Policy Characteristics'!D:D,MATCH($C1543,'Policy Characteristics'!$C:$C,0))),"",INDEX('Policy Characteristics'!D:D,MATCH($C1543,'Policy Characteristics'!$C:$C,0)))</f>
        <v>Industry Energy Efficiency Standards</v>
      </c>
      <c r="K1543" s="237" t="str">
        <f>IF(ISBLANK(INDEX('Policy Characteristics'!E:E,MATCH($C1543,'Policy Characteristics'!$C:$C,0))),"",INDEX('Policy Characteristics'!E:E,MATCH($C1543,'Policy Characteristics'!$C:$C,0)))</f>
        <v>indst efficiency standards</v>
      </c>
      <c r="L1543" s="238">
        <f>IF(ISBLANK(INDEX('Policy Characteristics'!F:F,MATCH($C1543,'Policy Characteristics'!$C:$C,0))),"",INDEX('Policy Characteristics'!F:F,MATCH($C1543,'Policy Characteristics'!$C:$C,0)))</f>
        <v>0</v>
      </c>
      <c r="M1543" s="238">
        <f>IF(ISBLANK(INDEX('Policy Characteristics'!G:G,MATCH($C1543,'Policy Characteristics'!$C:$C,0))),"",INDEX('Policy Characteristics'!G:G,MATCH($C1543,'Policy Characteristics'!$C:$C,0)))</f>
        <v>0.25</v>
      </c>
      <c r="N1543" s="238">
        <f>IF(ISBLANK(INDEX('Policy Characteristics'!H:H,MATCH($C1543,'Policy Characteristics'!$C:$C,0))),"",INDEX('Policy Characteristics'!H:H,MATCH($C1543,'Policy Characteristics'!$C:$C,0)))</f>
        <v>0.01</v>
      </c>
      <c r="O1543" s="237" t="str">
        <f>IF(ISBLANK(INDEX('Policy Characteristics'!I:I,MATCH($C1543,'Policy Characteristics'!$C:$C,0))),"",INDEX('Policy Characteristics'!I:I,MATCH($C1543,'Policy Characteristics'!$C:$C,0)))</f>
        <v>% reduction in energy use</v>
      </c>
      <c r="P1543" s="237"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7" t="str">
        <f>IF(ISBLANK(INDEX('Policy Characteristics'!K:K,MATCH($C1543,'Policy Characteristics'!$C:$C,0))),"",INDEX('Policy Characteristics'!K:K,MATCH($C1543,'Policy Characteristics'!$C:$C,0)))</f>
        <v>industry-ag-main.html#eff-stds</v>
      </c>
      <c r="R1543" s="237" t="str">
        <f>IF(ISBLANK(INDEX('Policy Characteristics'!L:L,MATCH($C1543,'Policy Characteristics'!$C:$C,0))),"",INDEX('Policy Characteristics'!L:L,MATCH($C1543,'Policy Characteristics'!$C:$C,0)))</f>
        <v>industry-energy-efficiency-standards.html</v>
      </c>
      <c r="S1543" s="291" t="s">
        <v>187</v>
      </c>
    </row>
    <row r="1544" spans="1:19" s="237" customFormat="1">
      <c r="A1544" s="237" t="str">
        <f>IF(ISBLANK(INDEX('Policy Characteristics'!A:A,MATCH($C1544,'Policy Characteristics'!$C:$C,0))),"",INDEX('Policy Characteristics'!A:A,MATCH($C1544,'Policy Characteristics'!$C:$C,0)))</f>
        <v>Industry</v>
      </c>
      <c r="B1544" s="386" t="str">
        <f>IF(ISBLANK(INDEX('Policy Characteristics'!B:B,MATCH($C1544,'Policy Characteristics'!$C:$C,0))),"",INDEX('Policy Characteristics'!B:B,MATCH($C1544,'Policy Characteristics'!$C:$C,0)))</f>
        <v>Industry Energy Efficiency Standards</v>
      </c>
      <c r="C1544" s="237" t="str">
        <f t="shared" si="53"/>
        <v>Percentage Improvement in Eqpt Efficiency Standards above BAU</v>
      </c>
      <c r="D1544" s="290" t="s">
        <v>3065</v>
      </c>
      <c r="E1544" s="335" t="s">
        <v>2400</v>
      </c>
      <c r="F1544" t="s">
        <v>3027</v>
      </c>
      <c r="G1544" s="335" t="s">
        <v>2404</v>
      </c>
      <c r="H1544" s="17">
        <v>1162</v>
      </c>
      <c r="I1544" s="387" t="s">
        <v>43</v>
      </c>
      <c r="J1544" s="388" t="str">
        <f>IF(ISBLANK(INDEX('Policy Characteristics'!D:D,MATCH($C1544,'Policy Characteristics'!$C:$C,0))),"",INDEX('Policy Characteristics'!D:D,MATCH($C1544,'Policy Characteristics'!$C:$C,0)))</f>
        <v>Industry Energy Efficiency Standards</v>
      </c>
      <c r="K1544" s="237" t="str">
        <f>IF(ISBLANK(INDEX('Policy Characteristics'!E:E,MATCH($C1544,'Policy Characteristics'!$C:$C,0))),"",INDEX('Policy Characteristics'!E:E,MATCH($C1544,'Policy Characteristics'!$C:$C,0)))</f>
        <v>indst efficiency standards</v>
      </c>
      <c r="L1544" s="238">
        <f>IF(ISBLANK(INDEX('Policy Characteristics'!F:F,MATCH($C1544,'Policy Characteristics'!$C:$C,0))),"",INDEX('Policy Characteristics'!F:F,MATCH($C1544,'Policy Characteristics'!$C:$C,0)))</f>
        <v>0</v>
      </c>
      <c r="M1544" s="238">
        <f>IF(ISBLANK(INDEX('Policy Characteristics'!G:G,MATCH($C1544,'Policy Characteristics'!$C:$C,0))),"",INDEX('Policy Characteristics'!G:G,MATCH($C1544,'Policy Characteristics'!$C:$C,0)))</f>
        <v>0.25</v>
      </c>
      <c r="N1544" s="238">
        <f>IF(ISBLANK(INDEX('Policy Characteristics'!H:H,MATCH($C1544,'Policy Characteristics'!$C:$C,0))),"",INDEX('Policy Characteristics'!H:H,MATCH($C1544,'Policy Characteristics'!$C:$C,0)))</f>
        <v>0.01</v>
      </c>
      <c r="O1544" s="237" t="str">
        <f>IF(ISBLANK(INDEX('Policy Characteristics'!I:I,MATCH($C1544,'Policy Characteristics'!$C:$C,0))),"",INDEX('Policy Characteristics'!I:I,MATCH($C1544,'Policy Characteristics'!$C:$C,0)))</f>
        <v>% reduction in energy use</v>
      </c>
      <c r="P1544" s="237"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7" t="str">
        <f>IF(ISBLANK(INDEX('Policy Characteristics'!K:K,MATCH($C1544,'Policy Characteristics'!$C:$C,0))),"",INDEX('Policy Characteristics'!K:K,MATCH($C1544,'Policy Characteristics'!$C:$C,0)))</f>
        <v>industry-ag-main.html#eff-stds</v>
      </c>
      <c r="R1544" s="237" t="str">
        <f>IF(ISBLANK(INDEX('Policy Characteristics'!L:L,MATCH($C1544,'Policy Characteristics'!$C:$C,0))),"",INDEX('Policy Characteristics'!L:L,MATCH($C1544,'Policy Characteristics'!$C:$C,0)))</f>
        <v>industry-energy-efficiency-standards.html</v>
      </c>
      <c r="S1544" s="291" t="s">
        <v>187</v>
      </c>
    </row>
    <row r="1545" spans="1:19" s="237" customFormat="1">
      <c r="A1545" s="237" t="str">
        <f>IF(ISBLANK(INDEX('Policy Characteristics'!A:A,MATCH($C1545,'Policy Characteristics'!$C:$C,0))),"",INDEX('Policy Characteristics'!A:A,MATCH($C1545,'Policy Characteristics'!$C:$C,0)))</f>
        <v>Industry</v>
      </c>
      <c r="B1545" s="386" t="str">
        <f>IF(ISBLANK(INDEX('Policy Characteristics'!B:B,MATCH($C1545,'Policy Characteristics'!$C:$C,0))),"",INDEX('Policy Characteristics'!B:B,MATCH($C1545,'Policy Characteristics'!$C:$C,0)))</f>
        <v>Industry Energy Efficiency Standards</v>
      </c>
      <c r="C1545" s="237" t="str">
        <f t="shared" si="53"/>
        <v>Percentage Improvement in Eqpt Efficiency Standards above BAU</v>
      </c>
      <c r="D1545" s="290" t="s">
        <v>3065</v>
      </c>
      <c r="E1545" s="335" t="s">
        <v>2401</v>
      </c>
      <c r="F1545" t="s">
        <v>3027</v>
      </c>
      <c r="G1545" s="335" t="s">
        <v>2407</v>
      </c>
      <c r="H1545" s="17">
        <v>1163</v>
      </c>
      <c r="I1545" s="387" t="s">
        <v>44</v>
      </c>
      <c r="J1545" s="388" t="str">
        <f>IF(ISBLANK(INDEX('Policy Characteristics'!D:D,MATCH($C1545,'Policy Characteristics'!$C:$C,0))),"",INDEX('Policy Characteristics'!D:D,MATCH($C1545,'Policy Characteristics'!$C:$C,0)))</f>
        <v>Industry Energy Efficiency Standards</v>
      </c>
      <c r="K1545" s="237" t="str">
        <f>IF(ISBLANK(INDEX('Policy Characteristics'!E:E,MATCH($C1545,'Policy Characteristics'!$C:$C,0))),"",INDEX('Policy Characteristics'!E:E,MATCH($C1545,'Policy Characteristics'!$C:$C,0)))</f>
        <v>indst efficiency standards</v>
      </c>
      <c r="L1545" s="238">
        <f>IF(ISBLANK(INDEX('Policy Characteristics'!F:F,MATCH($C1545,'Policy Characteristics'!$C:$C,0))),"",INDEX('Policy Characteristics'!F:F,MATCH($C1545,'Policy Characteristics'!$C:$C,0)))</f>
        <v>0</v>
      </c>
      <c r="M1545" s="238">
        <f>IF(ISBLANK(INDEX('Policy Characteristics'!G:G,MATCH($C1545,'Policy Characteristics'!$C:$C,0))),"",INDEX('Policy Characteristics'!G:G,MATCH($C1545,'Policy Characteristics'!$C:$C,0)))</f>
        <v>0.25</v>
      </c>
      <c r="N1545" s="238">
        <f>IF(ISBLANK(INDEX('Policy Characteristics'!H:H,MATCH($C1545,'Policy Characteristics'!$C:$C,0))),"",INDEX('Policy Characteristics'!H:H,MATCH($C1545,'Policy Characteristics'!$C:$C,0)))</f>
        <v>0.01</v>
      </c>
      <c r="O1545" s="237" t="str">
        <f>IF(ISBLANK(INDEX('Policy Characteristics'!I:I,MATCH($C1545,'Policy Characteristics'!$C:$C,0))),"",INDEX('Policy Characteristics'!I:I,MATCH($C1545,'Policy Characteristics'!$C:$C,0)))</f>
        <v>% reduction in energy use</v>
      </c>
      <c r="P1545" s="237"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7" t="str">
        <f>IF(ISBLANK(INDEX('Policy Characteristics'!K:K,MATCH($C1545,'Policy Characteristics'!$C:$C,0))),"",INDEX('Policy Characteristics'!K:K,MATCH($C1545,'Policy Characteristics'!$C:$C,0)))</f>
        <v>industry-ag-main.html#eff-stds</v>
      </c>
      <c r="R1545" s="237" t="str">
        <f>IF(ISBLANK(INDEX('Policy Characteristics'!L:L,MATCH($C1545,'Policy Characteristics'!$C:$C,0))),"",INDEX('Policy Characteristics'!L:L,MATCH($C1545,'Policy Characteristics'!$C:$C,0)))</f>
        <v>industry-energy-efficiency-standards.html</v>
      </c>
      <c r="S1545" s="291" t="s">
        <v>187</v>
      </c>
    </row>
    <row r="1546" spans="1:19" s="237" customFormat="1">
      <c r="A1546" s="237" t="str">
        <f>IF(ISBLANK(INDEX('Policy Characteristics'!A:A,MATCH($C1546,'Policy Characteristics'!$C:$C,0))),"",INDEX('Policy Characteristics'!A:A,MATCH($C1546,'Policy Characteristics'!$C:$C,0)))</f>
        <v>Industry</v>
      </c>
      <c r="B1546" s="386" t="str">
        <f>IF(ISBLANK(INDEX('Policy Characteristics'!B:B,MATCH($C1546,'Policy Characteristics'!$C:$C,0))),"",INDEX('Policy Characteristics'!B:B,MATCH($C1546,'Policy Characteristics'!$C:$C,0)))</f>
        <v>Industry Energy Efficiency Standards</v>
      </c>
      <c r="C1546" s="237" t="str">
        <f t="shared" si="53"/>
        <v>Percentage Improvement in Eqpt Efficiency Standards above BAU</v>
      </c>
      <c r="D1546" s="290" t="s">
        <v>3065</v>
      </c>
      <c r="E1546" s="335" t="s">
        <v>2699</v>
      </c>
      <c r="F1546" t="s">
        <v>3027</v>
      </c>
      <c r="G1546" s="335" t="s">
        <v>2702</v>
      </c>
      <c r="H1546" s="17">
        <v>1164</v>
      </c>
      <c r="I1546" s="387" t="s">
        <v>44</v>
      </c>
      <c r="J1546" s="388" t="str">
        <f>IF(ISBLANK(INDEX('Policy Characteristics'!D:D,MATCH($C1546,'Policy Characteristics'!$C:$C,0))),"",INDEX('Policy Characteristics'!D:D,MATCH($C1546,'Policy Characteristics'!$C:$C,0)))</f>
        <v>Industry Energy Efficiency Standards</v>
      </c>
      <c r="K1546" s="237" t="str">
        <f>IF(ISBLANK(INDEX('Policy Characteristics'!E:E,MATCH($C1546,'Policy Characteristics'!$C:$C,0))),"",INDEX('Policy Characteristics'!E:E,MATCH($C1546,'Policy Characteristics'!$C:$C,0)))</f>
        <v>indst efficiency standards</v>
      </c>
      <c r="L1546" s="238">
        <f>IF(ISBLANK(INDEX('Policy Characteristics'!F:F,MATCH($C1546,'Policy Characteristics'!$C:$C,0))),"",INDEX('Policy Characteristics'!F:F,MATCH($C1546,'Policy Characteristics'!$C:$C,0)))</f>
        <v>0</v>
      </c>
      <c r="M1546" s="238">
        <f>IF(ISBLANK(INDEX('Policy Characteristics'!G:G,MATCH($C1546,'Policy Characteristics'!$C:$C,0))),"",INDEX('Policy Characteristics'!G:G,MATCH($C1546,'Policy Characteristics'!$C:$C,0)))</f>
        <v>0.25</v>
      </c>
      <c r="N1546" s="238">
        <f>IF(ISBLANK(INDEX('Policy Characteristics'!H:H,MATCH($C1546,'Policy Characteristics'!$C:$C,0))),"",INDEX('Policy Characteristics'!H:H,MATCH($C1546,'Policy Characteristics'!$C:$C,0)))</f>
        <v>0.01</v>
      </c>
      <c r="O1546" s="237" t="str">
        <f>IF(ISBLANK(INDEX('Policy Characteristics'!I:I,MATCH($C1546,'Policy Characteristics'!$C:$C,0))),"",INDEX('Policy Characteristics'!I:I,MATCH($C1546,'Policy Characteristics'!$C:$C,0)))</f>
        <v>% reduction in energy use</v>
      </c>
      <c r="P1546" s="237"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7" t="str">
        <f>IF(ISBLANK(INDEX('Policy Characteristics'!K:K,MATCH($C1546,'Policy Characteristics'!$C:$C,0))),"",INDEX('Policy Characteristics'!K:K,MATCH($C1546,'Policy Characteristics'!$C:$C,0)))</f>
        <v>industry-ag-main.html#eff-stds</v>
      </c>
      <c r="R1546" s="237" t="str">
        <f>IF(ISBLANK(INDEX('Policy Characteristics'!L:L,MATCH($C1546,'Policy Characteristics'!$C:$C,0))),"",INDEX('Policy Characteristics'!L:L,MATCH($C1546,'Policy Characteristics'!$C:$C,0)))</f>
        <v>industry-energy-efficiency-standards.html</v>
      </c>
      <c r="S1546" s="291" t="s">
        <v>187</v>
      </c>
    </row>
    <row r="1547" spans="1:19" s="237" customFormat="1">
      <c r="A1547" s="237" t="str">
        <f>IF(ISBLANK(INDEX('Policy Characteristics'!A:A,MATCH($C1547,'Policy Characteristics'!$C:$C,0))),"",INDEX('Policy Characteristics'!A:A,MATCH($C1547,'Policy Characteristics'!$C:$C,0)))</f>
        <v>Industry</v>
      </c>
      <c r="B1547" s="386" t="str">
        <f>IF(ISBLANK(INDEX('Policy Characteristics'!B:B,MATCH($C1547,'Policy Characteristics'!$C:$C,0))),"",INDEX('Policy Characteristics'!B:B,MATCH($C1547,'Policy Characteristics'!$C:$C,0)))</f>
        <v>Industry Energy Efficiency Standards</v>
      </c>
      <c r="C1547" s="237" t="str">
        <f t="shared" si="53"/>
        <v>Percentage Improvement in Eqpt Efficiency Standards above BAU</v>
      </c>
      <c r="D1547" s="290" t="s">
        <v>3065</v>
      </c>
      <c r="E1547" s="335" t="s">
        <v>2700</v>
      </c>
      <c r="F1547" t="s">
        <v>3027</v>
      </c>
      <c r="G1547" s="335" t="s">
        <v>2704</v>
      </c>
      <c r="H1547" s="17">
        <v>1165</v>
      </c>
      <c r="I1547" s="387" t="s">
        <v>43</v>
      </c>
      <c r="J1547" s="388" t="str">
        <f>IF(ISBLANK(INDEX('Policy Characteristics'!D:D,MATCH($C1547,'Policy Characteristics'!$C:$C,0))),"",INDEX('Policy Characteristics'!D:D,MATCH($C1547,'Policy Characteristics'!$C:$C,0)))</f>
        <v>Industry Energy Efficiency Standards</v>
      </c>
      <c r="K1547" s="237" t="str">
        <f>IF(ISBLANK(INDEX('Policy Characteristics'!E:E,MATCH($C1547,'Policy Characteristics'!$C:$C,0))),"",INDEX('Policy Characteristics'!E:E,MATCH($C1547,'Policy Characteristics'!$C:$C,0)))</f>
        <v>indst efficiency standards</v>
      </c>
      <c r="L1547" s="238">
        <f>IF(ISBLANK(INDEX('Policy Characteristics'!F:F,MATCH($C1547,'Policy Characteristics'!$C:$C,0))),"",INDEX('Policy Characteristics'!F:F,MATCH($C1547,'Policy Characteristics'!$C:$C,0)))</f>
        <v>0</v>
      </c>
      <c r="M1547" s="238">
        <f>IF(ISBLANK(INDEX('Policy Characteristics'!G:G,MATCH($C1547,'Policy Characteristics'!$C:$C,0))),"",INDEX('Policy Characteristics'!G:G,MATCH($C1547,'Policy Characteristics'!$C:$C,0)))</f>
        <v>0.25</v>
      </c>
      <c r="N1547" s="238">
        <f>IF(ISBLANK(INDEX('Policy Characteristics'!H:H,MATCH($C1547,'Policy Characteristics'!$C:$C,0))),"",INDEX('Policy Characteristics'!H:H,MATCH($C1547,'Policy Characteristics'!$C:$C,0)))</f>
        <v>0.01</v>
      </c>
      <c r="O1547" s="237" t="str">
        <f>IF(ISBLANK(INDEX('Policy Characteristics'!I:I,MATCH($C1547,'Policy Characteristics'!$C:$C,0))),"",INDEX('Policy Characteristics'!I:I,MATCH($C1547,'Policy Characteristics'!$C:$C,0)))</f>
        <v>% reduction in energy use</v>
      </c>
      <c r="P1547" s="237"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7" t="str">
        <f>IF(ISBLANK(INDEX('Policy Characteristics'!K:K,MATCH($C1547,'Policy Characteristics'!$C:$C,0))),"",INDEX('Policy Characteristics'!K:K,MATCH($C1547,'Policy Characteristics'!$C:$C,0)))</f>
        <v>industry-ag-main.html#eff-stds</v>
      </c>
      <c r="R1547" s="237" t="str">
        <f>IF(ISBLANK(INDEX('Policy Characteristics'!L:L,MATCH($C1547,'Policy Characteristics'!$C:$C,0))),"",INDEX('Policy Characteristics'!L:L,MATCH($C1547,'Policy Characteristics'!$C:$C,0)))</f>
        <v>industry-energy-efficiency-standards.html</v>
      </c>
      <c r="S1547" s="291" t="s">
        <v>187</v>
      </c>
    </row>
    <row r="1548" spans="1:19" s="237" customFormat="1">
      <c r="A1548" s="237" t="str">
        <f>IF(ISBLANK(INDEX('Policy Characteristics'!A:A,MATCH($C1548,'Policy Characteristics'!$C:$C,0))),"",INDEX('Policy Characteristics'!A:A,MATCH($C1548,'Policy Characteristics'!$C:$C,0)))</f>
        <v>Industry</v>
      </c>
      <c r="B1548" s="386" t="str">
        <f>IF(ISBLANK(INDEX('Policy Characteristics'!B:B,MATCH($C1548,'Policy Characteristics'!$C:$C,0))),"",INDEX('Policy Characteristics'!B:B,MATCH($C1548,'Policy Characteristics'!$C:$C,0)))</f>
        <v>Industry Energy Efficiency Standards</v>
      </c>
      <c r="C1548" s="237" t="str">
        <f t="shared" si="53"/>
        <v>Percentage Improvement in Eqpt Efficiency Standards above BAU</v>
      </c>
      <c r="D1548" s="290" t="s">
        <v>3065</v>
      </c>
      <c r="E1548" s="335" t="s">
        <v>2701</v>
      </c>
      <c r="F1548" t="s">
        <v>3027</v>
      </c>
      <c r="G1548" s="335" t="s">
        <v>2705</v>
      </c>
      <c r="H1548" s="17">
        <v>1166</v>
      </c>
      <c r="I1548" s="387" t="s">
        <v>43</v>
      </c>
      <c r="J1548" s="388" t="str">
        <f>IF(ISBLANK(INDEX('Policy Characteristics'!D:D,MATCH($C1548,'Policy Characteristics'!$C:$C,0))),"",INDEX('Policy Characteristics'!D:D,MATCH($C1548,'Policy Characteristics'!$C:$C,0)))</f>
        <v>Industry Energy Efficiency Standards</v>
      </c>
      <c r="K1548" s="237" t="str">
        <f>IF(ISBLANK(INDEX('Policy Characteristics'!E:E,MATCH($C1548,'Policy Characteristics'!$C:$C,0))),"",INDEX('Policy Characteristics'!E:E,MATCH($C1548,'Policy Characteristics'!$C:$C,0)))</f>
        <v>indst efficiency standards</v>
      </c>
      <c r="L1548" s="238">
        <f>IF(ISBLANK(INDEX('Policy Characteristics'!F:F,MATCH($C1548,'Policy Characteristics'!$C:$C,0))),"",INDEX('Policy Characteristics'!F:F,MATCH($C1548,'Policy Characteristics'!$C:$C,0)))</f>
        <v>0</v>
      </c>
      <c r="M1548" s="238">
        <f>IF(ISBLANK(INDEX('Policy Characteristics'!G:G,MATCH($C1548,'Policy Characteristics'!$C:$C,0))),"",INDEX('Policy Characteristics'!G:G,MATCH($C1548,'Policy Characteristics'!$C:$C,0)))</f>
        <v>0.25</v>
      </c>
      <c r="N1548" s="238">
        <f>IF(ISBLANK(INDEX('Policy Characteristics'!H:H,MATCH($C1548,'Policy Characteristics'!$C:$C,0))),"",INDEX('Policy Characteristics'!H:H,MATCH($C1548,'Policy Characteristics'!$C:$C,0)))</f>
        <v>0.01</v>
      </c>
      <c r="O1548" s="237" t="str">
        <f>IF(ISBLANK(INDEX('Policy Characteristics'!I:I,MATCH($C1548,'Policy Characteristics'!$C:$C,0))),"",INDEX('Policy Characteristics'!I:I,MATCH($C1548,'Policy Characteristics'!$C:$C,0)))</f>
        <v>% reduction in energy use</v>
      </c>
      <c r="P1548" s="237"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7" t="str">
        <f>IF(ISBLANK(INDEX('Policy Characteristics'!K:K,MATCH($C1548,'Policy Characteristics'!$C:$C,0))),"",INDEX('Policy Characteristics'!K:K,MATCH($C1548,'Policy Characteristics'!$C:$C,0)))</f>
        <v>industry-ag-main.html#eff-stds</v>
      </c>
      <c r="R1548" s="237" t="str">
        <f>IF(ISBLANK(INDEX('Policy Characteristics'!L:L,MATCH($C1548,'Policy Characteristics'!$C:$C,0))),"",INDEX('Policy Characteristics'!L:L,MATCH($C1548,'Policy Characteristics'!$C:$C,0)))</f>
        <v>industry-energy-efficiency-standards.html</v>
      </c>
      <c r="S1548" s="291" t="s">
        <v>187</v>
      </c>
    </row>
    <row r="1549" spans="1:19" s="237" customFormat="1">
      <c r="A1549" s="237" t="str">
        <f>IF(ISBLANK(INDEX('Policy Characteristics'!A:A,MATCH($C1549,'Policy Characteristics'!$C:$C,0))),"",INDEX('Policy Characteristics'!A:A,MATCH($C1549,'Policy Characteristics'!$C:$C,0)))</f>
        <v>Industry</v>
      </c>
      <c r="B1549" s="386" t="str">
        <f>IF(ISBLANK(INDEX('Policy Characteristics'!B:B,MATCH($C1549,'Policy Characteristics'!$C:$C,0))),"",INDEX('Policy Characteristics'!B:B,MATCH($C1549,'Policy Characteristics'!$C:$C,0)))</f>
        <v>Industry Energy Efficiency Standards</v>
      </c>
      <c r="C1549" s="237" t="str">
        <f t="shared" si="53"/>
        <v>Percentage Improvement in Eqpt Efficiency Standards above BAU</v>
      </c>
      <c r="D1549" s="290" t="s">
        <v>3065</v>
      </c>
      <c r="E1549" s="335" t="s">
        <v>2698</v>
      </c>
      <c r="F1549" t="s">
        <v>3027</v>
      </c>
      <c r="G1549" s="335" t="s">
        <v>2703</v>
      </c>
      <c r="H1549" s="17">
        <v>1167</v>
      </c>
      <c r="I1549" s="387" t="s">
        <v>44</v>
      </c>
      <c r="J1549" s="388" t="str">
        <f>IF(ISBLANK(INDEX('Policy Characteristics'!D:D,MATCH($C1549,'Policy Characteristics'!$C:$C,0))),"",INDEX('Policy Characteristics'!D:D,MATCH($C1549,'Policy Characteristics'!$C:$C,0)))</f>
        <v>Industry Energy Efficiency Standards</v>
      </c>
      <c r="K1549" s="237" t="str">
        <f>IF(ISBLANK(INDEX('Policy Characteristics'!E:E,MATCH($C1549,'Policy Characteristics'!$C:$C,0))),"",INDEX('Policy Characteristics'!E:E,MATCH($C1549,'Policy Characteristics'!$C:$C,0)))</f>
        <v>indst efficiency standards</v>
      </c>
      <c r="L1549" s="238">
        <f>IF(ISBLANK(INDEX('Policy Characteristics'!F:F,MATCH($C1549,'Policy Characteristics'!$C:$C,0))),"",INDEX('Policy Characteristics'!F:F,MATCH($C1549,'Policy Characteristics'!$C:$C,0)))</f>
        <v>0</v>
      </c>
      <c r="M1549" s="238">
        <f>IF(ISBLANK(INDEX('Policy Characteristics'!G:G,MATCH($C1549,'Policy Characteristics'!$C:$C,0))),"",INDEX('Policy Characteristics'!G:G,MATCH($C1549,'Policy Characteristics'!$C:$C,0)))</f>
        <v>0.25</v>
      </c>
      <c r="N1549" s="238">
        <f>IF(ISBLANK(INDEX('Policy Characteristics'!H:H,MATCH($C1549,'Policy Characteristics'!$C:$C,0))),"",INDEX('Policy Characteristics'!H:H,MATCH($C1549,'Policy Characteristics'!$C:$C,0)))</f>
        <v>0.01</v>
      </c>
      <c r="O1549" s="237" t="str">
        <f>IF(ISBLANK(INDEX('Policy Characteristics'!I:I,MATCH($C1549,'Policy Characteristics'!$C:$C,0))),"",INDEX('Policy Characteristics'!I:I,MATCH($C1549,'Policy Characteristics'!$C:$C,0)))</f>
        <v>% reduction in energy use</v>
      </c>
      <c r="P1549" s="237"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7" t="str">
        <f>IF(ISBLANK(INDEX('Policy Characteristics'!K:K,MATCH($C1549,'Policy Characteristics'!$C:$C,0))),"",INDEX('Policy Characteristics'!K:K,MATCH($C1549,'Policy Characteristics'!$C:$C,0)))</f>
        <v>industry-ag-main.html#eff-stds</v>
      </c>
      <c r="R1549" s="237" t="str">
        <f>IF(ISBLANK(INDEX('Policy Characteristics'!L:L,MATCH($C1549,'Policy Characteristics'!$C:$C,0))),"",INDEX('Policy Characteristics'!L:L,MATCH($C1549,'Policy Characteristics'!$C:$C,0)))</f>
        <v>industry-energy-efficiency-standards.html</v>
      </c>
      <c r="S1549" s="291" t="s">
        <v>187</v>
      </c>
    </row>
    <row r="1550" spans="1:19" s="237" customFormat="1">
      <c r="A1550" s="237" t="str">
        <f>IF(ISBLANK(INDEX('Policy Characteristics'!A:A,MATCH($C1550,'Policy Characteristics'!$C:$C,0))),"",INDEX('Policy Characteristics'!A:A,MATCH($C1550,'Policy Characteristics'!$C:$C,0)))</f>
        <v>Industry</v>
      </c>
      <c r="B1550" s="386" t="str">
        <f>IF(ISBLANK(INDEX('Policy Characteristics'!B:B,MATCH($C1550,'Policy Characteristics'!$C:$C,0))),"",INDEX('Policy Characteristics'!B:B,MATCH($C1550,'Policy Characteristics'!$C:$C,0)))</f>
        <v>Industry Energy Efficiency Standards</v>
      </c>
      <c r="C1550" s="237" t="str">
        <f t="shared" si="53"/>
        <v>Percentage Improvement in Eqpt Efficiency Standards above BAU</v>
      </c>
      <c r="D1550" s="290" t="s">
        <v>3066</v>
      </c>
      <c r="E1550" s="335" t="s">
        <v>2396</v>
      </c>
      <c r="F1550" t="s">
        <v>3028</v>
      </c>
      <c r="G1550" s="335" t="s">
        <v>2402</v>
      </c>
      <c r="H1550" s="17">
        <v>1168</v>
      </c>
      <c r="I1550" s="387" t="s">
        <v>43</v>
      </c>
      <c r="J1550" s="388" t="str">
        <f>IF(ISBLANK(INDEX('Policy Characteristics'!D:D,MATCH($C1550,'Policy Characteristics'!$C:$C,0))),"",INDEX('Policy Characteristics'!D:D,MATCH($C1550,'Policy Characteristics'!$C:$C,0)))</f>
        <v>Industry Energy Efficiency Standards</v>
      </c>
      <c r="K1550" s="237" t="str">
        <f>IF(ISBLANK(INDEX('Policy Characteristics'!E:E,MATCH($C1550,'Policy Characteristics'!$C:$C,0))),"",INDEX('Policy Characteristics'!E:E,MATCH($C1550,'Policy Characteristics'!$C:$C,0)))</f>
        <v>indst efficiency standards</v>
      </c>
      <c r="L1550" s="238">
        <f>IF(ISBLANK(INDEX('Policy Characteristics'!F:F,MATCH($C1550,'Policy Characteristics'!$C:$C,0))),"",INDEX('Policy Characteristics'!F:F,MATCH($C1550,'Policy Characteristics'!$C:$C,0)))</f>
        <v>0</v>
      </c>
      <c r="M1550" s="238">
        <f>IF(ISBLANK(INDEX('Policy Characteristics'!G:G,MATCH($C1550,'Policy Characteristics'!$C:$C,0))),"",INDEX('Policy Characteristics'!G:G,MATCH($C1550,'Policy Characteristics'!$C:$C,0)))</f>
        <v>0.25</v>
      </c>
      <c r="N1550" s="238">
        <f>IF(ISBLANK(INDEX('Policy Characteristics'!H:H,MATCH($C1550,'Policy Characteristics'!$C:$C,0))),"",INDEX('Policy Characteristics'!H:H,MATCH($C1550,'Policy Characteristics'!$C:$C,0)))</f>
        <v>0.01</v>
      </c>
      <c r="O1550" s="237" t="str">
        <f>IF(ISBLANK(INDEX('Policy Characteristics'!I:I,MATCH($C1550,'Policy Characteristics'!$C:$C,0))),"",INDEX('Policy Characteristics'!I:I,MATCH($C1550,'Policy Characteristics'!$C:$C,0)))</f>
        <v>% reduction in energy use</v>
      </c>
      <c r="P1550" s="237"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7" t="str">
        <f>IF(ISBLANK(INDEX('Policy Characteristics'!K:K,MATCH($C1550,'Policy Characteristics'!$C:$C,0))),"",INDEX('Policy Characteristics'!K:K,MATCH($C1550,'Policy Characteristics'!$C:$C,0)))</f>
        <v>industry-ag-main.html#eff-stds</v>
      </c>
      <c r="R1550" s="237" t="str">
        <f>IF(ISBLANK(INDEX('Policy Characteristics'!L:L,MATCH($C1550,'Policy Characteristics'!$C:$C,0))),"",INDEX('Policy Characteristics'!L:L,MATCH($C1550,'Policy Characteristics'!$C:$C,0)))</f>
        <v>industry-energy-efficiency-standards.html</v>
      </c>
      <c r="S1550" s="291" t="s">
        <v>187</v>
      </c>
    </row>
    <row r="1551" spans="1:19" s="237" customFormat="1">
      <c r="A1551" s="237" t="str">
        <f>IF(ISBLANK(INDEX('Policy Characteristics'!A:A,MATCH($C1551,'Policy Characteristics'!$C:$C,0))),"",INDEX('Policy Characteristics'!A:A,MATCH($C1551,'Policy Characteristics'!$C:$C,0)))</f>
        <v>Industry</v>
      </c>
      <c r="B1551" s="386" t="str">
        <f>IF(ISBLANK(INDEX('Policy Characteristics'!B:B,MATCH($C1551,'Policy Characteristics'!$C:$C,0))),"",INDEX('Policy Characteristics'!B:B,MATCH($C1551,'Policy Characteristics'!$C:$C,0)))</f>
        <v>Industry Energy Efficiency Standards</v>
      </c>
      <c r="C1551" s="237" t="str">
        <f t="shared" si="53"/>
        <v>Percentage Improvement in Eqpt Efficiency Standards above BAU</v>
      </c>
      <c r="D1551" s="290" t="s">
        <v>3066</v>
      </c>
      <c r="E1551" s="335" t="s">
        <v>2397</v>
      </c>
      <c r="F1551" t="s">
        <v>3028</v>
      </c>
      <c r="G1551" s="335" t="s">
        <v>2405</v>
      </c>
      <c r="H1551" s="17">
        <v>1169</v>
      </c>
      <c r="I1551" s="387" t="s">
        <v>43</v>
      </c>
      <c r="J1551" s="388" t="str">
        <f>IF(ISBLANK(INDEX('Policy Characteristics'!D:D,MATCH($C1551,'Policy Characteristics'!$C:$C,0))),"",INDEX('Policy Characteristics'!D:D,MATCH($C1551,'Policy Characteristics'!$C:$C,0)))</f>
        <v>Industry Energy Efficiency Standards</v>
      </c>
      <c r="K1551" s="237" t="str">
        <f>IF(ISBLANK(INDEX('Policy Characteristics'!E:E,MATCH($C1551,'Policy Characteristics'!$C:$C,0))),"",INDEX('Policy Characteristics'!E:E,MATCH($C1551,'Policy Characteristics'!$C:$C,0)))</f>
        <v>indst efficiency standards</v>
      </c>
      <c r="L1551" s="238">
        <f>IF(ISBLANK(INDEX('Policy Characteristics'!F:F,MATCH($C1551,'Policy Characteristics'!$C:$C,0))),"",INDEX('Policy Characteristics'!F:F,MATCH($C1551,'Policy Characteristics'!$C:$C,0)))</f>
        <v>0</v>
      </c>
      <c r="M1551" s="238">
        <f>IF(ISBLANK(INDEX('Policy Characteristics'!G:G,MATCH($C1551,'Policy Characteristics'!$C:$C,0))),"",INDEX('Policy Characteristics'!G:G,MATCH($C1551,'Policy Characteristics'!$C:$C,0)))</f>
        <v>0.25</v>
      </c>
      <c r="N1551" s="238">
        <f>IF(ISBLANK(INDEX('Policy Characteristics'!H:H,MATCH($C1551,'Policy Characteristics'!$C:$C,0))),"",INDEX('Policy Characteristics'!H:H,MATCH($C1551,'Policy Characteristics'!$C:$C,0)))</f>
        <v>0.01</v>
      </c>
      <c r="O1551" s="237" t="str">
        <f>IF(ISBLANK(INDEX('Policy Characteristics'!I:I,MATCH($C1551,'Policy Characteristics'!$C:$C,0))),"",INDEX('Policy Characteristics'!I:I,MATCH($C1551,'Policy Characteristics'!$C:$C,0)))</f>
        <v>% reduction in energy use</v>
      </c>
      <c r="P1551" s="237"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7" t="str">
        <f>IF(ISBLANK(INDEX('Policy Characteristics'!K:K,MATCH($C1551,'Policy Characteristics'!$C:$C,0))),"",INDEX('Policy Characteristics'!K:K,MATCH($C1551,'Policy Characteristics'!$C:$C,0)))</f>
        <v>industry-ag-main.html#eff-stds</v>
      </c>
      <c r="R1551" s="237" t="str">
        <f>IF(ISBLANK(INDEX('Policy Characteristics'!L:L,MATCH($C1551,'Policy Characteristics'!$C:$C,0))),"",INDEX('Policy Characteristics'!L:L,MATCH($C1551,'Policy Characteristics'!$C:$C,0)))</f>
        <v>industry-energy-efficiency-standards.html</v>
      </c>
      <c r="S1551" s="291" t="s">
        <v>187</v>
      </c>
    </row>
    <row r="1552" spans="1:19" s="237" customFormat="1">
      <c r="A1552" s="237" t="str">
        <f>IF(ISBLANK(INDEX('Policy Characteristics'!A:A,MATCH($C1552,'Policy Characteristics'!$C:$C,0))),"",INDEX('Policy Characteristics'!A:A,MATCH($C1552,'Policy Characteristics'!$C:$C,0)))</f>
        <v>Industry</v>
      </c>
      <c r="B1552" s="386" t="str">
        <f>IF(ISBLANK(INDEX('Policy Characteristics'!B:B,MATCH($C1552,'Policy Characteristics'!$C:$C,0))),"",INDEX('Policy Characteristics'!B:B,MATCH($C1552,'Policy Characteristics'!$C:$C,0)))</f>
        <v>Industry Energy Efficiency Standards</v>
      </c>
      <c r="C1552" s="237" t="str">
        <f t="shared" si="53"/>
        <v>Percentage Improvement in Eqpt Efficiency Standards above BAU</v>
      </c>
      <c r="D1552" s="290" t="s">
        <v>3066</v>
      </c>
      <c r="E1552" s="335" t="s">
        <v>2398</v>
      </c>
      <c r="F1552" t="s">
        <v>3028</v>
      </c>
      <c r="G1552" s="335" t="s">
        <v>2406</v>
      </c>
      <c r="H1552" s="17">
        <v>1170</v>
      </c>
      <c r="I1552" s="387" t="s">
        <v>43</v>
      </c>
      <c r="J1552" s="388" t="str">
        <f>IF(ISBLANK(INDEX('Policy Characteristics'!D:D,MATCH($C1552,'Policy Characteristics'!$C:$C,0))),"",INDEX('Policy Characteristics'!D:D,MATCH($C1552,'Policy Characteristics'!$C:$C,0)))</f>
        <v>Industry Energy Efficiency Standards</v>
      </c>
      <c r="K1552" s="237" t="str">
        <f>IF(ISBLANK(INDEX('Policy Characteristics'!E:E,MATCH($C1552,'Policy Characteristics'!$C:$C,0))),"",INDEX('Policy Characteristics'!E:E,MATCH($C1552,'Policy Characteristics'!$C:$C,0)))</f>
        <v>indst efficiency standards</v>
      </c>
      <c r="L1552" s="238">
        <f>IF(ISBLANK(INDEX('Policy Characteristics'!F:F,MATCH($C1552,'Policy Characteristics'!$C:$C,0))),"",INDEX('Policy Characteristics'!F:F,MATCH($C1552,'Policy Characteristics'!$C:$C,0)))</f>
        <v>0</v>
      </c>
      <c r="M1552" s="238">
        <f>IF(ISBLANK(INDEX('Policy Characteristics'!G:G,MATCH($C1552,'Policy Characteristics'!$C:$C,0))),"",INDEX('Policy Characteristics'!G:G,MATCH($C1552,'Policy Characteristics'!$C:$C,0)))</f>
        <v>0.25</v>
      </c>
      <c r="N1552" s="238">
        <f>IF(ISBLANK(INDEX('Policy Characteristics'!H:H,MATCH($C1552,'Policy Characteristics'!$C:$C,0))),"",INDEX('Policy Characteristics'!H:H,MATCH($C1552,'Policy Characteristics'!$C:$C,0)))</f>
        <v>0.01</v>
      </c>
      <c r="O1552" s="237" t="str">
        <f>IF(ISBLANK(INDEX('Policy Characteristics'!I:I,MATCH($C1552,'Policy Characteristics'!$C:$C,0))),"",INDEX('Policy Characteristics'!I:I,MATCH($C1552,'Policy Characteristics'!$C:$C,0)))</f>
        <v>% reduction in energy use</v>
      </c>
      <c r="P1552" s="237"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7" t="str">
        <f>IF(ISBLANK(INDEX('Policy Characteristics'!K:K,MATCH($C1552,'Policy Characteristics'!$C:$C,0))),"",INDEX('Policy Characteristics'!K:K,MATCH($C1552,'Policy Characteristics'!$C:$C,0)))</f>
        <v>industry-ag-main.html#eff-stds</v>
      </c>
      <c r="R1552" s="237" t="str">
        <f>IF(ISBLANK(INDEX('Policy Characteristics'!L:L,MATCH($C1552,'Policy Characteristics'!$C:$C,0))),"",INDEX('Policy Characteristics'!L:L,MATCH($C1552,'Policy Characteristics'!$C:$C,0)))</f>
        <v>industry-energy-efficiency-standards.html</v>
      </c>
      <c r="S1552" s="291" t="s">
        <v>187</v>
      </c>
    </row>
    <row r="1553" spans="1:19" s="237" customFormat="1">
      <c r="A1553" s="237" t="str">
        <f>IF(ISBLANK(INDEX('Policy Characteristics'!A:A,MATCH($C1553,'Policy Characteristics'!$C:$C,0))),"",INDEX('Policy Characteristics'!A:A,MATCH($C1553,'Policy Characteristics'!$C:$C,0)))</f>
        <v>Industry</v>
      </c>
      <c r="B1553" s="386" t="str">
        <f>IF(ISBLANK(INDEX('Policy Characteristics'!B:B,MATCH($C1553,'Policy Characteristics'!$C:$C,0))),"",INDEX('Policy Characteristics'!B:B,MATCH($C1553,'Policy Characteristics'!$C:$C,0)))</f>
        <v>Industry Energy Efficiency Standards</v>
      </c>
      <c r="C1553" s="237" t="str">
        <f t="shared" si="53"/>
        <v>Percentage Improvement in Eqpt Efficiency Standards above BAU</v>
      </c>
      <c r="D1553" s="290" t="s">
        <v>3066</v>
      </c>
      <c r="E1553" s="335" t="s">
        <v>2399</v>
      </c>
      <c r="F1553" t="s">
        <v>3028</v>
      </c>
      <c r="G1553" s="335" t="s">
        <v>2403</v>
      </c>
      <c r="H1553" s="17">
        <v>1171</v>
      </c>
      <c r="I1553" s="387" t="s">
        <v>44</v>
      </c>
      <c r="J1553" s="388" t="str">
        <f>IF(ISBLANK(INDEX('Policy Characteristics'!D:D,MATCH($C1553,'Policy Characteristics'!$C:$C,0))),"",INDEX('Policy Characteristics'!D:D,MATCH($C1553,'Policy Characteristics'!$C:$C,0)))</f>
        <v>Industry Energy Efficiency Standards</v>
      </c>
      <c r="K1553" s="237" t="str">
        <f>IF(ISBLANK(INDEX('Policy Characteristics'!E:E,MATCH($C1553,'Policy Characteristics'!$C:$C,0))),"",INDEX('Policy Characteristics'!E:E,MATCH($C1553,'Policy Characteristics'!$C:$C,0)))</f>
        <v>indst efficiency standards</v>
      </c>
      <c r="L1553" s="238">
        <f>IF(ISBLANK(INDEX('Policy Characteristics'!F:F,MATCH($C1553,'Policy Characteristics'!$C:$C,0))),"",INDEX('Policy Characteristics'!F:F,MATCH($C1553,'Policy Characteristics'!$C:$C,0)))</f>
        <v>0</v>
      </c>
      <c r="M1553" s="238">
        <f>IF(ISBLANK(INDEX('Policy Characteristics'!G:G,MATCH($C1553,'Policy Characteristics'!$C:$C,0))),"",INDEX('Policy Characteristics'!G:G,MATCH($C1553,'Policy Characteristics'!$C:$C,0)))</f>
        <v>0.25</v>
      </c>
      <c r="N1553" s="238">
        <f>IF(ISBLANK(INDEX('Policy Characteristics'!H:H,MATCH($C1553,'Policy Characteristics'!$C:$C,0))),"",INDEX('Policy Characteristics'!H:H,MATCH($C1553,'Policy Characteristics'!$C:$C,0)))</f>
        <v>0.01</v>
      </c>
      <c r="O1553" s="237" t="str">
        <f>IF(ISBLANK(INDEX('Policy Characteristics'!I:I,MATCH($C1553,'Policy Characteristics'!$C:$C,0))),"",INDEX('Policy Characteristics'!I:I,MATCH($C1553,'Policy Characteristics'!$C:$C,0)))</f>
        <v>% reduction in energy use</v>
      </c>
      <c r="P1553" s="237"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7" t="str">
        <f>IF(ISBLANK(INDEX('Policy Characteristics'!K:K,MATCH($C1553,'Policy Characteristics'!$C:$C,0))),"",INDEX('Policy Characteristics'!K:K,MATCH($C1553,'Policy Characteristics'!$C:$C,0)))</f>
        <v>industry-ag-main.html#eff-stds</v>
      </c>
      <c r="R1553" s="237" t="str">
        <f>IF(ISBLANK(INDEX('Policy Characteristics'!L:L,MATCH($C1553,'Policy Characteristics'!$C:$C,0))),"",INDEX('Policy Characteristics'!L:L,MATCH($C1553,'Policy Characteristics'!$C:$C,0)))</f>
        <v>industry-energy-efficiency-standards.html</v>
      </c>
      <c r="S1553" s="291" t="s">
        <v>187</v>
      </c>
    </row>
    <row r="1554" spans="1:19" s="237" customFormat="1">
      <c r="A1554" s="237" t="str">
        <f>IF(ISBLANK(INDEX('Policy Characteristics'!A:A,MATCH($C1554,'Policy Characteristics'!$C:$C,0))),"",INDEX('Policy Characteristics'!A:A,MATCH($C1554,'Policy Characteristics'!$C:$C,0)))</f>
        <v>Industry</v>
      </c>
      <c r="B1554" s="386" t="str">
        <f>IF(ISBLANK(INDEX('Policy Characteristics'!B:B,MATCH($C1554,'Policy Characteristics'!$C:$C,0))),"",INDEX('Policy Characteristics'!B:B,MATCH($C1554,'Policy Characteristics'!$C:$C,0)))</f>
        <v>Industry Energy Efficiency Standards</v>
      </c>
      <c r="C1554" s="237" t="str">
        <f t="shared" si="53"/>
        <v>Percentage Improvement in Eqpt Efficiency Standards above BAU</v>
      </c>
      <c r="D1554" s="290" t="s">
        <v>3066</v>
      </c>
      <c r="E1554" s="335" t="s">
        <v>2400</v>
      </c>
      <c r="F1554" t="s">
        <v>3028</v>
      </c>
      <c r="G1554" s="335" t="s">
        <v>2404</v>
      </c>
      <c r="H1554" s="17">
        <v>1172</v>
      </c>
      <c r="I1554" s="387" t="s">
        <v>43</v>
      </c>
      <c r="J1554" s="388" t="str">
        <f>IF(ISBLANK(INDEX('Policy Characteristics'!D:D,MATCH($C1554,'Policy Characteristics'!$C:$C,0))),"",INDEX('Policy Characteristics'!D:D,MATCH($C1554,'Policy Characteristics'!$C:$C,0)))</f>
        <v>Industry Energy Efficiency Standards</v>
      </c>
      <c r="K1554" s="237" t="str">
        <f>IF(ISBLANK(INDEX('Policy Characteristics'!E:E,MATCH($C1554,'Policy Characteristics'!$C:$C,0))),"",INDEX('Policy Characteristics'!E:E,MATCH($C1554,'Policy Characteristics'!$C:$C,0)))</f>
        <v>indst efficiency standards</v>
      </c>
      <c r="L1554" s="238">
        <f>IF(ISBLANK(INDEX('Policy Characteristics'!F:F,MATCH($C1554,'Policy Characteristics'!$C:$C,0))),"",INDEX('Policy Characteristics'!F:F,MATCH($C1554,'Policy Characteristics'!$C:$C,0)))</f>
        <v>0</v>
      </c>
      <c r="M1554" s="238">
        <f>IF(ISBLANK(INDEX('Policy Characteristics'!G:G,MATCH($C1554,'Policy Characteristics'!$C:$C,0))),"",INDEX('Policy Characteristics'!G:G,MATCH($C1554,'Policy Characteristics'!$C:$C,0)))</f>
        <v>0.25</v>
      </c>
      <c r="N1554" s="238">
        <f>IF(ISBLANK(INDEX('Policy Characteristics'!H:H,MATCH($C1554,'Policy Characteristics'!$C:$C,0))),"",INDEX('Policy Characteristics'!H:H,MATCH($C1554,'Policy Characteristics'!$C:$C,0)))</f>
        <v>0.01</v>
      </c>
      <c r="O1554" s="237" t="str">
        <f>IF(ISBLANK(INDEX('Policy Characteristics'!I:I,MATCH($C1554,'Policy Characteristics'!$C:$C,0))),"",INDEX('Policy Characteristics'!I:I,MATCH($C1554,'Policy Characteristics'!$C:$C,0)))</f>
        <v>% reduction in energy use</v>
      </c>
      <c r="P1554" s="237"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7" t="str">
        <f>IF(ISBLANK(INDEX('Policy Characteristics'!K:K,MATCH($C1554,'Policy Characteristics'!$C:$C,0))),"",INDEX('Policy Characteristics'!K:K,MATCH($C1554,'Policy Characteristics'!$C:$C,0)))</f>
        <v>industry-ag-main.html#eff-stds</v>
      </c>
      <c r="R1554" s="237" t="str">
        <f>IF(ISBLANK(INDEX('Policy Characteristics'!L:L,MATCH($C1554,'Policy Characteristics'!$C:$C,0))),"",INDEX('Policy Characteristics'!L:L,MATCH($C1554,'Policy Characteristics'!$C:$C,0)))</f>
        <v>industry-energy-efficiency-standards.html</v>
      </c>
      <c r="S1554" s="291" t="s">
        <v>187</v>
      </c>
    </row>
    <row r="1555" spans="1:19" s="237" customFormat="1">
      <c r="A1555" s="237" t="str">
        <f>IF(ISBLANK(INDEX('Policy Characteristics'!A:A,MATCH($C1555,'Policy Characteristics'!$C:$C,0))),"",INDEX('Policy Characteristics'!A:A,MATCH($C1555,'Policy Characteristics'!$C:$C,0)))</f>
        <v>Industry</v>
      </c>
      <c r="B1555" s="386" t="str">
        <f>IF(ISBLANK(INDEX('Policy Characteristics'!B:B,MATCH($C1555,'Policy Characteristics'!$C:$C,0))),"",INDEX('Policy Characteristics'!B:B,MATCH($C1555,'Policy Characteristics'!$C:$C,0)))</f>
        <v>Industry Energy Efficiency Standards</v>
      </c>
      <c r="C1555" s="237" t="str">
        <f t="shared" si="53"/>
        <v>Percentage Improvement in Eqpt Efficiency Standards above BAU</v>
      </c>
      <c r="D1555" s="290" t="s">
        <v>3066</v>
      </c>
      <c r="E1555" s="335" t="s">
        <v>2401</v>
      </c>
      <c r="F1555" t="s">
        <v>3028</v>
      </c>
      <c r="G1555" s="335" t="s">
        <v>2407</v>
      </c>
      <c r="H1555" s="17">
        <v>1173</v>
      </c>
      <c r="I1555" s="387" t="s">
        <v>44</v>
      </c>
      <c r="J1555" s="388" t="str">
        <f>IF(ISBLANK(INDEX('Policy Characteristics'!D:D,MATCH($C1555,'Policy Characteristics'!$C:$C,0))),"",INDEX('Policy Characteristics'!D:D,MATCH($C1555,'Policy Characteristics'!$C:$C,0)))</f>
        <v>Industry Energy Efficiency Standards</v>
      </c>
      <c r="K1555" s="237" t="str">
        <f>IF(ISBLANK(INDEX('Policy Characteristics'!E:E,MATCH($C1555,'Policy Characteristics'!$C:$C,0))),"",INDEX('Policy Characteristics'!E:E,MATCH($C1555,'Policy Characteristics'!$C:$C,0)))</f>
        <v>indst efficiency standards</v>
      </c>
      <c r="L1555" s="238">
        <f>IF(ISBLANK(INDEX('Policy Characteristics'!F:F,MATCH($C1555,'Policy Characteristics'!$C:$C,0))),"",INDEX('Policy Characteristics'!F:F,MATCH($C1555,'Policy Characteristics'!$C:$C,0)))</f>
        <v>0</v>
      </c>
      <c r="M1555" s="238">
        <f>IF(ISBLANK(INDEX('Policy Characteristics'!G:G,MATCH($C1555,'Policy Characteristics'!$C:$C,0))),"",INDEX('Policy Characteristics'!G:G,MATCH($C1555,'Policy Characteristics'!$C:$C,0)))</f>
        <v>0.25</v>
      </c>
      <c r="N1555" s="238">
        <f>IF(ISBLANK(INDEX('Policy Characteristics'!H:H,MATCH($C1555,'Policy Characteristics'!$C:$C,0))),"",INDEX('Policy Characteristics'!H:H,MATCH($C1555,'Policy Characteristics'!$C:$C,0)))</f>
        <v>0.01</v>
      </c>
      <c r="O1555" s="237" t="str">
        <f>IF(ISBLANK(INDEX('Policy Characteristics'!I:I,MATCH($C1555,'Policy Characteristics'!$C:$C,0))),"",INDEX('Policy Characteristics'!I:I,MATCH($C1555,'Policy Characteristics'!$C:$C,0)))</f>
        <v>% reduction in energy use</v>
      </c>
      <c r="P1555" s="237"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7" t="str">
        <f>IF(ISBLANK(INDEX('Policy Characteristics'!K:K,MATCH($C1555,'Policy Characteristics'!$C:$C,0))),"",INDEX('Policy Characteristics'!K:K,MATCH($C1555,'Policy Characteristics'!$C:$C,0)))</f>
        <v>industry-ag-main.html#eff-stds</v>
      </c>
      <c r="R1555" s="237" t="str">
        <f>IF(ISBLANK(INDEX('Policy Characteristics'!L:L,MATCH($C1555,'Policy Characteristics'!$C:$C,0))),"",INDEX('Policy Characteristics'!L:L,MATCH($C1555,'Policy Characteristics'!$C:$C,0)))</f>
        <v>industry-energy-efficiency-standards.html</v>
      </c>
      <c r="S1555" s="291" t="s">
        <v>187</v>
      </c>
    </row>
    <row r="1556" spans="1:19" s="237" customFormat="1">
      <c r="A1556" s="237" t="str">
        <f>IF(ISBLANK(INDEX('Policy Characteristics'!A:A,MATCH($C1556,'Policy Characteristics'!$C:$C,0))),"",INDEX('Policy Characteristics'!A:A,MATCH($C1556,'Policy Characteristics'!$C:$C,0)))</f>
        <v>Industry</v>
      </c>
      <c r="B1556" s="386" t="str">
        <f>IF(ISBLANK(INDEX('Policy Characteristics'!B:B,MATCH($C1556,'Policy Characteristics'!$C:$C,0))),"",INDEX('Policy Characteristics'!B:B,MATCH($C1556,'Policy Characteristics'!$C:$C,0)))</f>
        <v>Industry Energy Efficiency Standards</v>
      </c>
      <c r="C1556" s="237" t="str">
        <f t="shared" si="53"/>
        <v>Percentage Improvement in Eqpt Efficiency Standards above BAU</v>
      </c>
      <c r="D1556" s="290" t="s">
        <v>3066</v>
      </c>
      <c r="E1556" s="335" t="s">
        <v>2699</v>
      </c>
      <c r="F1556" t="s">
        <v>3028</v>
      </c>
      <c r="G1556" s="335" t="s">
        <v>2702</v>
      </c>
      <c r="H1556" s="17">
        <v>1174</v>
      </c>
      <c r="I1556" s="387" t="s">
        <v>44</v>
      </c>
      <c r="J1556" s="388" t="str">
        <f>IF(ISBLANK(INDEX('Policy Characteristics'!D:D,MATCH($C1556,'Policy Characteristics'!$C:$C,0))),"",INDEX('Policy Characteristics'!D:D,MATCH($C1556,'Policy Characteristics'!$C:$C,0)))</f>
        <v>Industry Energy Efficiency Standards</v>
      </c>
      <c r="K1556" s="237" t="str">
        <f>IF(ISBLANK(INDEX('Policy Characteristics'!E:E,MATCH($C1556,'Policy Characteristics'!$C:$C,0))),"",INDEX('Policy Characteristics'!E:E,MATCH($C1556,'Policy Characteristics'!$C:$C,0)))</f>
        <v>indst efficiency standards</v>
      </c>
      <c r="L1556" s="238">
        <f>IF(ISBLANK(INDEX('Policy Characteristics'!F:F,MATCH($C1556,'Policy Characteristics'!$C:$C,0))),"",INDEX('Policy Characteristics'!F:F,MATCH($C1556,'Policy Characteristics'!$C:$C,0)))</f>
        <v>0</v>
      </c>
      <c r="M1556" s="238">
        <f>IF(ISBLANK(INDEX('Policy Characteristics'!G:G,MATCH($C1556,'Policy Characteristics'!$C:$C,0))),"",INDEX('Policy Characteristics'!G:G,MATCH($C1556,'Policy Characteristics'!$C:$C,0)))</f>
        <v>0.25</v>
      </c>
      <c r="N1556" s="238">
        <f>IF(ISBLANK(INDEX('Policy Characteristics'!H:H,MATCH($C1556,'Policy Characteristics'!$C:$C,0))),"",INDEX('Policy Characteristics'!H:H,MATCH($C1556,'Policy Characteristics'!$C:$C,0)))</f>
        <v>0.01</v>
      </c>
      <c r="O1556" s="237" t="str">
        <f>IF(ISBLANK(INDEX('Policy Characteristics'!I:I,MATCH($C1556,'Policy Characteristics'!$C:$C,0))),"",INDEX('Policy Characteristics'!I:I,MATCH($C1556,'Policy Characteristics'!$C:$C,0)))</f>
        <v>% reduction in energy use</v>
      </c>
      <c r="P1556" s="237"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7" t="str">
        <f>IF(ISBLANK(INDEX('Policy Characteristics'!K:K,MATCH($C1556,'Policy Characteristics'!$C:$C,0))),"",INDEX('Policy Characteristics'!K:K,MATCH($C1556,'Policy Characteristics'!$C:$C,0)))</f>
        <v>industry-ag-main.html#eff-stds</v>
      </c>
      <c r="R1556" s="237" t="str">
        <f>IF(ISBLANK(INDEX('Policy Characteristics'!L:L,MATCH($C1556,'Policy Characteristics'!$C:$C,0))),"",INDEX('Policy Characteristics'!L:L,MATCH($C1556,'Policy Characteristics'!$C:$C,0)))</f>
        <v>industry-energy-efficiency-standards.html</v>
      </c>
      <c r="S1556" s="291" t="s">
        <v>187</v>
      </c>
    </row>
    <row r="1557" spans="1:19" s="237" customFormat="1">
      <c r="A1557" s="237" t="str">
        <f>IF(ISBLANK(INDEX('Policy Characteristics'!A:A,MATCH($C1557,'Policy Characteristics'!$C:$C,0))),"",INDEX('Policy Characteristics'!A:A,MATCH($C1557,'Policy Characteristics'!$C:$C,0)))</f>
        <v>Industry</v>
      </c>
      <c r="B1557" s="386" t="str">
        <f>IF(ISBLANK(INDEX('Policy Characteristics'!B:B,MATCH($C1557,'Policy Characteristics'!$C:$C,0))),"",INDEX('Policy Characteristics'!B:B,MATCH($C1557,'Policy Characteristics'!$C:$C,0)))</f>
        <v>Industry Energy Efficiency Standards</v>
      </c>
      <c r="C1557" s="237" t="str">
        <f t="shared" si="53"/>
        <v>Percentage Improvement in Eqpt Efficiency Standards above BAU</v>
      </c>
      <c r="D1557" s="290" t="s">
        <v>3066</v>
      </c>
      <c r="E1557" s="335" t="s">
        <v>2700</v>
      </c>
      <c r="F1557" t="s">
        <v>3028</v>
      </c>
      <c r="G1557" s="335" t="s">
        <v>2704</v>
      </c>
      <c r="H1557" s="17">
        <v>1175</v>
      </c>
      <c r="I1557" s="387" t="s">
        <v>43</v>
      </c>
      <c r="J1557" s="388" t="str">
        <f>IF(ISBLANK(INDEX('Policy Characteristics'!D:D,MATCH($C1557,'Policy Characteristics'!$C:$C,0))),"",INDEX('Policy Characteristics'!D:D,MATCH($C1557,'Policy Characteristics'!$C:$C,0)))</f>
        <v>Industry Energy Efficiency Standards</v>
      </c>
      <c r="K1557" s="237" t="str">
        <f>IF(ISBLANK(INDEX('Policy Characteristics'!E:E,MATCH($C1557,'Policy Characteristics'!$C:$C,0))),"",INDEX('Policy Characteristics'!E:E,MATCH($C1557,'Policy Characteristics'!$C:$C,0)))</f>
        <v>indst efficiency standards</v>
      </c>
      <c r="L1557" s="238">
        <f>IF(ISBLANK(INDEX('Policy Characteristics'!F:F,MATCH($C1557,'Policy Characteristics'!$C:$C,0))),"",INDEX('Policy Characteristics'!F:F,MATCH($C1557,'Policy Characteristics'!$C:$C,0)))</f>
        <v>0</v>
      </c>
      <c r="M1557" s="238">
        <f>IF(ISBLANK(INDEX('Policy Characteristics'!G:G,MATCH($C1557,'Policy Characteristics'!$C:$C,0))),"",INDEX('Policy Characteristics'!G:G,MATCH($C1557,'Policy Characteristics'!$C:$C,0)))</f>
        <v>0.25</v>
      </c>
      <c r="N1557" s="238">
        <f>IF(ISBLANK(INDEX('Policy Characteristics'!H:H,MATCH($C1557,'Policy Characteristics'!$C:$C,0))),"",INDEX('Policy Characteristics'!H:H,MATCH($C1557,'Policy Characteristics'!$C:$C,0)))</f>
        <v>0.01</v>
      </c>
      <c r="O1557" s="237" t="str">
        <f>IF(ISBLANK(INDEX('Policy Characteristics'!I:I,MATCH($C1557,'Policy Characteristics'!$C:$C,0))),"",INDEX('Policy Characteristics'!I:I,MATCH($C1557,'Policy Characteristics'!$C:$C,0)))</f>
        <v>% reduction in energy use</v>
      </c>
      <c r="P1557" s="237"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7" t="str">
        <f>IF(ISBLANK(INDEX('Policy Characteristics'!K:K,MATCH($C1557,'Policy Characteristics'!$C:$C,0))),"",INDEX('Policy Characteristics'!K:K,MATCH($C1557,'Policy Characteristics'!$C:$C,0)))</f>
        <v>industry-ag-main.html#eff-stds</v>
      </c>
      <c r="R1557" s="237" t="str">
        <f>IF(ISBLANK(INDEX('Policy Characteristics'!L:L,MATCH($C1557,'Policy Characteristics'!$C:$C,0))),"",INDEX('Policy Characteristics'!L:L,MATCH($C1557,'Policy Characteristics'!$C:$C,0)))</f>
        <v>industry-energy-efficiency-standards.html</v>
      </c>
      <c r="S1557" s="291" t="s">
        <v>187</v>
      </c>
    </row>
    <row r="1558" spans="1:19" s="237" customFormat="1">
      <c r="A1558" s="237" t="str">
        <f>IF(ISBLANK(INDEX('Policy Characteristics'!A:A,MATCH($C1558,'Policy Characteristics'!$C:$C,0))),"",INDEX('Policy Characteristics'!A:A,MATCH($C1558,'Policy Characteristics'!$C:$C,0)))</f>
        <v>Industry</v>
      </c>
      <c r="B1558" s="386" t="str">
        <f>IF(ISBLANK(INDEX('Policy Characteristics'!B:B,MATCH($C1558,'Policy Characteristics'!$C:$C,0))),"",INDEX('Policy Characteristics'!B:B,MATCH($C1558,'Policy Characteristics'!$C:$C,0)))</f>
        <v>Industry Energy Efficiency Standards</v>
      </c>
      <c r="C1558" s="237" t="str">
        <f t="shared" si="53"/>
        <v>Percentage Improvement in Eqpt Efficiency Standards above BAU</v>
      </c>
      <c r="D1558" s="290" t="s">
        <v>3066</v>
      </c>
      <c r="E1558" s="335" t="s">
        <v>2701</v>
      </c>
      <c r="F1558" t="s">
        <v>3028</v>
      </c>
      <c r="G1558" s="335" t="s">
        <v>2705</v>
      </c>
      <c r="H1558" s="17">
        <v>1176</v>
      </c>
      <c r="I1558" s="387" t="s">
        <v>43</v>
      </c>
      <c r="J1558" s="388" t="str">
        <f>IF(ISBLANK(INDEX('Policy Characteristics'!D:D,MATCH($C1558,'Policy Characteristics'!$C:$C,0))),"",INDEX('Policy Characteristics'!D:D,MATCH($C1558,'Policy Characteristics'!$C:$C,0)))</f>
        <v>Industry Energy Efficiency Standards</v>
      </c>
      <c r="K1558" s="237" t="str">
        <f>IF(ISBLANK(INDEX('Policy Characteristics'!E:E,MATCH($C1558,'Policy Characteristics'!$C:$C,0))),"",INDEX('Policy Characteristics'!E:E,MATCH($C1558,'Policy Characteristics'!$C:$C,0)))</f>
        <v>indst efficiency standards</v>
      </c>
      <c r="L1558" s="238">
        <f>IF(ISBLANK(INDEX('Policy Characteristics'!F:F,MATCH($C1558,'Policy Characteristics'!$C:$C,0))),"",INDEX('Policy Characteristics'!F:F,MATCH($C1558,'Policy Characteristics'!$C:$C,0)))</f>
        <v>0</v>
      </c>
      <c r="M1558" s="238">
        <f>IF(ISBLANK(INDEX('Policy Characteristics'!G:G,MATCH($C1558,'Policy Characteristics'!$C:$C,0))),"",INDEX('Policy Characteristics'!G:G,MATCH($C1558,'Policy Characteristics'!$C:$C,0)))</f>
        <v>0.25</v>
      </c>
      <c r="N1558" s="238">
        <f>IF(ISBLANK(INDEX('Policy Characteristics'!H:H,MATCH($C1558,'Policy Characteristics'!$C:$C,0))),"",INDEX('Policy Characteristics'!H:H,MATCH($C1558,'Policy Characteristics'!$C:$C,0)))</f>
        <v>0.01</v>
      </c>
      <c r="O1558" s="237" t="str">
        <f>IF(ISBLANK(INDEX('Policy Characteristics'!I:I,MATCH($C1558,'Policy Characteristics'!$C:$C,0))),"",INDEX('Policy Characteristics'!I:I,MATCH($C1558,'Policy Characteristics'!$C:$C,0)))</f>
        <v>% reduction in energy use</v>
      </c>
      <c r="P1558" s="237"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7" t="str">
        <f>IF(ISBLANK(INDEX('Policy Characteristics'!K:K,MATCH($C1558,'Policy Characteristics'!$C:$C,0))),"",INDEX('Policy Characteristics'!K:K,MATCH($C1558,'Policy Characteristics'!$C:$C,0)))</f>
        <v>industry-ag-main.html#eff-stds</v>
      </c>
      <c r="R1558" s="237" t="str">
        <f>IF(ISBLANK(INDEX('Policy Characteristics'!L:L,MATCH($C1558,'Policy Characteristics'!$C:$C,0))),"",INDEX('Policy Characteristics'!L:L,MATCH($C1558,'Policy Characteristics'!$C:$C,0)))</f>
        <v>industry-energy-efficiency-standards.html</v>
      </c>
      <c r="S1558" s="291" t="s">
        <v>187</v>
      </c>
    </row>
    <row r="1559" spans="1:19" s="237" customFormat="1">
      <c r="A1559" s="237" t="str">
        <f>IF(ISBLANK(INDEX('Policy Characteristics'!A:A,MATCH($C1559,'Policy Characteristics'!$C:$C,0))),"",INDEX('Policy Characteristics'!A:A,MATCH($C1559,'Policy Characteristics'!$C:$C,0)))</f>
        <v>Industry</v>
      </c>
      <c r="B1559" s="386" t="str">
        <f>IF(ISBLANK(INDEX('Policy Characteristics'!B:B,MATCH($C1559,'Policy Characteristics'!$C:$C,0))),"",INDEX('Policy Characteristics'!B:B,MATCH($C1559,'Policy Characteristics'!$C:$C,0)))</f>
        <v>Industry Energy Efficiency Standards</v>
      </c>
      <c r="C1559" s="237" t="str">
        <f t="shared" si="53"/>
        <v>Percentage Improvement in Eqpt Efficiency Standards above BAU</v>
      </c>
      <c r="D1559" s="290" t="s">
        <v>3066</v>
      </c>
      <c r="E1559" s="335" t="s">
        <v>2698</v>
      </c>
      <c r="F1559" t="s">
        <v>3028</v>
      </c>
      <c r="G1559" s="335" t="s">
        <v>2703</v>
      </c>
      <c r="H1559" s="17">
        <v>1177</v>
      </c>
      <c r="I1559" s="387" t="s">
        <v>44</v>
      </c>
      <c r="J1559" s="388" t="str">
        <f>IF(ISBLANK(INDEX('Policy Characteristics'!D:D,MATCH($C1559,'Policy Characteristics'!$C:$C,0))),"",INDEX('Policy Characteristics'!D:D,MATCH($C1559,'Policy Characteristics'!$C:$C,0)))</f>
        <v>Industry Energy Efficiency Standards</v>
      </c>
      <c r="K1559" s="237" t="str">
        <f>IF(ISBLANK(INDEX('Policy Characteristics'!E:E,MATCH($C1559,'Policy Characteristics'!$C:$C,0))),"",INDEX('Policy Characteristics'!E:E,MATCH($C1559,'Policy Characteristics'!$C:$C,0)))</f>
        <v>indst efficiency standards</v>
      </c>
      <c r="L1559" s="238">
        <f>IF(ISBLANK(INDEX('Policy Characteristics'!F:F,MATCH($C1559,'Policy Characteristics'!$C:$C,0))),"",INDEX('Policy Characteristics'!F:F,MATCH($C1559,'Policy Characteristics'!$C:$C,0)))</f>
        <v>0</v>
      </c>
      <c r="M1559" s="238">
        <f>IF(ISBLANK(INDEX('Policy Characteristics'!G:G,MATCH($C1559,'Policy Characteristics'!$C:$C,0))),"",INDEX('Policy Characteristics'!G:G,MATCH($C1559,'Policy Characteristics'!$C:$C,0)))</f>
        <v>0.25</v>
      </c>
      <c r="N1559" s="238">
        <f>IF(ISBLANK(INDEX('Policy Characteristics'!H:H,MATCH($C1559,'Policy Characteristics'!$C:$C,0))),"",INDEX('Policy Characteristics'!H:H,MATCH($C1559,'Policy Characteristics'!$C:$C,0)))</f>
        <v>0.01</v>
      </c>
      <c r="O1559" s="237" t="str">
        <f>IF(ISBLANK(INDEX('Policy Characteristics'!I:I,MATCH($C1559,'Policy Characteristics'!$C:$C,0))),"",INDEX('Policy Characteristics'!I:I,MATCH($C1559,'Policy Characteristics'!$C:$C,0)))</f>
        <v>% reduction in energy use</v>
      </c>
      <c r="P1559" s="237"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7" t="str">
        <f>IF(ISBLANK(INDEX('Policy Characteristics'!K:K,MATCH($C1559,'Policy Characteristics'!$C:$C,0))),"",INDEX('Policy Characteristics'!K:K,MATCH($C1559,'Policy Characteristics'!$C:$C,0)))</f>
        <v>industry-ag-main.html#eff-stds</v>
      </c>
      <c r="R1559" s="237" t="str">
        <f>IF(ISBLANK(INDEX('Policy Characteristics'!L:L,MATCH($C1559,'Policy Characteristics'!$C:$C,0))),"",INDEX('Policy Characteristics'!L:L,MATCH($C1559,'Policy Characteristics'!$C:$C,0)))</f>
        <v>industry-energy-efficiency-standards.html</v>
      </c>
      <c r="S1559" s="291" t="s">
        <v>187</v>
      </c>
    </row>
    <row r="1560" spans="1:19" s="237" customFormat="1">
      <c r="A1560" s="237" t="str">
        <f>IF(ISBLANK(INDEX('Policy Characteristics'!A:A,MATCH($C1560,'Policy Characteristics'!$C:$C,0))),"",INDEX('Policy Characteristics'!A:A,MATCH($C1560,'Policy Characteristics'!$C:$C,0)))</f>
        <v>Industry</v>
      </c>
      <c r="B1560" s="386" t="str">
        <f>IF(ISBLANK(INDEX('Policy Characteristics'!B:B,MATCH($C1560,'Policy Characteristics'!$C:$C,0))),"",INDEX('Policy Characteristics'!B:B,MATCH($C1560,'Policy Characteristics'!$C:$C,0)))</f>
        <v>Industry Energy Efficiency Standards</v>
      </c>
      <c r="C1560" s="237" t="str">
        <f t="shared" si="53"/>
        <v>Percentage Improvement in Eqpt Efficiency Standards above BAU</v>
      </c>
      <c r="D1560" s="290" t="s">
        <v>3067</v>
      </c>
      <c r="E1560" s="335" t="s">
        <v>2396</v>
      </c>
      <c r="F1560" t="s">
        <v>3029</v>
      </c>
      <c r="G1560" s="335" t="s">
        <v>2402</v>
      </c>
      <c r="H1560" s="17">
        <v>1178</v>
      </c>
      <c r="I1560" s="389" t="s">
        <v>44</v>
      </c>
      <c r="J1560" s="388" t="str">
        <f>IF(ISBLANK(INDEX('Policy Characteristics'!D:D,MATCH($C1560,'Policy Characteristics'!$C:$C,0))),"",INDEX('Policy Characteristics'!D:D,MATCH($C1560,'Policy Characteristics'!$C:$C,0)))</f>
        <v>Industry Energy Efficiency Standards</v>
      </c>
      <c r="K1560" s="237" t="str">
        <f>IF(ISBLANK(INDEX('Policy Characteristics'!E:E,MATCH($C1560,'Policy Characteristics'!$C:$C,0))),"",INDEX('Policy Characteristics'!E:E,MATCH($C1560,'Policy Characteristics'!$C:$C,0)))</f>
        <v>indst efficiency standards</v>
      </c>
      <c r="L1560" s="238">
        <f>IF(ISBLANK(INDEX('Policy Characteristics'!F:F,MATCH($C1560,'Policy Characteristics'!$C:$C,0))),"",INDEX('Policy Characteristics'!F:F,MATCH($C1560,'Policy Characteristics'!$C:$C,0)))</f>
        <v>0</v>
      </c>
      <c r="M1560" s="238">
        <f>IF(ISBLANK(INDEX('Policy Characteristics'!G:G,MATCH($C1560,'Policy Characteristics'!$C:$C,0))),"",INDEX('Policy Characteristics'!G:G,MATCH($C1560,'Policy Characteristics'!$C:$C,0)))</f>
        <v>0.25</v>
      </c>
      <c r="N1560" s="238">
        <f>IF(ISBLANK(INDEX('Policy Characteristics'!H:H,MATCH($C1560,'Policy Characteristics'!$C:$C,0))),"",INDEX('Policy Characteristics'!H:H,MATCH($C1560,'Policy Characteristics'!$C:$C,0)))</f>
        <v>0.01</v>
      </c>
      <c r="O1560" s="237" t="str">
        <f>IF(ISBLANK(INDEX('Policy Characteristics'!I:I,MATCH($C1560,'Policy Characteristics'!$C:$C,0))),"",INDEX('Policy Characteristics'!I:I,MATCH($C1560,'Policy Characteristics'!$C:$C,0)))</f>
        <v>% reduction in energy use</v>
      </c>
      <c r="P1560" s="237"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7" t="str">
        <f>IF(ISBLANK(INDEX('Policy Characteristics'!K:K,MATCH($C1560,'Policy Characteristics'!$C:$C,0))),"",INDEX('Policy Characteristics'!K:K,MATCH($C1560,'Policy Characteristics'!$C:$C,0)))</f>
        <v>industry-ag-main.html#eff-stds</v>
      </c>
      <c r="R1560" s="237" t="str">
        <f>IF(ISBLANK(INDEX('Policy Characteristics'!L:L,MATCH($C1560,'Policy Characteristics'!$C:$C,0))),"",INDEX('Policy Characteristics'!L:L,MATCH($C1560,'Policy Characteristics'!$C:$C,0)))</f>
        <v>industry-energy-efficiency-standards.html</v>
      </c>
      <c r="S1560" s="291" t="s">
        <v>187</v>
      </c>
    </row>
    <row r="1561" spans="1:19" s="237" customFormat="1">
      <c r="A1561" s="237" t="str">
        <f>IF(ISBLANK(INDEX('Policy Characteristics'!A:A,MATCH($C1561,'Policy Characteristics'!$C:$C,0))),"",INDEX('Policy Characteristics'!A:A,MATCH($C1561,'Policy Characteristics'!$C:$C,0)))</f>
        <v>Industry</v>
      </c>
      <c r="B1561" s="386" t="str">
        <f>IF(ISBLANK(INDEX('Policy Characteristics'!B:B,MATCH($C1561,'Policy Characteristics'!$C:$C,0))),"",INDEX('Policy Characteristics'!B:B,MATCH($C1561,'Policy Characteristics'!$C:$C,0)))</f>
        <v>Industry Energy Efficiency Standards</v>
      </c>
      <c r="C1561" s="237" t="str">
        <f t="shared" si="53"/>
        <v>Percentage Improvement in Eqpt Efficiency Standards above BAU</v>
      </c>
      <c r="D1561" s="290" t="s">
        <v>3067</v>
      </c>
      <c r="E1561" s="335" t="s">
        <v>2397</v>
      </c>
      <c r="F1561" t="s">
        <v>3029</v>
      </c>
      <c r="G1561" s="335" t="s">
        <v>2405</v>
      </c>
      <c r="H1561" s="17">
        <v>1179</v>
      </c>
      <c r="I1561" s="387" t="s">
        <v>44</v>
      </c>
      <c r="J1561" s="388" t="str">
        <f>IF(ISBLANK(INDEX('Policy Characteristics'!D:D,MATCH($C1561,'Policy Characteristics'!$C:$C,0))),"",INDEX('Policy Characteristics'!D:D,MATCH($C1561,'Policy Characteristics'!$C:$C,0)))</f>
        <v>Industry Energy Efficiency Standards</v>
      </c>
      <c r="K1561" s="237" t="str">
        <f>IF(ISBLANK(INDEX('Policy Characteristics'!E:E,MATCH($C1561,'Policy Characteristics'!$C:$C,0))),"",INDEX('Policy Characteristics'!E:E,MATCH($C1561,'Policy Characteristics'!$C:$C,0)))</f>
        <v>indst efficiency standards</v>
      </c>
      <c r="L1561" s="238">
        <f>IF(ISBLANK(INDEX('Policy Characteristics'!F:F,MATCH($C1561,'Policy Characteristics'!$C:$C,0))),"",INDEX('Policy Characteristics'!F:F,MATCH($C1561,'Policy Characteristics'!$C:$C,0)))</f>
        <v>0</v>
      </c>
      <c r="M1561" s="238">
        <f>IF(ISBLANK(INDEX('Policy Characteristics'!G:G,MATCH($C1561,'Policy Characteristics'!$C:$C,0))),"",INDEX('Policy Characteristics'!G:G,MATCH($C1561,'Policy Characteristics'!$C:$C,0)))</f>
        <v>0.25</v>
      </c>
      <c r="N1561" s="238">
        <f>IF(ISBLANK(INDEX('Policy Characteristics'!H:H,MATCH($C1561,'Policy Characteristics'!$C:$C,0))),"",INDEX('Policy Characteristics'!H:H,MATCH($C1561,'Policy Characteristics'!$C:$C,0)))</f>
        <v>0.01</v>
      </c>
      <c r="O1561" s="237" t="str">
        <f>IF(ISBLANK(INDEX('Policy Characteristics'!I:I,MATCH($C1561,'Policy Characteristics'!$C:$C,0))),"",INDEX('Policy Characteristics'!I:I,MATCH($C1561,'Policy Characteristics'!$C:$C,0)))</f>
        <v>% reduction in energy use</v>
      </c>
      <c r="P1561" s="237"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7" t="str">
        <f>IF(ISBLANK(INDEX('Policy Characteristics'!K:K,MATCH($C1561,'Policy Characteristics'!$C:$C,0))),"",INDEX('Policy Characteristics'!K:K,MATCH($C1561,'Policy Characteristics'!$C:$C,0)))</f>
        <v>industry-ag-main.html#eff-stds</v>
      </c>
      <c r="R1561" s="237" t="str">
        <f>IF(ISBLANK(INDEX('Policy Characteristics'!L:L,MATCH($C1561,'Policy Characteristics'!$C:$C,0))),"",INDEX('Policy Characteristics'!L:L,MATCH($C1561,'Policy Characteristics'!$C:$C,0)))</f>
        <v>industry-energy-efficiency-standards.html</v>
      </c>
      <c r="S1561" s="291" t="s">
        <v>187</v>
      </c>
    </row>
    <row r="1562" spans="1:19" s="237" customFormat="1">
      <c r="A1562" s="237" t="str">
        <f>IF(ISBLANK(INDEX('Policy Characteristics'!A:A,MATCH($C1562,'Policy Characteristics'!$C:$C,0))),"",INDEX('Policy Characteristics'!A:A,MATCH($C1562,'Policy Characteristics'!$C:$C,0)))</f>
        <v>Industry</v>
      </c>
      <c r="B1562" s="386" t="str">
        <f>IF(ISBLANK(INDEX('Policy Characteristics'!B:B,MATCH($C1562,'Policy Characteristics'!$C:$C,0))),"",INDEX('Policy Characteristics'!B:B,MATCH($C1562,'Policy Characteristics'!$C:$C,0)))</f>
        <v>Industry Energy Efficiency Standards</v>
      </c>
      <c r="C1562" s="237" t="str">
        <f t="shared" si="53"/>
        <v>Percentage Improvement in Eqpt Efficiency Standards above BAU</v>
      </c>
      <c r="D1562" s="290" t="s">
        <v>3067</v>
      </c>
      <c r="E1562" s="335" t="s">
        <v>2398</v>
      </c>
      <c r="F1562" t="s">
        <v>3029</v>
      </c>
      <c r="G1562" s="335" t="s">
        <v>2406</v>
      </c>
      <c r="H1562" s="17">
        <v>1180</v>
      </c>
      <c r="I1562" s="387" t="s">
        <v>43</v>
      </c>
      <c r="J1562" s="388" t="str">
        <f>IF(ISBLANK(INDEX('Policy Characteristics'!D:D,MATCH($C1562,'Policy Characteristics'!$C:$C,0))),"",INDEX('Policy Characteristics'!D:D,MATCH($C1562,'Policy Characteristics'!$C:$C,0)))</f>
        <v>Industry Energy Efficiency Standards</v>
      </c>
      <c r="K1562" s="237" t="str">
        <f>IF(ISBLANK(INDEX('Policy Characteristics'!E:E,MATCH($C1562,'Policy Characteristics'!$C:$C,0))),"",INDEX('Policy Characteristics'!E:E,MATCH($C1562,'Policy Characteristics'!$C:$C,0)))</f>
        <v>indst efficiency standards</v>
      </c>
      <c r="L1562" s="238">
        <f>IF(ISBLANK(INDEX('Policy Characteristics'!F:F,MATCH($C1562,'Policy Characteristics'!$C:$C,0))),"",INDEX('Policy Characteristics'!F:F,MATCH($C1562,'Policy Characteristics'!$C:$C,0)))</f>
        <v>0</v>
      </c>
      <c r="M1562" s="238">
        <f>IF(ISBLANK(INDEX('Policy Characteristics'!G:G,MATCH($C1562,'Policy Characteristics'!$C:$C,0))),"",INDEX('Policy Characteristics'!G:G,MATCH($C1562,'Policy Characteristics'!$C:$C,0)))</f>
        <v>0.25</v>
      </c>
      <c r="N1562" s="238">
        <f>IF(ISBLANK(INDEX('Policy Characteristics'!H:H,MATCH($C1562,'Policy Characteristics'!$C:$C,0))),"",INDEX('Policy Characteristics'!H:H,MATCH($C1562,'Policy Characteristics'!$C:$C,0)))</f>
        <v>0.01</v>
      </c>
      <c r="O1562" s="237" t="str">
        <f>IF(ISBLANK(INDEX('Policy Characteristics'!I:I,MATCH($C1562,'Policy Characteristics'!$C:$C,0))),"",INDEX('Policy Characteristics'!I:I,MATCH($C1562,'Policy Characteristics'!$C:$C,0)))</f>
        <v>% reduction in energy use</v>
      </c>
      <c r="P1562" s="237"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7" t="str">
        <f>IF(ISBLANK(INDEX('Policy Characteristics'!K:K,MATCH($C1562,'Policy Characteristics'!$C:$C,0))),"",INDEX('Policy Characteristics'!K:K,MATCH($C1562,'Policy Characteristics'!$C:$C,0)))</f>
        <v>industry-ag-main.html#eff-stds</v>
      </c>
      <c r="R1562" s="237" t="str">
        <f>IF(ISBLANK(INDEX('Policy Characteristics'!L:L,MATCH($C1562,'Policy Characteristics'!$C:$C,0))),"",INDEX('Policy Characteristics'!L:L,MATCH($C1562,'Policy Characteristics'!$C:$C,0)))</f>
        <v>industry-energy-efficiency-standards.html</v>
      </c>
      <c r="S1562" s="291" t="s">
        <v>187</v>
      </c>
    </row>
    <row r="1563" spans="1:19" s="237" customFormat="1">
      <c r="A1563" s="237" t="str">
        <f>IF(ISBLANK(INDEX('Policy Characteristics'!A:A,MATCH($C1563,'Policy Characteristics'!$C:$C,0))),"",INDEX('Policy Characteristics'!A:A,MATCH($C1563,'Policy Characteristics'!$C:$C,0)))</f>
        <v>Industry</v>
      </c>
      <c r="B1563" s="386" t="str">
        <f>IF(ISBLANK(INDEX('Policy Characteristics'!B:B,MATCH($C1563,'Policy Characteristics'!$C:$C,0))),"",INDEX('Policy Characteristics'!B:B,MATCH($C1563,'Policy Characteristics'!$C:$C,0)))</f>
        <v>Industry Energy Efficiency Standards</v>
      </c>
      <c r="C1563" s="237" t="str">
        <f t="shared" si="53"/>
        <v>Percentage Improvement in Eqpt Efficiency Standards above BAU</v>
      </c>
      <c r="D1563" s="290" t="s">
        <v>3067</v>
      </c>
      <c r="E1563" s="335" t="s">
        <v>2399</v>
      </c>
      <c r="F1563" t="s">
        <v>3029</v>
      </c>
      <c r="G1563" s="335" t="s">
        <v>2403</v>
      </c>
      <c r="H1563" s="17">
        <v>1181</v>
      </c>
      <c r="I1563" s="387" t="s">
        <v>44</v>
      </c>
      <c r="J1563" s="388" t="str">
        <f>IF(ISBLANK(INDEX('Policy Characteristics'!D:D,MATCH($C1563,'Policy Characteristics'!$C:$C,0))),"",INDEX('Policy Characteristics'!D:D,MATCH($C1563,'Policy Characteristics'!$C:$C,0)))</f>
        <v>Industry Energy Efficiency Standards</v>
      </c>
      <c r="K1563" s="237" t="str">
        <f>IF(ISBLANK(INDEX('Policy Characteristics'!E:E,MATCH($C1563,'Policy Characteristics'!$C:$C,0))),"",INDEX('Policy Characteristics'!E:E,MATCH($C1563,'Policy Characteristics'!$C:$C,0)))</f>
        <v>indst efficiency standards</v>
      </c>
      <c r="L1563" s="238">
        <f>IF(ISBLANK(INDEX('Policy Characteristics'!F:F,MATCH($C1563,'Policy Characteristics'!$C:$C,0))),"",INDEX('Policy Characteristics'!F:F,MATCH($C1563,'Policy Characteristics'!$C:$C,0)))</f>
        <v>0</v>
      </c>
      <c r="M1563" s="238">
        <f>IF(ISBLANK(INDEX('Policy Characteristics'!G:G,MATCH($C1563,'Policy Characteristics'!$C:$C,0))),"",INDEX('Policy Characteristics'!G:G,MATCH($C1563,'Policy Characteristics'!$C:$C,0)))</f>
        <v>0.25</v>
      </c>
      <c r="N1563" s="238">
        <f>IF(ISBLANK(INDEX('Policy Characteristics'!H:H,MATCH($C1563,'Policy Characteristics'!$C:$C,0))),"",INDEX('Policy Characteristics'!H:H,MATCH($C1563,'Policy Characteristics'!$C:$C,0)))</f>
        <v>0.01</v>
      </c>
      <c r="O1563" s="237" t="str">
        <f>IF(ISBLANK(INDEX('Policy Characteristics'!I:I,MATCH($C1563,'Policy Characteristics'!$C:$C,0))),"",INDEX('Policy Characteristics'!I:I,MATCH($C1563,'Policy Characteristics'!$C:$C,0)))</f>
        <v>% reduction in energy use</v>
      </c>
      <c r="P1563" s="237"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7" t="str">
        <f>IF(ISBLANK(INDEX('Policy Characteristics'!K:K,MATCH($C1563,'Policy Characteristics'!$C:$C,0))),"",INDEX('Policy Characteristics'!K:K,MATCH($C1563,'Policy Characteristics'!$C:$C,0)))</f>
        <v>industry-ag-main.html#eff-stds</v>
      </c>
      <c r="R1563" s="237" t="str">
        <f>IF(ISBLANK(INDEX('Policy Characteristics'!L:L,MATCH($C1563,'Policy Characteristics'!$C:$C,0))),"",INDEX('Policy Characteristics'!L:L,MATCH($C1563,'Policy Characteristics'!$C:$C,0)))</f>
        <v>industry-energy-efficiency-standards.html</v>
      </c>
      <c r="S1563" s="291" t="s">
        <v>187</v>
      </c>
    </row>
    <row r="1564" spans="1:19" s="237" customFormat="1">
      <c r="A1564" s="237" t="str">
        <f>IF(ISBLANK(INDEX('Policy Characteristics'!A:A,MATCH($C1564,'Policy Characteristics'!$C:$C,0))),"",INDEX('Policy Characteristics'!A:A,MATCH($C1564,'Policy Characteristics'!$C:$C,0)))</f>
        <v>Industry</v>
      </c>
      <c r="B1564" s="386" t="str">
        <f>IF(ISBLANK(INDEX('Policy Characteristics'!B:B,MATCH($C1564,'Policy Characteristics'!$C:$C,0))),"",INDEX('Policy Characteristics'!B:B,MATCH($C1564,'Policy Characteristics'!$C:$C,0)))</f>
        <v>Industry Energy Efficiency Standards</v>
      </c>
      <c r="C1564" s="237" t="str">
        <f t="shared" si="53"/>
        <v>Percentage Improvement in Eqpt Efficiency Standards above BAU</v>
      </c>
      <c r="D1564" s="290" t="s">
        <v>3067</v>
      </c>
      <c r="E1564" s="335" t="s">
        <v>2400</v>
      </c>
      <c r="F1564" t="s">
        <v>3029</v>
      </c>
      <c r="G1564" s="335" t="s">
        <v>2404</v>
      </c>
      <c r="H1564" s="17">
        <v>1182</v>
      </c>
      <c r="I1564" s="387" t="s">
        <v>44</v>
      </c>
      <c r="J1564" s="388" t="str">
        <f>IF(ISBLANK(INDEX('Policy Characteristics'!D:D,MATCH($C1564,'Policy Characteristics'!$C:$C,0))),"",INDEX('Policy Characteristics'!D:D,MATCH($C1564,'Policy Characteristics'!$C:$C,0)))</f>
        <v>Industry Energy Efficiency Standards</v>
      </c>
      <c r="K1564" s="237" t="str">
        <f>IF(ISBLANK(INDEX('Policy Characteristics'!E:E,MATCH($C1564,'Policy Characteristics'!$C:$C,0))),"",INDEX('Policy Characteristics'!E:E,MATCH($C1564,'Policy Characteristics'!$C:$C,0)))</f>
        <v>indst efficiency standards</v>
      </c>
      <c r="L1564" s="238">
        <f>IF(ISBLANK(INDEX('Policy Characteristics'!F:F,MATCH($C1564,'Policy Characteristics'!$C:$C,0))),"",INDEX('Policy Characteristics'!F:F,MATCH($C1564,'Policy Characteristics'!$C:$C,0)))</f>
        <v>0</v>
      </c>
      <c r="M1564" s="238">
        <f>IF(ISBLANK(INDEX('Policy Characteristics'!G:G,MATCH($C1564,'Policy Characteristics'!$C:$C,0))),"",INDEX('Policy Characteristics'!G:G,MATCH($C1564,'Policy Characteristics'!$C:$C,0)))</f>
        <v>0.25</v>
      </c>
      <c r="N1564" s="238">
        <f>IF(ISBLANK(INDEX('Policy Characteristics'!H:H,MATCH($C1564,'Policy Characteristics'!$C:$C,0))),"",INDEX('Policy Characteristics'!H:H,MATCH($C1564,'Policy Characteristics'!$C:$C,0)))</f>
        <v>0.01</v>
      </c>
      <c r="O1564" s="237" t="str">
        <f>IF(ISBLANK(INDEX('Policy Characteristics'!I:I,MATCH($C1564,'Policy Characteristics'!$C:$C,0))),"",INDEX('Policy Characteristics'!I:I,MATCH($C1564,'Policy Characteristics'!$C:$C,0)))</f>
        <v>% reduction in energy use</v>
      </c>
      <c r="P1564" s="237"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7" t="str">
        <f>IF(ISBLANK(INDEX('Policy Characteristics'!K:K,MATCH($C1564,'Policy Characteristics'!$C:$C,0))),"",INDEX('Policy Characteristics'!K:K,MATCH($C1564,'Policy Characteristics'!$C:$C,0)))</f>
        <v>industry-ag-main.html#eff-stds</v>
      </c>
      <c r="R1564" s="237" t="str">
        <f>IF(ISBLANK(INDEX('Policy Characteristics'!L:L,MATCH($C1564,'Policy Characteristics'!$C:$C,0))),"",INDEX('Policy Characteristics'!L:L,MATCH($C1564,'Policy Characteristics'!$C:$C,0)))</f>
        <v>industry-energy-efficiency-standards.html</v>
      </c>
      <c r="S1564" s="291" t="s">
        <v>187</v>
      </c>
    </row>
    <row r="1565" spans="1:19" s="237" customFormat="1">
      <c r="A1565" s="237" t="str">
        <f>IF(ISBLANK(INDEX('Policy Characteristics'!A:A,MATCH($C1565,'Policy Characteristics'!$C:$C,0))),"",INDEX('Policy Characteristics'!A:A,MATCH($C1565,'Policy Characteristics'!$C:$C,0)))</f>
        <v>Industry</v>
      </c>
      <c r="B1565" s="386" t="str">
        <f>IF(ISBLANK(INDEX('Policy Characteristics'!B:B,MATCH($C1565,'Policy Characteristics'!$C:$C,0))),"",INDEX('Policy Characteristics'!B:B,MATCH($C1565,'Policy Characteristics'!$C:$C,0)))</f>
        <v>Industry Energy Efficiency Standards</v>
      </c>
      <c r="C1565" s="237" t="str">
        <f t="shared" si="53"/>
        <v>Percentage Improvement in Eqpt Efficiency Standards above BAU</v>
      </c>
      <c r="D1565" s="290" t="s">
        <v>3067</v>
      </c>
      <c r="E1565" s="335" t="s">
        <v>2401</v>
      </c>
      <c r="F1565" t="s">
        <v>3029</v>
      </c>
      <c r="G1565" s="335" t="s">
        <v>2407</v>
      </c>
      <c r="H1565" s="17">
        <v>1183</v>
      </c>
      <c r="I1565" s="387" t="s">
        <v>44</v>
      </c>
      <c r="J1565" s="388" t="str">
        <f>IF(ISBLANK(INDEX('Policy Characteristics'!D:D,MATCH($C1565,'Policy Characteristics'!$C:$C,0))),"",INDEX('Policy Characteristics'!D:D,MATCH($C1565,'Policy Characteristics'!$C:$C,0)))</f>
        <v>Industry Energy Efficiency Standards</v>
      </c>
      <c r="K1565" s="237" t="str">
        <f>IF(ISBLANK(INDEX('Policy Characteristics'!E:E,MATCH($C1565,'Policy Characteristics'!$C:$C,0))),"",INDEX('Policy Characteristics'!E:E,MATCH($C1565,'Policy Characteristics'!$C:$C,0)))</f>
        <v>indst efficiency standards</v>
      </c>
      <c r="L1565" s="238">
        <f>IF(ISBLANK(INDEX('Policy Characteristics'!F:F,MATCH($C1565,'Policy Characteristics'!$C:$C,0))),"",INDEX('Policy Characteristics'!F:F,MATCH($C1565,'Policy Characteristics'!$C:$C,0)))</f>
        <v>0</v>
      </c>
      <c r="M1565" s="238">
        <f>IF(ISBLANK(INDEX('Policy Characteristics'!G:G,MATCH($C1565,'Policy Characteristics'!$C:$C,0))),"",INDEX('Policy Characteristics'!G:G,MATCH($C1565,'Policy Characteristics'!$C:$C,0)))</f>
        <v>0.25</v>
      </c>
      <c r="N1565" s="238">
        <f>IF(ISBLANK(INDEX('Policy Characteristics'!H:H,MATCH($C1565,'Policy Characteristics'!$C:$C,0))),"",INDEX('Policy Characteristics'!H:H,MATCH($C1565,'Policy Characteristics'!$C:$C,0)))</f>
        <v>0.01</v>
      </c>
      <c r="O1565" s="237" t="str">
        <f>IF(ISBLANK(INDEX('Policy Characteristics'!I:I,MATCH($C1565,'Policy Characteristics'!$C:$C,0))),"",INDEX('Policy Characteristics'!I:I,MATCH($C1565,'Policy Characteristics'!$C:$C,0)))</f>
        <v>% reduction in energy use</v>
      </c>
      <c r="P1565" s="237"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7" t="str">
        <f>IF(ISBLANK(INDEX('Policy Characteristics'!K:K,MATCH($C1565,'Policy Characteristics'!$C:$C,0))),"",INDEX('Policy Characteristics'!K:K,MATCH($C1565,'Policy Characteristics'!$C:$C,0)))</f>
        <v>industry-ag-main.html#eff-stds</v>
      </c>
      <c r="R1565" s="237" t="str">
        <f>IF(ISBLANK(INDEX('Policy Characteristics'!L:L,MATCH($C1565,'Policy Characteristics'!$C:$C,0))),"",INDEX('Policy Characteristics'!L:L,MATCH($C1565,'Policy Characteristics'!$C:$C,0)))</f>
        <v>industry-energy-efficiency-standards.html</v>
      </c>
      <c r="S1565" s="291" t="s">
        <v>187</v>
      </c>
    </row>
    <row r="1566" spans="1:19" s="237" customFormat="1">
      <c r="A1566" s="237" t="str">
        <f>IF(ISBLANK(INDEX('Policy Characteristics'!A:A,MATCH($C1566,'Policy Characteristics'!$C:$C,0))),"",INDEX('Policy Characteristics'!A:A,MATCH($C1566,'Policy Characteristics'!$C:$C,0)))</f>
        <v>Industry</v>
      </c>
      <c r="B1566" s="386" t="str">
        <f>IF(ISBLANK(INDEX('Policy Characteristics'!B:B,MATCH($C1566,'Policy Characteristics'!$C:$C,0))),"",INDEX('Policy Characteristics'!B:B,MATCH($C1566,'Policy Characteristics'!$C:$C,0)))</f>
        <v>Industry Energy Efficiency Standards</v>
      </c>
      <c r="C1566" s="237" t="str">
        <f t="shared" si="53"/>
        <v>Percentage Improvement in Eqpt Efficiency Standards above BAU</v>
      </c>
      <c r="D1566" s="290" t="s">
        <v>3067</v>
      </c>
      <c r="E1566" s="335" t="s">
        <v>2699</v>
      </c>
      <c r="F1566" t="s">
        <v>3029</v>
      </c>
      <c r="G1566" s="335" t="s">
        <v>2702</v>
      </c>
      <c r="H1566" s="17">
        <v>1184</v>
      </c>
      <c r="I1566" s="387" t="s">
        <v>44</v>
      </c>
      <c r="J1566" s="388" t="str">
        <f>IF(ISBLANK(INDEX('Policy Characteristics'!D:D,MATCH($C1566,'Policy Characteristics'!$C:$C,0))),"",INDEX('Policy Characteristics'!D:D,MATCH($C1566,'Policy Characteristics'!$C:$C,0)))</f>
        <v>Industry Energy Efficiency Standards</v>
      </c>
      <c r="K1566" s="237" t="str">
        <f>IF(ISBLANK(INDEX('Policy Characteristics'!E:E,MATCH($C1566,'Policy Characteristics'!$C:$C,0))),"",INDEX('Policy Characteristics'!E:E,MATCH($C1566,'Policy Characteristics'!$C:$C,0)))</f>
        <v>indst efficiency standards</v>
      </c>
      <c r="L1566" s="238">
        <f>IF(ISBLANK(INDEX('Policy Characteristics'!F:F,MATCH($C1566,'Policy Characteristics'!$C:$C,0))),"",INDEX('Policy Characteristics'!F:F,MATCH($C1566,'Policy Characteristics'!$C:$C,0)))</f>
        <v>0</v>
      </c>
      <c r="M1566" s="238">
        <f>IF(ISBLANK(INDEX('Policy Characteristics'!G:G,MATCH($C1566,'Policy Characteristics'!$C:$C,0))),"",INDEX('Policy Characteristics'!G:G,MATCH($C1566,'Policy Characteristics'!$C:$C,0)))</f>
        <v>0.25</v>
      </c>
      <c r="N1566" s="238">
        <f>IF(ISBLANK(INDEX('Policy Characteristics'!H:H,MATCH($C1566,'Policy Characteristics'!$C:$C,0))),"",INDEX('Policy Characteristics'!H:H,MATCH($C1566,'Policy Characteristics'!$C:$C,0)))</f>
        <v>0.01</v>
      </c>
      <c r="O1566" s="237" t="str">
        <f>IF(ISBLANK(INDEX('Policy Characteristics'!I:I,MATCH($C1566,'Policy Characteristics'!$C:$C,0))),"",INDEX('Policy Characteristics'!I:I,MATCH($C1566,'Policy Characteristics'!$C:$C,0)))</f>
        <v>% reduction in energy use</v>
      </c>
      <c r="P1566" s="237"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7" t="str">
        <f>IF(ISBLANK(INDEX('Policy Characteristics'!K:K,MATCH($C1566,'Policy Characteristics'!$C:$C,0))),"",INDEX('Policy Characteristics'!K:K,MATCH($C1566,'Policy Characteristics'!$C:$C,0)))</f>
        <v>industry-ag-main.html#eff-stds</v>
      </c>
      <c r="R1566" s="237" t="str">
        <f>IF(ISBLANK(INDEX('Policy Characteristics'!L:L,MATCH($C1566,'Policy Characteristics'!$C:$C,0))),"",INDEX('Policy Characteristics'!L:L,MATCH($C1566,'Policy Characteristics'!$C:$C,0)))</f>
        <v>industry-energy-efficiency-standards.html</v>
      </c>
      <c r="S1566" s="291" t="s">
        <v>187</v>
      </c>
    </row>
    <row r="1567" spans="1:19" s="237" customFormat="1">
      <c r="A1567" s="237" t="str">
        <f>IF(ISBLANK(INDEX('Policy Characteristics'!A:A,MATCH($C1567,'Policy Characteristics'!$C:$C,0))),"",INDEX('Policy Characteristics'!A:A,MATCH($C1567,'Policy Characteristics'!$C:$C,0)))</f>
        <v>Industry</v>
      </c>
      <c r="B1567" s="386" t="str">
        <f>IF(ISBLANK(INDEX('Policy Characteristics'!B:B,MATCH($C1567,'Policy Characteristics'!$C:$C,0))),"",INDEX('Policy Characteristics'!B:B,MATCH($C1567,'Policy Characteristics'!$C:$C,0)))</f>
        <v>Industry Energy Efficiency Standards</v>
      </c>
      <c r="C1567" s="237" t="str">
        <f t="shared" si="53"/>
        <v>Percentage Improvement in Eqpt Efficiency Standards above BAU</v>
      </c>
      <c r="D1567" s="290" t="s">
        <v>3067</v>
      </c>
      <c r="E1567" s="335" t="s">
        <v>2700</v>
      </c>
      <c r="F1567" t="s">
        <v>3029</v>
      </c>
      <c r="G1567" s="335" t="s">
        <v>2704</v>
      </c>
      <c r="H1567" s="17">
        <v>1185</v>
      </c>
      <c r="I1567" s="387" t="s">
        <v>44</v>
      </c>
      <c r="J1567" s="388" t="str">
        <f>IF(ISBLANK(INDEX('Policy Characteristics'!D:D,MATCH($C1567,'Policy Characteristics'!$C:$C,0))),"",INDEX('Policy Characteristics'!D:D,MATCH($C1567,'Policy Characteristics'!$C:$C,0)))</f>
        <v>Industry Energy Efficiency Standards</v>
      </c>
      <c r="K1567" s="237" t="str">
        <f>IF(ISBLANK(INDEX('Policy Characteristics'!E:E,MATCH($C1567,'Policy Characteristics'!$C:$C,0))),"",INDEX('Policy Characteristics'!E:E,MATCH($C1567,'Policy Characteristics'!$C:$C,0)))</f>
        <v>indst efficiency standards</v>
      </c>
      <c r="L1567" s="238">
        <f>IF(ISBLANK(INDEX('Policy Characteristics'!F:F,MATCH($C1567,'Policy Characteristics'!$C:$C,0))),"",INDEX('Policy Characteristics'!F:F,MATCH($C1567,'Policy Characteristics'!$C:$C,0)))</f>
        <v>0</v>
      </c>
      <c r="M1567" s="238">
        <f>IF(ISBLANK(INDEX('Policy Characteristics'!G:G,MATCH($C1567,'Policy Characteristics'!$C:$C,0))),"",INDEX('Policy Characteristics'!G:G,MATCH($C1567,'Policy Characteristics'!$C:$C,0)))</f>
        <v>0.25</v>
      </c>
      <c r="N1567" s="238">
        <f>IF(ISBLANK(INDEX('Policy Characteristics'!H:H,MATCH($C1567,'Policy Characteristics'!$C:$C,0))),"",INDEX('Policy Characteristics'!H:H,MATCH($C1567,'Policy Characteristics'!$C:$C,0)))</f>
        <v>0.01</v>
      </c>
      <c r="O1567" s="237" t="str">
        <f>IF(ISBLANK(INDEX('Policy Characteristics'!I:I,MATCH($C1567,'Policy Characteristics'!$C:$C,0))),"",INDEX('Policy Characteristics'!I:I,MATCH($C1567,'Policy Characteristics'!$C:$C,0)))</f>
        <v>% reduction in energy use</v>
      </c>
      <c r="P1567" s="237"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7" t="str">
        <f>IF(ISBLANK(INDEX('Policy Characteristics'!K:K,MATCH($C1567,'Policy Characteristics'!$C:$C,0))),"",INDEX('Policy Characteristics'!K:K,MATCH($C1567,'Policy Characteristics'!$C:$C,0)))</f>
        <v>industry-ag-main.html#eff-stds</v>
      </c>
      <c r="R1567" s="237" t="str">
        <f>IF(ISBLANK(INDEX('Policy Characteristics'!L:L,MATCH($C1567,'Policy Characteristics'!$C:$C,0))),"",INDEX('Policy Characteristics'!L:L,MATCH($C1567,'Policy Characteristics'!$C:$C,0)))</f>
        <v>industry-energy-efficiency-standards.html</v>
      </c>
      <c r="S1567" s="291" t="s">
        <v>187</v>
      </c>
    </row>
    <row r="1568" spans="1:19" s="237" customFormat="1">
      <c r="A1568" s="237" t="str">
        <f>IF(ISBLANK(INDEX('Policy Characteristics'!A:A,MATCH($C1568,'Policy Characteristics'!$C:$C,0))),"",INDEX('Policy Characteristics'!A:A,MATCH($C1568,'Policy Characteristics'!$C:$C,0)))</f>
        <v>Industry</v>
      </c>
      <c r="B1568" s="386" t="str">
        <f>IF(ISBLANK(INDEX('Policy Characteristics'!B:B,MATCH($C1568,'Policy Characteristics'!$C:$C,0))),"",INDEX('Policy Characteristics'!B:B,MATCH($C1568,'Policy Characteristics'!$C:$C,0)))</f>
        <v>Industry Energy Efficiency Standards</v>
      </c>
      <c r="C1568" s="237" t="str">
        <f t="shared" si="53"/>
        <v>Percentage Improvement in Eqpt Efficiency Standards above BAU</v>
      </c>
      <c r="D1568" s="290" t="s">
        <v>3067</v>
      </c>
      <c r="E1568" s="335" t="s">
        <v>2701</v>
      </c>
      <c r="F1568" t="s">
        <v>3029</v>
      </c>
      <c r="G1568" s="335" t="s">
        <v>2705</v>
      </c>
      <c r="H1568" s="17">
        <v>1186</v>
      </c>
      <c r="I1568" s="387" t="s">
        <v>44</v>
      </c>
      <c r="J1568" s="388" t="str">
        <f>IF(ISBLANK(INDEX('Policy Characteristics'!D:D,MATCH($C1568,'Policy Characteristics'!$C:$C,0))),"",INDEX('Policy Characteristics'!D:D,MATCH($C1568,'Policy Characteristics'!$C:$C,0)))</f>
        <v>Industry Energy Efficiency Standards</v>
      </c>
      <c r="K1568" s="237" t="str">
        <f>IF(ISBLANK(INDEX('Policy Characteristics'!E:E,MATCH($C1568,'Policy Characteristics'!$C:$C,0))),"",INDEX('Policy Characteristics'!E:E,MATCH($C1568,'Policy Characteristics'!$C:$C,0)))</f>
        <v>indst efficiency standards</v>
      </c>
      <c r="L1568" s="238">
        <f>IF(ISBLANK(INDEX('Policy Characteristics'!F:F,MATCH($C1568,'Policy Characteristics'!$C:$C,0))),"",INDEX('Policy Characteristics'!F:F,MATCH($C1568,'Policy Characteristics'!$C:$C,0)))</f>
        <v>0</v>
      </c>
      <c r="M1568" s="238">
        <f>IF(ISBLANK(INDEX('Policy Characteristics'!G:G,MATCH($C1568,'Policy Characteristics'!$C:$C,0))),"",INDEX('Policy Characteristics'!G:G,MATCH($C1568,'Policy Characteristics'!$C:$C,0)))</f>
        <v>0.25</v>
      </c>
      <c r="N1568" s="238">
        <f>IF(ISBLANK(INDEX('Policy Characteristics'!H:H,MATCH($C1568,'Policy Characteristics'!$C:$C,0))),"",INDEX('Policy Characteristics'!H:H,MATCH($C1568,'Policy Characteristics'!$C:$C,0)))</f>
        <v>0.01</v>
      </c>
      <c r="O1568" s="237" t="str">
        <f>IF(ISBLANK(INDEX('Policy Characteristics'!I:I,MATCH($C1568,'Policy Characteristics'!$C:$C,0))),"",INDEX('Policy Characteristics'!I:I,MATCH($C1568,'Policy Characteristics'!$C:$C,0)))</f>
        <v>% reduction in energy use</v>
      </c>
      <c r="P1568" s="237"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7" t="str">
        <f>IF(ISBLANK(INDEX('Policy Characteristics'!K:K,MATCH($C1568,'Policy Characteristics'!$C:$C,0))),"",INDEX('Policy Characteristics'!K:K,MATCH($C1568,'Policy Characteristics'!$C:$C,0)))</f>
        <v>industry-ag-main.html#eff-stds</v>
      </c>
      <c r="R1568" s="237" t="str">
        <f>IF(ISBLANK(INDEX('Policy Characteristics'!L:L,MATCH($C1568,'Policy Characteristics'!$C:$C,0))),"",INDEX('Policy Characteristics'!L:L,MATCH($C1568,'Policy Characteristics'!$C:$C,0)))</f>
        <v>industry-energy-efficiency-standards.html</v>
      </c>
      <c r="S1568" s="291" t="s">
        <v>187</v>
      </c>
    </row>
    <row r="1569" spans="1:19" s="237" customFormat="1">
      <c r="A1569" s="237" t="str">
        <f>IF(ISBLANK(INDEX('Policy Characteristics'!A:A,MATCH($C1569,'Policy Characteristics'!$C:$C,0))),"",INDEX('Policy Characteristics'!A:A,MATCH($C1569,'Policy Characteristics'!$C:$C,0)))</f>
        <v>Industry</v>
      </c>
      <c r="B1569" s="386" t="str">
        <f>IF(ISBLANK(INDEX('Policy Characteristics'!B:B,MATCH($C1569,'Policy Characteristics'!$C:$C,0))),"",INDEX('Policy Characteristics'!B:B,MATCH($C1569,'Policy Characteristics'!$C:$C,0)))</f>
        <v>Industry Energy Efficiency Standards</v>
      </c>
      <c r="C1569" s="237" t="str">
        <f t="shared" si="53"/>
        <v>Percentage Improvement in Eqpt Efficiency Standards above BAU</v>
      </c>
      <c r="D1569" s="290" t="s">
        <v>3067</v>
      </c>
      <c r="E1569" s="335" t="s">
        <v>2698</v>
      </c>
      <c r="F1569" t="s">
        <v>3029</v>
      </c>
      <c r="G1569" s="335" t="s">
        <v>2703</v>
      </c>
      <c r="H1569" s="17">
        <v>1187</v>
      </c>
      <c r="I1569" s="387" t="s">
        <v>44</v>
      </c>
      <c r="J1569" s="388" t="str">
        <f>IF(ISBLANK(INDEX('Policy Characteristics'!D:D,MATCH($C1569,'Policy Characteristics'!$C:$C,0))),"",INDEX('Policy Characteristics'!D:D,MATCH($C1569,'Policy Characteristics'!$C:$C,0)))</f>
        <v>Industry Energy Efficiency Standards</v>
      </c>
      <c r="K1569" s="237" t="str">
        <f>IF(ISBLANK(INDEX('Policy Characteristics'!E:E,MATCH($C1569,'Policy Characteristics'!$C:$C,0))),"",INDEX('Policy Characteristics'!E:E,MATCH($C1569,'Policy Characteristics'!$C:$C,0)))</f>
        <v>indst efficiency standards</v>
      </c>
      <c r="L1569" s="238">
        <f>IF(ISBLANK(INDEX('Policy Characteristics'!F:F,MATCH($C1569,'Policy Characteristics'!$C:$C,0))),"",INDEX('Policy Characteristics'!F:F,MATCH($C1569,'Policy Characteristics'!$C:$C,0)))</f>
        <v>0</v>
      </c>
      <c r="M1569" s="238">
        <f>IF(ISBLANK(INDEX('Policy Characteristics'!G:G,MATCH($C1569,'Policy Characteristics'!$C:$C,0))),"",INDEX('Policy Characteristics'!G:G,MATCH($C1569,'Policy Characteristics'!$C:$C,0)))</f>
        <v>0.25</v>
      </c>
      <c r="N1569" s="238">
        <f>IF(ISBLANK(INDEX('Policy Characteristics'!H:H,MATCH($C1569,'Policy Characteristics'!$C:$C,0))),"",INDEX('Policy Characteristics'!H:H,MATCH($C1569,'Policy Characteristics'!$C:$C,0)))</f>
        <v>0.01</v>
      </c>
      <c r="O1569" s="237" t="str">
        <f>IF(ISBLANK(INDEX('Policy Characteristics'!I:I,MATCH($C1569,'Policy Characteristics'!$C:$C,0))),"",INDEX('Policy Characteristics'!I:I,MATCH($C1569,'Policy Characteristics'!$C:$C,0)))</f>
        <v>% reduction in energy use</v>
      </c>
      <c r="P1569" s="237"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7" t="str">
        <f>IF(ISBLANK(INDEX('Policy Characteristics'!K:K,MATCH($C1569,'Policy Characteristics'!$C:$C,0))),"",INDEX('Policy Characteristics'!K:K,MATCH($C1569,'Policy Characteristics'!$C:$C,0)))</f>
        <v>industry-ag-main.html#eff-stds</v>
      </c>
      <c r="R1569" s="237" t="str">
        <f>IF(ISBLANK(INDEX('Policy Characteristics'!L:L,MATCH($C1569,'Policy Characteristics'!$C:$C,0))),"",INDEX('Policy Characteristics'!L:L,MATCH($C1569,'Policy Characteristics'!$C:$C,0)))</f>
        <v>industry-energy-efficiency-standards.html</v>
      </c>
      <c r="S1569" s="291" t="s">
        <v>187</v>
      </c>
    </row>
    <row r="1570" spans="1:19" s="237" customFormat="1">
      <c r="A1570" s="237" t="str">
        <f>IF(ISBLANK(INDEX('Policy Characteristics'!A:A,MATCH($C1570,'Policy Characteristics'!$C:$C,0))),"",INDEX('Policy Characteristics'!A:A,MATCH($C1570,'Policy Characteristics'!$C:$C,0)))</f>
        <v>Industry</v>
      </c>
      <c r="B1570" s="386" t="str">
        <f>IF(ISBLANK(INDEX('Policy Characteristics'!B:B,MATCH($C1570,'Policy Characteristics'!$C:$C,0))),"",INDEX('Policy Characteristics'!B:B,MATCH($C1570,'Policy Characteristics'!$C:$C,0)))</f>
        <v>Industry Energy Efficiency Standards</v>
      </c>
      <c r="C1570" s="237" t="str">
        <f t="shared" si="53"/>
        <v>Percentage Improvement in Eqpt Efficiency Standards above BAU</v>
      </c>
      <c r="D1570" s="290" t="s">
        <v>3068</v>
      </c>
      <c r="E1570" s="335" t="s">
        <v>2396</v>
      </c>
      <c r="F1570" t="s">
        <v>3071</v>
      </c>
      <c r="G1570" s="335" t="s">
        <v>2402</v>
      </c>
      <c r="H1570" s="17">
        <v>1188</v>
      </c>
      <c r="I1570" s="387" t="s">
        <v>43</v>
      </c>
      <c r="J1570" s="388" t="str">
        <f>IF(ISBLANK(INDEX('Policy Characteristics'!D:D,MATCH($C1570,'Policy Characteristics'!$C:$C,0))),"",INDEX('Policy Characteristics'!D:D,MATCH($C1570,'Policy Characteristics'!$C:$C,0)))</f>
        <v>Industry Energy Efficiency Standards</v>
      </c>
      <c r="K1570" s="237" t="str">
        <f>IF(ISBLANK(INDEX('Policy Characteristics'!E:E,MATCH($C1570,'Policy Characteristics'!$C:$C,0))),"",INDEX('Policy Characteristics'!E:E,MATCH($C1570,'Policy Characteristics'!$C:$C,0)))</f>
        <v>indst efficiency standards</v>
      </c>
      <c r="L1570" s="238">
        <f>IF(ISBLANK(INDEX('Policy Characteristics'!F:F,MATCH($C1570,'Policy Characteristics'!$C:$C,0))),"",INDEX('Policy Characteristics'!F:F,MATCH($C1570,'Policy Characteristics'!$C:$C,0)))</f>
        <v>0</v>
      </c>
      <c r="M1570" s="238">
        <f>IF(ISBLANK(INDEX('Policy Characteristics'!G:G,MATCH($C1570,'Policy Characteristics'!$C:$C,0))),"",INDEX('Policy Characteristics'!G:G,MATCH($C1570,'Policy Characteristics'!$C:$C,0)))</f>
        <v>0.25</v>
      </c>
      <c r="N1570" s="238">
        <f>IF(ISBLANK(INDEX('Policy Characteristics'!H:H,MATCH($C1570,'Policy Characteristics'!$C:$C,0))),"",INDEX('Policy Characteristics'!H:H,MATCH($C1570,'Policy Characteristics'!$C:$C,0)))</f>
        <v>0.01</v>
      </c>
      <c r="O1570" s="237" t="str">
        <f>IF(ISBLANK(INDEX('Policy Characteristics'!I:I,MATCH($C1570,'Policy Characteristics'!$C:$C,0))),"",INDEX('Policy Characteristics'!I:I,MATCH($C1570,'Policy Characteristics'!$C:$C,0)))</f>
        <v>% reduction in energy use</v>
      </c>
      <c r="P1570" s="237"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7" t="str">
        <f>IF(ISBLANK(INDEX('Policy Characteristics'!K:K,MATCH($C1570,'Policy Characteristics'!$C:$C,0))),"",INDEX('Policy Characteristics'!K:K,MATCH($C1570,'Policy Characteristics'!$C:$C,0)))</f>
        <v>industry-ag-main.html#eff-stds</v>
      </c>
      <c r="R1570" s="237" t="str">
        <f>IF(ISBLANK(INDEX('Policy Characteristics'!L:L,MATCH($C1570,'Policy Characteristics'!$C:$C,0))),"",INDEX('Policy Characteristics'!L:L,MATCH($C1570,'Policy Characteristics'!$C:$C,0)))</f>
        <v>industry-energy-efficiency-standards.html</v>
      </c>
      <c r="S1570" s="291" t="s">
        <v>187</v>
      </c>
    </row>
    <row r="1571" spans="1:19" s="237" customFormat="1">
      <c r="A1571" s="237" t="str">
        <f>IF(ISBLANK(INDEX('Policy Characteristics'!A:A,MATCH($C1571,'Policy Characteristics'!$C:$C,0))),"",INDEX('Policy Characteristics'!A:A,MATCH($C1571,'Policy Characteristics'!$C:$C,0)))</f>
        <v>Industry</v>
      </c>
      <c r="B1571" s="386" t="str">
        <f>IF(ISBLANK(INDEX('Policy Characteristics'!B:B,MATCH($C1571,'Policy Characteristics'!$C:$C,0))),"",INDEX('Policy Characteristics'!B:B,MATCH($C1571,'Policy Characteristics'!$C:$C,0)))</f>
        <v>Industry Energy Efficiency Standards</v>
      </c>
      <c r="C1571" s="237" t="str">
        <f t="shared" si="53"/>
        <v>Percentage Improvement in Eqpt Efficiency Standards above BAU</v>
      </c>
      <c r="D1571" s="290" t="s">
        <v>3068</v>
      </c>
      <c r="E1571" s="335" t="s">
        <v>2397</v>
      </c>
      <c r="F1571" t="s">
        <v>3071</v>
      </c>
      <c r="G1571" s="335" t="s">
        <v>2405</v>
      </c>
      <c r="H1571" s="17">
        <v>1189</v>
      </c>
      <c r="I1571" s="387" t="s">
        <v>44</v>
      </c>
      <c r="J1571" s="388" t="str">
        <f>IF(ISBLANK(INDEX('Policy Characteristics'!D:D,MATCH($C1571,'Policy Characteristics'!$C:$C,0))),"",INDEX('Policy Characteristics'!D:D,MATCH($C1571,'Policy Characteristics'!$C:$C,0)))</f>
        <v>Industry Energy Efficiency Standards</v>
      </c>
      <c r="K1571" s="237" t="str">
        <f>IF(ISBLANK(INDEX('Policy Characteristics'!E:E,MATCH($C1571,'Policy Characteristics'!$C:$C,0))),"",INDEX('Policy Characteristics'!E:E,MATCH($C1571,'Policy Characteristics'!$C:$C,0)))</f>
        <v>indst efficiency standards</v>
      </c>
      <c r="L1571" s="238">
        <f>IF(ISBLANK(INDEX('Policy Characteristics'!F:F,MATCH($C1571,'Policy Characteristics'!$C:$C,0))),"",INDEX('Policy Characteristics'!F:F,MATCH($C1571,'Policy Characteristics'!$C:$C,0)))</f>
        <v>0</v>
      </c>
      <c r="M1571" s="238">
        <f>IF(ISBLANK(INDEX('Policy Characteristics'!G:G,MATCH($C1571,'Policy Characteristics'!$C:$C,0))),"",INDEX('Policy Characteristics'!G:G,MATCH($C1571,'Policy Characteristics'!$C:$C,0)))</f>
        <v>0.25</v>
      </c>
      <c r="N1571" s="238">
        <f>IF(ISBLANK(INDEX('Policy Characteristics'!H:H,MATCH($C1571,'Policy Characteristics'!$C:$C,0))),"",INDEX('Policy Characteristics'!H:H,MATCH($C1571,'Policy Characteristics'!$C:$C,0)))</f>
        <v>0.01</v>
      </c>
      <c r="O1571" s="237" t="str">
        <f>IF(ISBLANK(INDEX('Policy Characteristics'!I:I,MATCH($C1571,'Policy Characteristics'!$C:$C,0))),"",INDEX('Policy Characteristics'!I:I,MATCH($C1571,'Policy Characteristics'!$C:$C,0)))</f>
        <v>% reduction in energy use</v>
      </c>
      <c r="P1571" s="237"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7" t="str">
        <f>IF(ISBLANK(INDEX('Policy Characteristics'!K:K,MATCH($C1571,'Policy Characteristics'!$C:$C,0))),"",INDEX('Policy Characteristics'!K:K,MATCH($C1571,'Policy Characteristics'!$C:$C,0)))</f>
        <v>industry-ag-main.html#eff-stds</v>
      </c>
      <c r="R1571" s="237" t="str">
        <f>IF(ISBLANK(INDEX('Policy Characteristics'!L:L,MATCH($C1571,'Policy Characteristics'!$C:$C,0))),"",INDEX('Policy Characteristics'!L:L,MATCH($C1571,'Policy Characteristics'!$C:$C,0)))</f>
        <v>industry-energy-efficiency-standards.html</v>
      </c>
      <c r="S1571" s="291" t="s">
        <v>187</v>
      </c>
    </row>
    <row r="1572" spans="1:19" s="237" customFormat="1">
      <c r="A1572" s="237" t="str">
        <f>IF(ISBLANK(INDEX('Policy Characteristics'!A:A,MATCH($C1572,'Policy Characteristics'!$C:$C,0))),"",INDEX('Policy Characteristics'!A:A,MATCH($C1572,'Policy Characteristics'!$C:$C,0)))</f>
        <v>Industry</v>
      </c>
      <c r="B1572" s="386" t="str">
        <f>IF(ISBLANK(INDEX('Policy Characteristics'!B:B,MATCH($C1572,'Policy Characteristics'!$C:$C,0))),"",INDEX('Policy Characteristics'!B:B,MATCH($C1572,'Policy Characteristics'!$C:$C,0)))</f>
        <v>Industry Energy Efficiency Standards</v>
      </c>
      <c r="C1572" s="237" t="str">
        <f t="shared" si="53"/>
        <v>Percentage Improvement in Eqpt Efficiency Standards above BAU</v>
      </c>
      <c r="D1572" s="290" t="s">
        <v>3068</v>
      </c>
      <c r="E1572" s="335" t="s">
        <v>2398</v>
      </c>
      <c r="F1572" t="s">
        <v>3071</v>
      </c>
      <c r="G1572" s="335" t="s">
        <v>2406</v>
      </c>
      <c r="H1572" s="17">
        <v>1190</v>
      </c>
      <c r="I1572" s="387" t="s">
        <v>44</v>
      </c>
      <c r="J1572" s="388" t="str">
        <f>IF(ISBLANK(INDEX('Policy Characteristics'!D:D,MATCH($C1572,'Policy Characteristics'!$C:$C,0))),"",INDEX('Policy Characteristics'!D:D,MATCH($C1572,'Policy Characteristics'!$C:$C,0)))</f>
        <v>Industry Energy Efficiency Standards</v>
      </c>
      <c r="K1572" s="237" t="str">
        <f>IF(ISBLANK(INDEX('Policy Characteristics'!E:E,MATCH($C1572,'Policy Characteristics'!$C:$C,0))),"",INDEX('Policy Characteristics'!E:E,MATCH($C1572,'Policy Characteristics'!$C:$C,0)))</f>
        <v>indst efficiency standards</v>
      </c>
      <c r="L1572" s="238">
        <f>IF(ISBLANK(INDEX('Policy Characteristics'!F:F,MATCH($C1572,'Policy Characteristics'!$C:$C,0))),"",INDEX('Policy Characteristics'!F:F,MATCH($C1572,'Policy Characteristics'!$C:$C,0)))</f>
        <v>0</v>
      </c>
      <c r="M1572" s="238">
        <f>IF(ISBLANK(INDEX('Policy Characteristics'!G:G,MATCH($C1572,'Policy Characteristics'!$C:$C,0))),"",INDEX('Policy Characteristics'!G:G,MATCH($C1572,'Policy Characteristics'!$C:$C,0)))</f>
        <v>0.25</v>
      </c>
      <c r="N1572" s="238">
        <f>IF(ISBLANK(INDEX('Policy Characteristics'!H:H,MATCH($C1572,'Policy Characteristics'!$C:$C,0))),"",INDEX('Policy Characteristics'!H:H,MATCH($C1572,'Policy Characteristics'!$C:$C,0)))</f>
        <v>0.01</v>
      </c>
      <c r="O1572" s="237" t="str">
        <f>IF(ISBLANK(INDEX('Policy Characteristics'!I:I,MATCH($C1572,'Policy Characteristics'!$C:$C,0))),"",INDEX('Policy Characteristics'!I:I,MATCH($C1572,'Policy Characteristics'!$C:$C,0)))</f>
        <v>% reduction in energy use</v>
      </c>
      <c r="P1572" s="237"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7" t="str">
        <f>IF(ISBLANK(INDEX('Policy Characteristics'!K:K,MATCH($C1572,'Policy Characteristics'!$C:$C,0))),"",INDEX('Policy Characteristics'!K:K,MATCH($C1572,'Policy Characteristics'!$C:$C,0)))</f>
        <v>industry-ag-main.html#eff-stds</v>
      </c>
      <c r="R1572" s="237" t="str">
        <f>IF(ISBLANK(INDEX('Policy Characteristics'!L:L,MATCH($C1572,'Policy Characteristics'!$C:$C,0))),"",INDEX('Policy Characteristics'!L:L,MATCH($C1572,'Policy Characteristics'!$C:$C,0)))</f>
        <v>industry-energy-efficiency-standards.html</v>
      </c>
      <c r="S1572" s="291" t="s">
        <v>187</v>
      </c>
    </row>
    <row r="1573" spans="1:19" s="237" customFormat="1">
      <c r="A1573" s="237" t="str">
        <f>IF(ISBLANK(INDEX('Policy Characteristics'!A:A,MATCH($C1573,'Policy Characteristics'!$C:$C,0))),"",INDEX('Policy Characteristics'!A:A,MATCH($C1573,'Policy Characteristics'!$C:$C,0)))</f>
        <v>Industry</v>
      </c>
      <c r="B1573" s="386" t="str">
        <f>IF(ISBLANK(INDEX('Policy Characteristics'!B:B,MATCH($C1573,'Policy Characteristics'!$C:$C,0))),"",INDEX('Policy Characteristics'!B:B,MATCH($C1573,'Policy Characteristics'!$C:$C,0)))</f>
        <v>Industry Energy Efficiency Standards</v>
      </c>
      <c r="C1573" s="237" t="str">
        <f t="shared" si="53"/>
        <v>Percentage Improvement in Eqpt Efficiency Standards above BAU</v>
      </c>
      <c r="D1573" s="290" t="s">
        <v>3068</v>
      </c>
      <c r="E1573" s="335" t="s">
        <v>2399</v>
      </c>
      <c r="F1573" t="s">
        <v>3071</v>
      </c>
      <c r="G1573" s="335" t="s">
        <v>2403</v>
      </c>
      <c r="H1573" s="17">
        <v>1191</v>
      </c>
      <c r="I1573" s="387" t="s">
        <v>44</v>
      </c>
      <c r="J1573" s="388" t="str">
        <f>IF(ISBLANK(INDEX('Policy Characteristics'!D:D,MATCH($C1573,'Policy Characteristics'!$C:$C,0))),"",INDEX('Policy Characteristics'!D:D,MATCH($C1573,'Policy Characteristics'!$C:$C,0)))</f>
        <v>Industry Energy Efficiency Standards</v>
      </c>
      <c r="K1573" s="237" t="str">
        <f>IF(ISBLANK(INDEX('Policy Characteristics'!E:E,MATCH($C1573,'Policy Characteristics'!$C:$C,0))),"",INDEX('Policy Characteristics'!E:E,MATCH($C1573,'Policy Characteristics'!$C:$C,0)))</f>
        <v>indst efficiency standards</v>
      </c>
      <c r="L1573" s="238">
        <f>IF(ISBLANK(INDEX('Policy Characteristics'!F:F,MATCH($C1573,'Policy Characteristics'!$C:$C,0))),"",INDEX('Policy Characteristics'!F:F,MATCH($C1573,'Policy Characteristics'!$C:$C,0)))</f>
        <v>0</v>
      </c>
      <c r="M1573" s="238">
        <f>IF(ISBLANK(INDEX('Policy Characteristics'!G:G,MATCH($C1573,'Policy Characteristics'!$C:$C,0))),"",INDEX('Policy Characteristics'!G:G,MATCH($C1573,'Policy Characteristics'!$C:$C,0)))</f>
        <v>0.25</v>
      </c>
      <c r="N1573" s="238">
        <f>IF(ISBLANK(INDEX('Policy Characteristics'!H:H,MATCH($C1573,'Policy Characteristics'!$C:$C,0))),"",INDEX('Policy Characteristics'!H:H,MATCH($C1573,'Policy Characteristics'!$C:$C,0)))</f>
        <v>0.01</v>
      </c>
      <c r="O1573" s="237" t="str">
        <f>IF(ISBLANK(INDEX('Policy Characteristics'!I:I,MATCH($C1573,'Policy Characteristics'!$C:$C,0))),"",INDEX('Policy Characteristics'!I:I,MATCH($C1573,'Policy Characteristics'!$C:$C,0)))</f>
        <v>% reduction in energy use</v>
      </c>
      <c r="P1573" s="237"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7" t="str">
        <f>IF(ISBLANK(INDEX('Policy Characteristics'!K:K,MATCH($C1573,'Policy Characteristics'!$C:$C,0))),"",INDEX('Policy Characteristics'!K:K,MATCH($C1573,'Policy Characteristics'!$C:$C,0)))</f>
        <v>industry-ag-main.html#eff-stds</v>
      </c>
      <c r="R1573" s="237" t="str">
        <f>IF(ISBLANK(INDEX('Policy Characteristics'!L:L,MATCH($C1573,'Policy Characteristics'!$C:$C,0))),"",INDEX('Policy Characteristics'!L:L,MATCH($C1573,'Policy Characteristics'!$C:$C,0)))</f>
        <v>industry-energy-efficiency-standards.html</v>
      </c>
      <c r="S1573" s="291" t="s">
        <v>187</v>
      </c>
    </row>
    <row r="1574" spans="1:19" s="237" customFormat="1">
      <c r="A1574" s="237" t="str">
        <f>IF(ISBLANK(INDEX('Policy Characteristics'!A:A,MATCH($C1574,'Policy Characteristics'!$C:$C,0))),"",INDEX('Policy Characteristics'!A:A,MATCH($C1574,'Policy Characteristics'!$C:$C,0)))</f>
        <v>Industry</v>
      </c>
      <c r="B1574" s="386" t="str">
        <f>IF(ISBLANK(INDEX('Policy Characteristics'!B:B,MATCH($C1574,'Policy Characteristics'!$C:$C,0))),"",INDEX('Policy Characteristics'!B:B,MATCH($C1574,'Policy Characteristics'!$C:$C,0)))</f>
        <v>Industry Energy Efficiency Standards</v>
      </c>
      <c r="C1574" s="237" t="str">
        <f t="shared" si="53"/>
        <v>Percentage Improvement in Eqpt Efficiency Standards above BAU</v>
      </c>
      <c r="D1574" s="290" t="s">
        <v>3068</v>
      </c>
      <c r="E1574" s="335" t="s">
        <v>2400</v>
      </c>
      <c r="F1574" t="s">
        <v>3071</v>
      </c>
      <c r="G1574" s="335" t="s">
        <v>2404</v>
      </c>
      <c r="H1574" s="17">
        <v>1192</v>
      </c>
      <c r="I1574" s="387" t="s">
        <v>44</v>
      </c>
      <c r="J1574" s="388" t="str">
        <f>IF(ISBLANK(INDEX('Policy Characteristics'!D:D,MATCH($C1574,'Policy Characteristics'!$C:$C,0))),"",INDEX('Policy Characteristics'!D:D,MATCH($C1574,'Policy Characteristics'!$C:$C,0)))</f>
        <v>Industry Energy Efficiency Standards</v>
      </c>
      <c r="K1574" s="237" t="str">
        <f>IF(ISBLANK(INDEX('Policy Characteristics'!E:E,MATCH($C1574,'Policy Characteristics'!$C:$C,0))),"",INDEX('Policy Characteristics'!E:E,MATCH($C1574,'Policy Characteristics'!$C:$C,0)))</f>
        <v>indst efficiency standards</v>
      </c>
      <c r="L1574" s="238">
        <f>IF(ISBLANK(INDEX('Policy Characteristics'!F:F,MATCH($C1574,'Policy Characteristics'!$C:$C,0))),"",INDEX('Policy Characteristics'!F:F,MATCH($C1574,'Policy Characteristics'!$C:$C,0)))</f>
        <v>0</v>
      </c>
      <c r="M1574" s="238">
        <f>IF(ISBLANK(INDEX('Policy Characteristics'!G:G,MATCH($C1574,'Policy Characteristics'!$C:$C,0))),"",INDEX('Policy Characteristics'!G:G,MATCH($C1574,'Policy Characteristics'!$C:$C,0)))</f>
        <v>0.25</v>
      </c>
      <c r="N1574" s="238">
        <f>IF(ISBLANK(INDEX('Policy Characteristics'!H:H,MATCH($C1574,'Policy Characteristics'!$C:$C,0))),"",INDEX('Policy Characteristics'!H:H,MATCH($C1574,'Policy Characteristics'!$C:$C,0)))</f>
        <v>0.01</v>
      </c>
      <c r="O1574" s="237" t="str">
        <f>IF(ISBLANK(INDEX('Policy Characteristics'!I:I,MATCH($C1574,'Policy Characteristics'!$C:$C,0))),"",INDEX('Policy Characteristics'!I:I,MATCH($C1574,'Policy Characteristics'!$C:$C,0)))</f>
        <v>% reduction in energy use</v>
      </c>
      <c r="P1574" s="237"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7" t="str">
        <f>IF(ISBLANK(INDEX('Policy Characteristics'!K:K,MATCH($C1574,'Policy Characteristics'!$C:$C,0))),"",INDEX('Policy Characteristics'!K:K,MATCH($C1574,'Policy Characteristics'!$C:$C,0)))</f>
        <v>industry-ag-main.html#eff-stds</v>
      </c>
      <c r="R1574" s="237" t="str">
        <f>IF(ISBLANK(INDEX('Policy Characteristics'!L:L,MATCH($C1574,'Policy Characteristics'!$C:$C,0))),"",INDEX('Policy Characteristics'!L:L,MATCH($C1574,'Policy Characteristics'!$C:$C,0)))</f>
        <v>industry-energy-efficiency-standards.html</v>
      </c>
      <c r="S1574" s="291" t="s">
        <v>187</v>
      </c>
    </row>
    <row r="1575" spans="1:19" s="237" customFormat="1">
      <c r="A1575" s="237" t="str">
        <f>IF(ISBLANK(INDEX('Policy Characteristics'!A:A,MATCH($C1575,'Policy Characteristics'!$C:$C,0))),"",INDEX('Policy Characteristics'!A:A,MATCH($C1575,'Policy Characteristics'!$C:$C,0)))</f>
        <v>Industry</v>
      </c>
      <c r="B1575" s="386" t="str">
        <f>IF(ISBLANK(INDEX('Policy Characteristics'!B:B,MATCH($C1575,'Policy Characteristics'!$C:$C,0))),"",INDEX('Policy Characteristics'!B:B,MATCH($C1575,'Policy Characteristics'!$C:$C,0)))</f>
        <v>Industry Energy Efficiency Standards</v>
      </c>
      <c r="C1575" s="237" t="str">
        <f t="shared" si="53"/>
        <v>Percentage Improvement in Eqpt Efficiency Standards above BAU</v>
      </c>
      <c r="D1575" s="290" t="s">
        <v>3068</v>
      </c>
      <c r="E1575" s="335" t="s">
        <v>2401</v>
      </c>
      <c r="F1575" t="s">
        <v>3071</v>
      </c>
      <c r="G1575" s="335" t="s">
        <v>2407</v>
      </c>
      <c r="H1575" s="17">
        <v>1193</v>
      </c>
      <c r="I1575" s="387" t="s">
        <v>44</v>
      </c>
      <c r="J1575" s="388" t="str">
        <f>IF(ISBLANK(INDEX('Policy Characteristics'!D:D,MATCH($C1575,'Policy Characteristics'!$C:$C,0))),"",INDEX('Policy Characteristics'!D:D,MATCH($C1575,'Policy Characteristics'!$C:$C,0)))</f>
        <v>Industry Energy Efficiency Standards</v>
      </c>
      <c r="K1575" s="237" t="str">
        <f>IF(ISBLANK(INDEX('Policy Characteristics'!E:E,MATCH($C1575,'Policy Characteristics'!$C:$C,0))),"",INDEX('Policy Characteristics'!E:E,MATCH($C1575,'Policy Characteristics'!$C:$C,0)))</f>
        <v>indst efficiency standards</v>
      </c>
      <c r="L1575" s="238">
        <f>IF(ISBLANK(INDEX('Policy Characteristics'!F:F,MATCH($C1575,'Policy Characteristics'!$C:$C,0))),"",INDEX('Policy Characteristics'!F:F,MATCH($C1575,'Policy Characteristics'!$C:$C,0)))</f>
        <v>0</v>
      </c>
      <c r="M1575" s="238">
        <f>IF(ISBLANK(INDEX('Policy Characteristics'!G:G,MATCH($C1575,'Policy Characteristics'!$C:$C,0))),"",INDEX('Policy Characteristics'!G:G,MATCH($C1575,'Policy Characteristics'!$C:$C,0)))</f>
        <v>0.25</v>
      </c>
      <c r="N1575" s="238">
        <f>IF(ISBLANK(INDEX('Policy Characteristics'!H:H,MATCH($C1575,'Policy Characteristics'!$C:$C,0))),"",INDEX('Policy Characteristics'!H:H,MATCH($C1575,'Policy Characteristics'!$C:$C,0)))</f>
        <v>0.01</v>
      </c>
      <c r="O1575" s="237" t="str">
        <f>IF(ISBLANK(INDEX('Policy Characteristics'!I:I,MATCH($C1575,'Policy Characteristics'!$C:$C,0))),"",INDEX('Policy Characteristics'!I:I,MATCH($C1575,'Policy Characteristics'!$C:$C,0)))</f>
        <v>% reduction in energy use</v>
      </c>
      <c r="P1575" s="237"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7" t="str">
        <f>IF(ISBLANK(INDEX('Policy Characteristics'!K:K,MATCH($C1575,'Policy Characteristics'!$C:$C,0))),"",INDEX('Policy Characteristics'!K:K,MATCH($C1575,'Policy Characteristics'!$C:$C,0)))</f>
        <v>industry-ag-main.html#eff-stds</v>
      </c>
      <c r="R1575" s="237" t="str">
        <f>IF(ISBLANK(INDEX('Policy Characteristics'!L:L,MATCH($C1575,'Policy Characteristics'!$C:$C,0))),"",INDEX('Policy Characteristics'!L:L,MATCH($C1575,'Policy Characteristics'!$C:$C,0)))</f>
        <v>industry-energy-efficiency-standards.html</v>
      </c>
      <c r="S1575" s="291" t="s">
        <v>187</v>
      </c>
    </row>
    <row r="1576" spans="1:19" s="237" customFormat="1">
      <c r="A1576" s="237" t="str">
        <f>IF(ISBLANK(INDEX('Policy Characteristics'!A:A,MATCH($C1576,'Policy Characteristics'!$C:$C,0))),"",INDEX('Policy Characteristics'!A:A,MATCH($C1576,'Policy Characteristics'!$C:$C,0)))</f>
        <v>Industry</v>
      </c>
      <c r="B1576" s="386" t="str">
        <f>IF(ISBLANK(INDEX('Policy Characteristics'!B:B,MATCH($C1576,'Policy Characteristics'!$C:$C,0))),"",INDEX('Policy Characteristics'!B:B,MATCH($C1576,'Policy Characteristics'!$C:$C,0)))</f>
        <v>Industry Energy Efficiency Standards</v>
      </c>
      <c r="C1576" s="237" t="str">
        <f t="shared" si="53"/>
        <v>Percentage Improvement in Eqpt Efficiency Standards above BAU</v>
      </c>
      <c r="D1576" s="290" t="s">
        <v>3068</v>
      </c>
      <c r="E1576" s="335" t="s">
        <v>2699</v>
      </c>
      <c r="F1576" t="s">
        <v>3071</v>
      </c>
      <c r="G1576" s="335" t="s">
        <v>2702</v>
      </c>
      <c r="H1576" s="17">
        <v>1194</v>
      </c>
      <c r="I1576" s="387" t="s">
        <v>44</v>
      </c>
      <c r="J1576" s="388" t="str">
        <f>IF(ISBLANK(INDEX('Policy Characteristics'!D:D,MATCH($C1576,'Policy Characteristics'!$C:$C,0))),"",INDEX('Policy Characteristics'!D:D,MATCH($C1576,'Policy Characteristics'!$C:$C,0)))</f>
        <v>Industry Energy Efficiency Standards</v>
      </c>
      <c r="K1576" s="237" t="str">
        <f>IF(ISBLANK(INDEX('Policy Characteristics'!E:E,MATCH($C1576,'Policy Characteristics'!$C:$C,0))),"",INDEX('Policy Characteristics'!E:E,MATCH($C1576,'Policy Characteristics'!$C:$C,0)))</f>
        <v>indst efficiency standards</v>
      </c>
      <c r="L1576" s="238">
        <f>IF(ISBLANK(INDEX('Policy Characteristics'!F:F,MATCH($C1576,'Policy Characteristics'!$C:$C,0))),"",INDEX('Policy Characteristics'!F:F,MATCH($C1576,'Policy Characteristics'!$C:$C,0)))</f>
        <v>0</v>
      </c>
      <c r="M1576" s="238">
        <f>IF(ISBLANK(INDEX('Policy Characteristics'!G:G,MATCH($C1576,'Policy Characteristics'!$C:$C,0))),"",INDEX('Policy Characteristics'!G:G,MATCH($C1576,'Policy Characteristics'!$C:$C,0)))</f>
        <v>0.25</v>
      </c>
      <c r="N1576" s="238">
        <f>IF(ISBLANK(INDEX('Policy Characteristics'!H:H,MATCH($C1576,'Policy Characteristics'!$C:$C,0))),"",INDEX('Policy Characteristics'!H:H,MATCH($C1576,'Policy Characteristics'!$C:$C,0)))</f>
        <v>0.01</v>
      </c>
      <c r="O1576" s="237" t="str">
        <f>IF(ISBLANK(INDEX('Policy Characteristics'!I:I,MATCH($C1576,'Policy Characteristics'!$C:$C,0))),"",INDEX('Policy Characteristics'!I:I,MATCH($C1576,'Policy Characteristics'!$C:$C,0)))</f>
        <v>% reduction in energy use</v>
      </c>
      <c r="P1576" s="237"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7" t="str">
        <f>IF(ISBLANK(INDEX('Policy Characteristics'!K:K,MATCH($C1576,'Policy Characteristics'!$C:$C,0))),"",INDEX('Policy Characteristics'!K:K,MATCH($C1576,'Policy Characteristics'!$C:$C,0)))</f>
        <v>industry-ag-main.html#eff-stds</v>
      </c>
      <c r="R1576" s="237" t="str">
        <f>IF(ISBLANK(INDEX('Policy Characteristics'!L:L,MATCH($C1576,'Policy Characteristics'!$C:$C,0))),"",INDEX('Policy Characteristics'!L:L,MATCH($C1576,'Policy Characteristics'!$C:$C,0)))</f>
        <v>industry-energy-efficiency-standards.html</v>
      </c>
      <c r="S1576" s="291" t="s">
        <v>187</v>
      </c>
    </row>
    <row r="1577" spans="1:19" s="237" customFormat="1">
      <c r="A1577" s="237" t="str">
        <f>IF(ISBLANK(INDEX('Policy Characteristics'!A:A,MATCH($C1577,'Policy Characteristics'!$C:$C,0))),"",INDEX('Policy Characteristics'!A:A,MATCH($C1577,'Policy Characteristics'!$C:$C,0)))</f>
        <v>Industry</v>
      </c>
      <c r="B1577" s="386" t="str">
        <f>IF(ISBLANK(INDEX('Policy Characteristics'!B:B,MATCH($C1577,'Policy Characteristics'!$C:$C,0))),"",INDEX('Policy Characteristics'!B:B,MATCH($C1577,'Policy Characteristics'!$C:$C,0)))</f>
        <v>Industry Energy Efficiency Standards</v>
      </c>
      <c r="C1577" s="237" t="str">
        <f t="shared" si="53"/>
        <v>Percentage Improvement in Eqpt Efficiency Standards above BAU</v>
      </c>
      <c r="D1577" s="290" t="s">
        <v>3068</v>
      </c>
      <c r="E1577" s="335" t="s">
        <v>2700</v>
      </c>
      <c r="F1577" t="s">
        <v>3071</v>
      </c>
      <c r="G1577" s="335" t="s">
        <v>2704</v>
      </c>
      <c r="H1577" s="17">
        <v>1195</v>
      </c>
      <c r="I1577" s="387" t="s">
        <v>44</v>
      </c>
      <c r="J1577" s="388" t="str">
        <f>IF(ISBLANK(INDEX('Policy Characteristics'!D:D,MATCH($C1577,'Policy Characteristics'!$C:$C,0))),"",INDEX('Policy Characteristics'!D:D,MATCH($C1577,'Policy Characteristics'!$C:$C,0)))</f>
        <v>Industry Energy Efficiency Standards</v>
      </c>
      <c r="K1577" s="237" t="str">
        <f>IF(ISBLANK(INDEX('Policy Characteristics'!E:E,MATCH($C1577,'Policy Characteristics'!$C:$C,0))),"",INDEX('Policy Characteristics'!E:E,MATCH($C1577,'Policy Characteristics'!$C:$C,0)))</f>
        <v>indst efficiency standards</v>
      </c>
      <c r="L1577" s="238">
        <f>IF(ISBLANK(INDEX('Policy Characteristics'!F:F,MATCH($C1577,'Policy Characteristics'!$C:$C,0))),"",INDEX('Policy Characteristics'!F:F,MATCH($C1577,'Policy Characteristics'!$C:$C,0)))</f>
        <v>0</v>
      </c>
      <c r="M1577" s="238">
        <f>IF(ISBLANK(INDEX('Policy Characteristics'!G:G,MATCH($C1577,'Policy Characteristics'!$C:$C,0))),"",INDEX('Policy Characteristics'!G:G,MATCH($C1577,'Policy Characteristics'!$C:$C,0)))</f>
        <v>0.25</v>
      </c>
      <c r="N1577" s="238">
        <f>IF(ISBLANK(INDEX('Policy Characteristics'!H:H,MATCH($C1577,'Policy Characteristics'!$C:$C,0))),"",INDEX('Policy Characteristics'!H:H,MATCH($C1577,'Policy Characteristics'!$C:$C,0)))</f>
        <v>0.01</v>
      </c>
      <c r="O1577" s="237" t="str">
        <f>IF(ISBLANK(INDEX('Policy Characteristics'!I:I,MATCH($C1577,'Policy Characteristics'!$C:$C,0))),"",INDEX('Policy Characteristics'!I:I,MATCH($C1577,'Policy Characteristics'!$C:$C,0)))</f>
        <v>% reduction in energy use</v>
      </c>
      <c r="P1577" s="237"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7" t="str">
        <f>IF(ISBLANK(INDEX('Policy Characteristics'!K:K,MATCH($C1577,'Policy Characteristics'!$C:$C,0))),"",INDEX('Policy Characteristics'!K:K,MATCH($C1577,'Policy Characteristics'!$C:$C,0)))</f>
        <v>industry-ag-main.html#eff-stds</v>
      </c>
      <c r="R1577" s="237" t="str">
        <f>IF(ISBLANK(INDEX('Policy Characteristics'!L:L,MATCH($C1577,'Policy Characteristics'!$C:$C,0))),"",INDEX('Policy Characteristics'!L:L,MATCH($C1577,'Policy Characteristics'!$C:$C,0)))</f>
        <v>industry-energy-efficiency-standards.html</v>
      </c>
      <c r="S1577" s="291" t="s">
        <v>187</v>
      </c>
    </row>
    <row r="1578" spans="1:19" s="237" customFormat="1">
      <c r="A1578" s="237" t="str">
        <f>IF(ISBLANK(INDEX('Policy Characteristics'!A:A,MATCH($C1578,'Policy Characteristics'!$C:$C,0))),"",INDEX('Policy Characteristics'!A:A,MATCH($C1578,'Policy Characteristics'!$C:$C,0)))</f>
        <v>Industry</v>
      </c>
      <c r="B1578" s="386" t="str">
        <f>IF(ISBLANK(INDEX('Policy Characteristics'!B:B,MATCH($C1578,'Policy Characteristics'!$C:$C,0))),"",INDEX('Policy Characteristics'!B:B,MATCH($C1578,'Policy Characteristics'!$C:$C,0)))</f>
        <v>Industry Energy Efficiency Standards</v>
      </c>
      <c r="C1578" s="237" t="str">
        <f t="shared" si="53"/>
        <v>Percentage Improvement in Eqpt Efficiency Standards above BAU</v>
      </c>
      <c r="D1578" s="290" t="s">
        <v>3068</v>
      </c>
      <c r="E1578" s="335" t="s">
        <v>2701</v>
      </c>
      <c r="F1578" t="s">
        <v>3071</v>
      </c>
      <c r="G1578" s="335" t="s">
        <v>2705</v>
      </c>
      <c r="H1578" s="17">
        <v>1196</v>
      </c>
      <c r="I1578" s="387" t="s">
        <v>44</v>
      </c>
      <c r="J1578" s="388" t="str">
        <f>IF(ISBLANK(INDEX('Policy Characteristics'!D:D,MATCH($C1578,'Policy Characteristics'!$C:$C,0))),"",INDEX('Policy Characteristics'!D:D,MATCH($C1578,'Policy Characteristics'!$C:$C,0)))</f>
        <v>Industry Energy Efficiency Standards</v>
      </c>
      <c r="K1578" s="237" t="str">
        <f>IF(ISBLANK(INDEX('Policy Characteristics'!E:E,MATCH($C1578,'Policy Characteristics'!$C:$C,0))),"",INDEX('Policy Characteristics'!E:E,MATCH($C1578,'Policy Characteristics'!$C:$C,0)))</f>
        <v>indst efficiency standards</v>
      </c>
      <c r="L1578" s="238">
        <f>IF(ISBLANK(INDEX('Policy Characteristics'!F:F,MATCH($C1578,'Policy Characteristics'!$C:$C,0))),"",INDEX('Policy Characteristics'!F:F,MATCH($C1578,'Policy Characteristics'!$C:$C,0)))</f>
        <v>0</v>
      </c>
      <c r="M1578" s="238">
        <f>IF(ISBLANK(INDEX('Policy Characteristics'!G:G,MATCH($C1578,'Policy Characteristics'!$C:$C,0))),"",INDEX('Policy Characteristics'!G:G,MATCH($C1578,'Policy Characteristics'!$C:$C,0)))</f>
        <v>0.25</v>
      </c>
      <c r="N1578" s="238">
        <f>IF(ISBLANK(INDEX('Policy Characteristics'!H:H,MATCH($C1578,'Policy Characteristics'!$C:$C,0))),"",INDEX('Policy Characteristics'!H:H,MATCH($C1578,'Policy Characteristics'!$C:$C,0)))</f>
        <v>0.01</v>
      </c>
      <c r="O1578" s="237" t="str">
        <f>IF(ISBLANK(INDEX('Policy Characteristics'!I:I,MATCH($C1578,'Policy Characteristics'!$C:$C,0))),"",INDEX('Policy Characteristics'!I:I,MATCH($C1578,'Policy Characteristics'!$C:$C,0)))</f>
        <v>% reduction in energy use</v>
      </c>
      <c r="P1578" s="237"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7" t="str">
        <f>IF(ISBLANK(INDEX('Policy Characteristics'!K:K,MATCH($C1578,'Policy Characteristics'!$C:$C,0))),"",INDEX('Policy Characteristics'!K:K,MATCH($C1578,'Policy Characteristics'!$C:$C,0)))</f>
        <v>industry-ag-main.html#eff-stds</v>
      </c>
      <c r="R1578" s="237" t="str">
        <f>IF(ISBLANK(INDEX('Policy Characteristics'!L:L,MATCH($C1578,'Policy Characteristics'!$C:$C,0))),"",INDEX('Policy Characteristics'!L:L,MATCH($C1578,'Policy Characteristics'!$C:$C,0)))</f>
        <v>industry-energy-efficiency-standards.html</v>
      </c>
      <c r="S1578" s="291" t="s">
        <v>187</v>
      </c>
    </row>
    <row r="1579" spans="1:19" s="237" customFormat="1">
      <c r="A1579" s="237" t="str">
        <f>IF(ISBLANK(INDEX('Policy Characteristics'!A:A,MATCH($C1579,'Policy Characteristics'!$C:$C,0))),"",INDEX('Policy Characteristics'!A:A,MATCH($C1579,'Policy Characteristics'!$C:$C,0)))</f>
        <v>Industry</v>
      </c>
      <c r="B1579" s="386" t="str">
        <f>IF(ISBLANK(INDEX('Policy Characteristics'!B:B,MATCH($C1579,'Policy Characteristics'!$C:$C,0))),"",INDEX('Policy Characteristics'!B:B,MATCH($C1579,'Policy Characteristics'!$C:$C,0)))</f>
        <v>Industry Energy Efficiency Standards</v>
      </c>
      <c r="C1579" s="237" t="str">
        <f t="shared" si="53"/>
        <v>Percentage Improvement in Eqpt Efficiency Standards above BAU</v>
      </c>
      <c r="D1579" s="290" t="s">
        <v>3068</v>
      </c>
      <c r="E1579" s="335" t="s">
        <v>2698</v>
      </c>
      <c r="F1579" t="s">
        <v>3071</v>
      </c>
      <c r="G1579" s="335" t="s">
        <v>2703</v>
      </c>
      <c r="H1579" s="17">
        <v>1197</v>
      </c>
      <c r="I1579" s="387" t="s">
        <v>44</v>
      </c>
      <c r="J1579" s="388" t="str">
        <f>IF(ISBLANK(INDEX('Policy Characteristics'!D:D,MATCH($C1579,'Policy Characteristics'!$C:$C,0))),"",INDEX('Policy Characteristics'!D:D,MATCH($C1579,'Policy Characteristics'!$C:$C,0)))</f>
        <v>Industry Energy Efficiency Standards</v>
      </c>
      <c r="K1579" s="237" t="str">
        <f>IF(ISBLANK(INDEX('Policy Characteristics'!E:E,MATCH($C1579,'Policy Characteristics'!$C:$C,0))),"",INDEX('Policy Characteristics'!E:E,MATCH($C1579,'Policy Characteristics'!$C:$C,0)))</f>
        <v>indst efficiency standards</v>
      </c>
      <c r="L1579" s="238">
        <f>IF(ISBLANK(INDEX('Policy Characteristics'!F:F,MATCH($C1579,'Policy Characteristics'!$C:$C,0))),"",INDEX('Policy Characteristics'!F:F,MATCH($C1579,'Policy Characteristics'!$C:$C,0)))</f>
        <v>0</v>
      </c>
      <c r="M1579" s="238">
        <f>IF(ISBLANK(INDEX('Policy Characteristics'!G:G,MATCH($C1579,'Policy Characteristics'!$C:$C,0))),"",INDEX('Policy Characteristics'!G:G,MATCH($C1579,'Policy Characteristics'!$C:$C,0)))</f>
        <v>0.25</v>
      </c>
      <c r="N1579" s="238">
        <f>IF(ISBLANK(INDEX('Policy Characteristics'!H:H,MATCH($C1579,'Policy Characteristics'!$C:$C,0))),"",INDEX('Policy Characteristics'!H:H,MATCH($C1579,'Policy Characteristics'!$C:$C,0)))</f>
        <v>0.01</v>
      </c>
      <c r="O1579" s="237" t="str">
        <f>IF(ISBLANK(INDEX('Policy Characteristics'!I:I,MATCH($C1579,'Policy Characteristics'!$C:$C,0))),"",INDEX('Policy Characteristics'!I:I,MATCH($C1579,'Policy Characteristics'!$C:$C,0)))</f>
        <v>% reduction in energy use</v>
      </c>
      <c r="P1579" s="237"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7" t="str">
        <f>IF(ISBLANK(INDEX('Policy Characteristics'!K:K,MATCH($C1579,'Policy Characteristics'!$C:$C,0))),"",INDEX('Policy Characteristics'!K:K,MATCH($C1579,'Policy Characteristics'!$C:$C,0)))</f>
        <v>industry-ag-main.html#eff-stds</v>
      </c>
      <c r="R1579" s="237" t="str">
        <f>IF(ISBLANK(INDEX('Policy Characteristics'!L:L,MATCH($C1579,'Policy Characteristics'!$C:$C,0))),"",INDEX('Policy Characteristics'!L:L,MATCH($C1579,'Policy Characteristics'!$C:$C,0)))</f>
        <v>industry-energy-efficiency-standards.html</v>
      </c>
      <c r="S1579" s="291" t="s">
        <v>187</v>
      </c>
    </row>
    <row r="1580" spans="1:19" s="237" customFormat="1">
      <c r="A1580" s="237" t="str">
        <f>IF(ISBLANK(INDEX('Policy Characteristics'!A:A,MATCH($C1580,'Policy Characteristics'!$C:$C,0))),"",INDEX('Policy Characteristics'!A:A,MATCH($C1580,'Policy Characteristics'!$C:$C,0)))</f>
        <v>Industry</v>
      </c>
      <c r="B1580" s="386" t="str">
        <f>IF(ISBLANK(INDEX('Policy Characteristics'!B:B,MATCH($C1580,'Policy Characteristics'!$C:$C,0))),"",INDEX('Policy Characteristics'!B:B,MATCH($C1580,'Policy Characteristics'!$C:$C,0)))</f>
        <v>Industry Energy Efficiency Standards</v>
      </c>
      <c r="C1580" s="237" t="str">
        <f t="shared" si="53"/>
        <v>Percentage Improvement in Eqpt Efficiency Standards above BAU</v>
      </c>
      <c r="D1580" s="290" t="s">
        <v>3069</v>
      </c>
      <c r="E1580" s="335" t="s">
        <v>2396</v>
      </c>
      <c r="F1580" t="s">
        <v>3030</v>
      </c>
      <c r="G1580" s="335" t="s">
        <v>2402</v>
      </c>
      <c r="H1580" s="17">
        <v>1198</v>
      </c>
      <c r="I1580" s="387" t="s">
        <v>43</v>
      </c>
      <c r="J1580" s="388" t="str">
        <f>IF(ISBLANK(INDEX('Policy Characteristics'!D:D,MATCH($C1580,'Policy Characteristics'!$C:$C,0))),"",INDEX('Policy Characteristics'!D:D,MATCH($C1580,'Policy Characteristics'!$C:$C,0)))</f>
        <v>Industry Energy Efficiency Standards</v>
      </c>
      <c r="K1580" s="237" t="str">
        <f>IF(ISBLANK(INDEX('Policy Characteristics'!E:E,MATCH($C1580,'Policy Characteristics'!$C:$C,0))),"",INDEX('Policy Characteristics'!E:E,MATCH($C1580,'Policy Characteristics'!$C:$C,0)))</f>
        <v>indst efficiency standards</v>
      </c>
      <c r="L1580" s="238">
        <f>IF(ISBLANK(INDEX('Policy Characteristics'!F:F,MATCH($C1580,'Policy Characteristics'!$C:$C,0))),"",INDEX('Policy Characteristics'!F:F,MATCH($C1580,'Policy Characteristics'!$C:$C,0)))</f>
        <v>0</v>
      </c>
      <c r="M1580" s="238">
        <f>IF(ISBLANK(INDEX('Policy Characteristics'!G:G,MATCH($C1580,'Policy Characteristics'!$C:$C,0))),"",INDEX('Policy Characteristics'!G:G,MATCH($C1580,'Policy Characteristics'!$C:$C,0)))</f>
        <v>0.25</v>
      </c>
      <c r="N1580" s="238">
        <f>IF(ISBLANK(INDEX('Policy Characteristics'!H:H,MATCH($C1580,'Policy Characteristics'!$C:$C,0))),"",INDEX('Policy Characteristics'!H:H,MATCH($C1580,'Policy Characteristics'!$C:$C,0)))</f>
        <v>0.01</v>
      </c>
      <c r="O1580" s="237" t="str">
        <f>IF(ISBLANK(INDEX('Policy Characteristics'!I:I,MATCH($C1580,'Policy Characteristics'!$C:$C,0))),"",INDEX('Policy Characteristics'!I:I,MATCH($C1580,'Policy Characteristics'!$C:$C,0)))</f>
        <v>% reduction in energy use</v>
      </c>
      <c r="P1580" s="237"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7" t="str">
        <f>IF(ISBLANK(INDEX('Policy Characteristics'!K:K,MATCH($C1580,'Policy Characteristics'!$C:$C,0))),"",INDEX('Policy Characteristics'!K:K,MATCH($C1580,'Policy Characteristics'!$C:$C,0)))</f>
        <v>industry-ag-main.html#eff-stds</v>
      </c>
      <c r="R1580" s="237" t="str">
        <f>IF(ISBLANK(INDEX('Policy Characteristics'!L:L,MATCH($C1580,'Policy Characteristics'!$C:$C,0))),"",INDEX('Policy Characteristics'!L:L,MATCH($C1580,'Policy Characteristics'!$C:$C,0)))</f>
        <v>industry-energy-efficiency-standards.html</v>
      </c>
      <c r="S1580" s="291" t="s">
        <v>187</v>
      </c>
    </row>
    <row r="1581" spans="1:19" s="237" customFormat="1">
      <c r="A1581" s="237" t="str">
        <f>IF(ISBLANK(INDEX('Policy Characteristics'!A:A,MATCH($C1581,'Policy Characteristics'!$C:$C,0))),"",INDEX('Policy Characteristics'!A:A,MATCH($C1581,'Policy Characteristics'!$C:$C,0)))</f>
        <v>Industry</v>
      </c>
      <c r="B1581" s="386" t="str">
        <f>IF(ISBLANK(INDEX('Policy Characteristics'!B:B,MATCH($C1581,'Policy Characteristics'!$C:$C,0))),"",INDEX('Policy Characteristics'!B:B,MATCH($C1581,'Policy Characteristics'!$C:$C,0)))</f>
        <v>Industry Energy Efficiency Standards</v>
      </c>
      <c r="C1581" s="237" t="str">
        <f t="shared" si="53"/>
        <v>Percentage Improvement in Eqpt Efficiency Standards above BAU</v>
      </c>
      <c r="D1581" s="290" t="s">
        <v>3069</v>
      </c>
      <c r="E1581" s="335" t="s">
        <v>2397</v>
      </c>
      <c r="F1581" t="s">
        <v>3030</v>
      </c>
      <c r="G1581" s="335" t="s">
        <v>2405</v>
      </c>
      <c r="H1581" s="17">
        <v>1199</v>
      </c>
      <c r="I1581" s="387" t="s">
        <v>44</v>
      </c>
      <c r="J1581" s="388" t="str">
        <f>IF(ISBLANK(INDEX('Policy Characteristics'!D:D,MATCH($C1581,'Policy Characteristics'!$C:$C,0))),"",INDEX('Policy Characteristics'!D:D,MATCH($C1581,'Policy Characteristics'!$C:$C,0)))</f>
        <v>Industry Energy Efficiency Standards</v>
      </c>
      <c r="K1581" s="237" t="str">
        <f>IF(ISBLANK(INDEX('Policy Characteristics'!E:E,MATCH($C1581,'Policy Characteristics'!$C:$C,0))),"",INDEX('Policy Characteristics'!E:E,MATCH($C1581,'Policy Characteristics'!$C:$C,0)))</f>
        <v>indst efficiency standards</v>
      </c>
      <c r="L1581" s="238">
        <f>IF(ISBLANK(INDEX('Policy Characteristics'!F:F,MATCH($C1581,'Policy Characteristics'!$C:$C,0))),"",INDEX('Policy Characteristics'!F:F,MATCH($C1581,'Policy Characteristics'!$C:$C,0)))</f>
        <v>0</v>
      </c>
      <c r="M1581" s="238">
        <f>IF(ISBLANK(INDEX('Policy Characteristics'!G:G,MATCH($C1581,'Policy Characteristics'!$C:$C,0))),"",INDEX('Policy Characteristics'!G:G,MATCH($C1581,'Policy Characteristics'!$C:$C,0)))</f>
        <v>0.25</v>
      </c>
      <c r="N1581" s="238">
        <f>IF(ISBLANK(INDEX('Policy Characteristics'!H:H,MATCH($C1581,'Policy Characteristics'!$C:$C,0))),"",INDEX('Policy Characteristics'!H:H,MATCH($C1581,'Policy Characteristics'!$C:$C,0)))</f>
        <v>0.01</v>
      </c>
      <c r="O1581" s="237" t="str">
        <f>IF(ISBLANK(INDEX('Policy Characteristics'!I:I,MATCH($C1581,'Policy Characteristics'!$C:$C,0))),"",INDEX('Policy Characteristics'!I:I,MATCH($C1581,'Policy Characteristics'!$C:$C,0)))</f>
        <v>% reduction in energy use</v>
      </c>
      <c r="P1581" s="237"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7" t="str">
        <f>IF(ISBLANK(INDEX('Policy Characteristics'!K:K,MATCH($C1581,'Policy Characteristics'!$C:$C,0))),"",INDEX('Policy Characteristics'!K:K,MATCH($C1581,'Policy Characteristics'!$C:$C,0)))</f>
        <v>industry-ag-main.html#eff-stds</v>
      </c>
      <c r="R1581" s="237" t="str">
        <f>IF(ISBLANK(INDEX('Policy Characteristics'!L:L,MATCH($C1581,'Policy Characteristics'!$C:$C,0))),"",INDEX('Policy Characteristics'!L:L,MATCH($C1581,'Policy Characteristics'!$C:$C,0)))</f>
        <v>industry-energy-efficiency-standards.html</v>
      </c>
      <c r="S1581" s="291" t="s">
        <v>187</v>
      </c>
    </row>
    <row r="1582" spans="1:19" s="237" customFormat="1">
      <c r="A1582" s="237" t="str">
        <f>IF(ISBLANK(INDEX('Policy Characteristics'!A:A,MATCH($C1582,'Policy Characteristics'!$C:$C,0))),"",INDEX('Policy Characteristics'!A:A,MATCH($C1582,'Policy Characteristics'!$C:$C,0)))</f>
        <v>Industry</v>
      </c>
      <c r="B1582" s="386" t="str">
        <f>IF(ISBLANK(INDEX('Policy Characteristics'!B:B,MATCH($C1582,'Policy Characteristics'!$C:$C,0))),"",INDEX('Policy Characteristics'!B:B,MATCH($C1582,'Policy Characteristics'!$C:$C,0)))</f>
        <v>Industry Energy Efficiency Standards</v>
      </c>
      <c r="C1582" s="237" t="str">
        <f t="shared" si="53"/>
        <v>Percentage Improvement in Eqpt Efficiency Standards above BAU</v>
      </c>
      <c r="D1582" s="290" t="s">
        <v>3069</v>
      </c>
      <c r="E1582" s="335" t="s">
        <v>2398</v>
      </c>
      <c r="F1582" t="s">
        <v>3030</v>
      </c>
      <c r="G1582" s="335" t="s">
        <v>2406</v>
      </c>
      <c r="H1582" s="17">
        <v>1200</v>
      </c>
      <c r="I1582" s="387" t="s">
        <v>43</v>
      </c>
      <c r="J1582" s="388" t="str">
        <f>IF(ISBLANK(INDEX('Policy Characteristics'!D:D,MATCH($C1582,'Policy Characteristics'!$C:$C,0))),"",INDEX('Policy Characteristics'!D:D,MATCH($C1582,'Policy Characteristics'!$C:$C,0)))</f>
        <v>Industry Energy Efficiency Standards</v>
      </c>
      <c r="K1582" s="237" t="str">
        <f>IF(ISBLANK(INDEX('Policy Characteristics'!E:E,MATCH($C1582,'Policy Characteristics'!$C:$C,0))),"",INDEX('Policy Characteristics'!E:E,MATCH($C1582,'Policy Characteristics'!$C:$C,0)))</f>
        <v>indst efficiency standards</v>
      </c>
      <c r="L1582" s="238">
        <f>IF(ISBLANK(INDEX('Policy Characteristics'!F:F,MATCH($C1582,'Policy Characteristics'!$C:$C,0))),"",INDEX('Policy Characteristics'!F:F,MATCH($C1582,'Policy Characteristics'!$C:$C,0)))</f>
        <v>0</v>
      </c>
      <c r="M1582" s="238">
        <f>IF(ISBLANK(INDEX('Policy Characteristics'!G:G,MATCH($C1582,'Policy Characteristics'!$C:$C,0))),"",INDEX('Policy Characteristics'!G:G,MATCH($C1582,'Policy Characteristics'!$C:$C,0)))</f>
        <v>0.25</v>
      </c>
      <c r="N1582" s="238">
        <f>IF(ISBLANK(INDEX('Policy Characteristics'!H:H,MATCH($C1582,'Policy Characteristics'!$C:$C,0))),"",INDEX('Policy Characteristics'!H:H,MATCH($C1582,'Policy Characteristics'!$C:$C,0)))</f>
        <v>0.01</v>
      </c>
      <c r="O1582" s="237" t="str">
        <f>IF(ISBLANK(INDEX('Policy Characteristics'!I:I,MATCH($C1582,'Policy Characteristics'!$C:$C,0))),"",INDEX('Policy Characteristics'!I:I,MATCH($C1582,'Policy Characteristics'!$C:$C,0)))</f>
        <v>% reduction in energy use</v>
      </c>
      <c r="P1582" s="237"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7" t="str">
        <f>IF(ISBLANK(INDEX('Policy Characteristics'!K:K,MATCH($C1582,'Policy Characteristics'!$C:$C,0))),"",INDEX('Policy Characteristics'!K:K,MATCH($C1582,'Policy Characteristics'!$C:$C,0)))</f>
        <v>industry-ag-main.html#eff-stds</v>
      </c>
      <c r="R1582" s="237" t="str">
        <f>IF(ISBLANK(INDEX('Policy Characteristics'!L:L,MATCH($C1582,'Policy Characteristics'!$C:$C,0))),"",INDEX('Policy Characteristics'!L:L,MATCH($C1582,'Policy Characteristics'!$C:$C,0)))</f>
        <v>industry-energy-efficiency-standards.html</v>
      </c>
      <c r="S1582" s="291" t="s">
        <v>187</v>
      </c>
    </row>
    <row r="1583" spans="1:19" s="237" customFormat="1">
      <c r="A1583" s="237" t="str">
        <f>IF(ISBLANK(INDEX('Policy Characteristics'!A:A,MATCH($C1583,'Policy Characteristics'!$C:$C,0))),"",INDEX('Policy Characteristics'!A:A,MATCH($C1583,'Policy Characteristics'!$C:$C,0)))</f>
        <v>Industry</v>
      </c>
      <c r="B1583" s="386" t="str">
        <f>IF(ISBLANK(INDEX('Policy Characteristics'!B:B,MATCH($C1583,'Policy Characteristics'!$C:$C,0))),"",INDEX('Policy Characteristics'!B:B,MATCH($C1583,'Policy Characteristics'!$C:$C,0)))</f>
        <v>Industry Energy Efficiency Standards</v>
      </c>
      <c r="C1583" s="237" t="str">
        <f t="shared" si="53"/>
        <v>Percentage Improvement in Eqpt Efficiency Standards above BAU</v>
      </c>
      <c r="D1583" s="290" t="s">
        <v>3069</v>
      </c>
      <c r="E1583" s="335" t="s">
        <v>2399</v>
      </c>
      <c r="F1583" t="s">
        <v>3030</v>
      </c>
      <c r="G1583" s="335" t="s">
        <v>2403</v>
      </c>
      <c r="H1583" s="17">
        <v>1201</v>
      </c>
      <c r="I1583" s="387" t="s">
        <v>44</v>
      </c>
      <c r="J1583" s="388" t="str">
        <f>IF(ISBLANK(INDEX('Policy Characteristics'!D:D,MATCH($C1583,'Policy Characteristics'!$C:$C,0))),"",INDEX('Policy Characteristics'!D:D,MATCH($C1583,'Policy Characteristics'!$C:$C,0)))</f>
        <v>Industry Energy Efficiency Standards</v>
      </c>
      <c r="K1583" s="237" t="str">
        <f>IF(ISBLANK(INDEX('Policy Characteristics'!E:E,MATCH($C1583,'Policy Characteristics'!$C:$C,0))),"",INDEX('Policy Characteristics'!E:E,MATCH($C1583,'Policy Characteristics'!$C:$C,0)))</f>
        <v>indst efficiency standards</v>
      </c>
      <c r="L1583" s="238">
        <f>IF(ISBLANK(INDEX('Policy Characteristics'!F:F,MATCH($C1583,'Policy Characteristics'!$C:$C,0))),"",INDEX('Policy Characteristics'!F:F,MATCH($C1583,'Policy Characteristics'!$C:$C,0)))</f>
        <v>0</v>
      </c>
      <c r="M1583" s="238">
        <f>IF(ISBLANK(INDEX('Policy Characteristics'!G:G,MATCH($C1583,'Policy Characteristics'!$C:$C,0))),"",INDEX('Policy Characteristics'!G:G,MATCH($C1583,'Policy Characteristics'!$C:$C,0)))</f>
        <v>0.25</v>
      </c>
      <c r="N1583" s="238">
        <f>IF(ISBLANK(INDEX('Policy Characteristics'!H:H,MATCH($C1583,'Policy Characteristics'!$C:$C,0))),"",INDEX('Policy Characteristics'!H:H,MATCH($C1583,'Policy Characteristics'!$C:$C,0)))</f>
        <v>0.01</v>
      </c>
      <c r="O1583" s="237" t="str">
        <f>IF(ISBLANK(INDEX('Policy Characteristics'!I:I,MATCH($C1583,'Policy Characteristics'!$C:$C,0))),"",INDEX('Policy Characteristics'!I:I,MATCH($C1583,'Policy Characteristics'!$C:$C,0)))</f>
        <v>% reduction in energy use</v>
      </c>
      <c r="P1583" s="237"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7" t="str">
        <f>IF(ISBLANK(INDEX('Policy Characteristics'!K:K,MATCH($C1583,'Policy Characteristics'!$C:$C,0))),"",INDEX('Policy Characteristics'!K:K,MATCH($C1583,'Policy Characteristics'!$C:$C,0)))</f>
        <v>industry-ag-main.html#eff-stds</v>
      </c>
      <c r="R1583" s="237" t="str">
        <f>IF(ISBLANK(INDEX('Policy Characteristics'!L:L,MATCH($C1583,'Policy Characteristics'!$C:$C,0))),"",INDEX('Policy Characteristics'!L:L,MATCH($C1583,'Policy Characteristics'!$C:$C,0)))</f>
        <v>industry-energy-efficiency-standards.html</v>
      </c>
      <c r="S1583" s="291" t="s">
        <v>187</v>
      </c>
    </row>
    <row r="1584" spans="1:19" s="237" customFormat="1">
      <c r="A1584" s="237" t="str">
        <f>IF(ISBLANK(INDEX('Policy Characteristics'!A:A,MATCH($C1584,'Policy Characteristics'!$C:$C,0))),"",INDEX('Policy Characteristics'!A:A,MATCH($C1584,'Policy Characteristics'!$C:$C,0)))</f>
        <v>Industry</v>
      </c>
      <c r="B1584" s="386" t="str">
        <f>IF(ISBLANK(INDEX('Policy Characteristics'!B:B,MATCH($C1584,'Policy Characteristics'!$C:$C,0))),"",INDEX('Policy Characteristics'!B:B,MATCH($C1584,'Policy Characteristics'!$C:$C,0)))</f>
        <v>Industry Energy Efficiency Standards</v>
      </c>
      <c r="C1584" s="237" t="str">
        <f t="shared" si="53"/>
        <v>Percentage Improvement in Eqpt Efficiency Standards above BAU</v>
      </c>
      <c r="D1584" s="290" t="s">
        <v>3069</v>
      </c>
      <c r="E1584" s="335" t="s">
        <v>2400</v>
      </c>
      <c r="F1584" t="s">
        <v>3030</v>
      </c>
      <c r="G1584" s="335" t="s">
        <v>2404</v>
      </c>
      <c r="H1584" s="17">
        <v>1202</v>
      </c>
      <c r="I1584" s="387" t="s">
        <v>43</v>
      </c>
      <c r="J1584" s="388" t="str">
        <f>IF(ISBLANK(INDEX('Policy Characteristics'!D:D,MATCH($C1584,'Policy Characteristics'!$C:$C,0))),"",INDEX('Policy Characteristics'!D:D,MATCH($C1584,'Policy Characteristics'!$C:$C,0)))</f>
        <v>Industry Energy Efficiency Standards</v>
      </c>
      <c r="K1584" s="237" t="str">
        <f>IF(ISBLANK(INDEX('Policy Characteristics'!E:E,MATCH($C1584,'Policy Characteristics'!$C:$C,0))),"",INDEX('Policy Characteristics'!E:E,MATCH($C1584,'Policy Characteristics'!$C:$C,0)))</f>
        <v>indst efficiency standards</v>
      </c>
      <c r="L1584" s="238">
        <f>IF(ISBLANK(INDEX('Policy Characteristics'!F:F,MATCH($C1584,'Policy Characteristics'!$C:$C,0))),"",INDEX('Policy Characteristics'!F:F,MATCH($C1584,'Policy Characteristics'!$C:$C,0)))</f>
        <v>0</v>
      </c>
      <c r="M1584" s="238">
        <f>IF(ISBLANK(INDEX('Policy Characteristics'!G:G,MATCH($C1584,'Policy Characteristics'!$C:$C,0))),"",INDEX('Policy Characteristics'!G:G,MATCH($C1584,'Policy Characteristics'!$C:$C,0)))</f>
        <v>0.25</v>
      </c>
      <c r="N1584" s="238">
        <f>IF(ISBLANK(INDEX('Policy Characteristics'!H:H,MATCH($C1584,'Policy Characteristics'!$C:$C,0))),"",INDEX('Policy Characteristics'!H:H,MATCH($C1584,'Policy Characteristics'!$C:$C,0)))</f>
        <v>0.01</v>
      </c>
      <c r="O1584" s="237" t="str">
        <f>IF(ISBLANK(INDEX('Policy Characteristics'!I:I,MATCH($C1584,'Policy Characteristics'!$C:$C,0))),"",INDEX('Policy Characteristics'!I:I,MATCH($C1584,'Policy Characteristics'!$C:$C,0)))</f>
        <v>% reduction in energy use</v>
      </c>
      <c r="P1584" s="237"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7" t="str">
        <f>IF(ISBLANK(INDEX('Policy Characteristics'!K:K,MATCH($C1584,'Policy Characteristics'!$C:$C,0))),"",INDEX('Policy Characteristics'!K:K,MATCH($C1584,'Policy Characteristics'!$C:$C,0)))</f>
        <v>industry-ag-main.html#eff-stds</v>
      </c>
      <c r="R1584" s="237" t="str">
        <f>IF(ISBLANK(INDEX('Policy Characteristics'!L:L,MATCH($C1584,'Policy Characteristics'!$C:$C,0))),"",INDEX('Policy Characteristics'!L:L,MATCH($C1584,'Policy Characteristics'!$C:$C,0)))</f>
        <v>industry-energy-efficiency-standards.html</v>
      </c>
      <c r="S1584" s="291" t="s">
        <v>187</v>
      </c>
    </row>
    <row r="1585" spans="1:19" s="237" customFormat="1">
      <c r="A1585" s="237" t="str">
        <f>IF(ISBLANK(INDEX('Policy Characteristics'!A:A,MATCH($C1585,'Policy Characteristics'!$C:$C,0))),"",INDEX('Policy Characteristics'!A:A,MATCH($C1585,'Policy Characteristics'!$C:$C,0)))</f>
        <v>Industry</v>
      </c>
      <c r="B1585" s="386" t="str">
        <f>IF(ISBLANK(INDEX('Policy Characteristics'!B:B,MATCH($C1585,'Policy Characteristics'!$C:$C,0))),"",INDEX('Policy Characteristics'!B:B,MATCH($C1585,'Policy Characteristics'!$C:$C,0)))</f>
        <v>Industry Energy Efficiency Standards</v>
      </c>
      <c r="C1585" s="237" t="str">
        <f t="shared" si="53"/>
        <v>Percentage Improvement in Eqpt Efficiency Standards above BAU</v>
      </c>
      <c r="D1585" s="290" t="s">
        <v>3069</v>
      </c>
      <c r="E1585" s="335" t="s">
        <v>2401</v>
      </c>
      <c r="F1585" t="s">
        <v>3030</v>
      </c>
      <c r="G1585" s="335" t="s">
        <v>2407</v>
      </c>
      <c r="H1585" s="17">
        <v>1203</v>
      </c>
      <c r="I1585" s="387" t="s">
        <v>44</v>
      </c>
      <c r="J1585" s="388" t="str">
        <f>IF(ISBLANK(INDEX('Policy Characteristics'!D:D,MATCH($C1585,'Policy Characteristics'!$C:$C,0))),"",INDEX('Policy Characteristics'!D:D,MATCH($C1585,'Policy Characteristics'!$C:$C,0)))</f>
        <v>Industry Energy Efficiency Standards</v>
      </c>
      <c r="K1585" s="237" t="str">
        <f>IF(ISBLANK(INDEX('Policy Characteristics'!E:E,MATCH($C1585,'Policy Characteristics'!$C:$C,0))),"",INDEX('Policy Characteristics'!E:E,MATCH($C1585,'Policy Characteristics'!$C:$C,0)))</f>
        <v>indst efficiency standards</v>
      </c>
      <c r="L1585" s="238">
        <f>IF(ISBLANK(INDEX('Policy Characteristics'!F:F,MATCH($C1585,'Policy Characteristics'!$C:$C,0))),"",INDEX('Policy Characteristics'!F:F,MATCH($C1585,'Policy Characteristics'!$C:$C,0)))</f>
        <v>0</v>
      </c>
      <c r="M1585" s="238">
        <f>IF(ISBLANK(INDEX('Policy Characteristics'!G:G,MATCH($C1585,'Policy Characteristics'!$C:$C,0))),"",INDEX('Policy Characteristics'!G:G,MATCH($C1585,'Policy Characteristics'!$C:$C,0)))</f>
        <v>0.25</v>
      </c>
      <c r="N1585" s="238">
        <f>IF(ISBLANK(INDEX('Policy Characteristics'!H:H,MATCH($C1585,'Policy Characteristics'!$C:$C,0))),"",INDEX('Policy Characteristics'!H:H,MATCH($C1585,'Policy Characteristics'!$C:$C,0)))</f>
        <v>0.01</v>
      </c>
      <c r="O1585" s="237" t="str">
        <f>IF(ISBLANK(INDEX('Policy Characteristics'!I:I,MATCH($C1585,'Policy Characteristics'!$C:$C,0))),"",INDEX('Policy Characteristics'!I:I,MATCH($C1585,'Policy Characteristics'!$C:$C,0)))</f>
        <v>% reduction in energy use</v>
      </c>
      <c r="P1585" s="237"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7" t="str">
        <f>IF(ISBLANK(INDEX('Policy Characteristics'!K:K,MATCH($C1585,'Policy Characteristics'!$C:$C,0))),"",INDEX('Policy Characteristics'!K:K,MATCH($C1585,'Policy Characteristics'!$C:$C,0)))</f>
        <v>industry-ag-main.html#eff-stds</v>
      </c>
      <c r="R1585" s="237" t="str">
        <f>IF(ISBLANK(INDEX('Policy Characteristics'!L:L,MATCH($C1585,'Policy Characteristics'!$C:$C,0))),"",INDEX('Policy Characteristics'!L:L,MATCH($C1585,'Policy Characteristics'!$C:$C,0)))</f>
        <v>industry-energy-efficiency-standards.html</v>
      </c>
      <c r="S1585" s="291" t="s">
        <v>187</v>
      </c>
    </row>
    <row r="1586" spans="1:19" s="237" customFormat="1">
      <c r="A1586" s="237" t="str">
        <f>IF(ISBLANK(INDEX('Policy Characteristics'!A:A,MATCH($C1586,'Policy Characteristics'!$C:$C,0))),"",INDEX('Policy Characteristics'!A:A,MATCH($C1586,'Policy Characteristics'!$C:$C,0)))</f>
        <v>Industry</v>
      </c>
      <c r="B1586" s="386" t="str">
        <f>IF(ISBLANK(INDEX('Policy Characteristics'!B:B,MATCH($C1586,'Policy Characteristics'!$C:$C,0))),"",INDEX('Policy Characteristics'!B:B,MATCH($C1586,'Policy Characteristics'!$C:$C,0)))</f>
        <v>Industry Energy Efficiency Standards</v>
      </c>
      <c r="C1586" s="237" t="str">
        <f t="shared" si="53"/>
        <v>Percentage Improvement in Eqpt Efficiency Standards above BAU</v>
      </c>
      <c r="D1586" s="290" t="s">
        <v>3069</v>
      </c>
      <c r="E1586" s="335" t="s">
        <v>2699</v>
      </c>
      <c r="F1586" t="s">
        <v>3030</v>
      </c>
      <c r="G1586" s="335" t="s">
        <v>2702</v>
      </c>
      <c r="H1586" s="17">
        <v>1204</v>
      </c>
      <c r="I1586" s="387" t="s">
        <v>44</v>
      </c>
      <c r="J1586" s="388" t="str">
        <f>IF(ISBLANK(INDEX('Policy Characteristics'!D:D,MATCH($C1586,'Policy Characteristics'!$C:$C,0))),"",INDEX('Policy Characteristics'!D:D,MATCH($C1586,'Policy Characteristics'!$C:$C,0)))</f>
        <v>Industry Energy Efficiency Standards</v>
      </c>
      <c r="K1586" s="237" t="str">
        <f>IF(ISBLANK(INDEX('Policy Characteristics'!E:E,MATCH($C1586,'Policy Characteristics'!$C:$C,0))),"",INDEX('Policy Characteristics'!E:E,MATCH($C1586,'Policy Characteristics'!$C:$C,0)))</f>
        <v>indst efficiency standards</v>
      </c>
      <c r="L1586" s="238">
        <f>IF(ISBLANK(INDEX('Policy Characteristics'!F:F,MATCH($C1586,'Policy Characteristics'!$C:$C,0))),"",INDEX('Policy Characteristics'!F:F,MATCH($C1586,'Policy Characteristics'!$C:$C,0)))</f>
        <v>0</v>
      </c>
      <c r="M1586" s="238">
        <f>IF(ISBLANK(INDEX('Policy Characteristics'!G:G,MATCH($C1586,'Policy Characteristics'!$C:$C,0))),"",INDEX('Policy Characteristics'!G:G,MATCH($C1586,'Policy Characteristics'!$C:$C,0)))</f>
        <v>0.25</v>
      </c>
      <c r="N1586" s="238">
        <f>IF(ISBLANK(INDEX('Policy Characteristics'!H:H,MATCH($C1586,'Policy Characteristics'!$C:$C,0))),"",INDEX('Policy Characteristics'!H:H,MATCH($C1586,'Policy Characteristics'!$C:$C,0)))</f>
        <v>0.01</v>
      </c>
      <c r="O1586" s="237" t="str">
        <f>IF(ISBLANK(INDEX('Policy Characteristics'!I:I,MATCH($C1586,'Policy Characteristics'!$C:$C,0))),"",INDEX('Policy Characteristics'!I:I,MATCH($C1586,'Policy Characteristics'!$C:$C,0)))</f>
        <v>% reduction in energy use</v>
      </c>
      <c r="P1586" s="237"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7" t="str">
        <f>IF(ISBLANK(INDEX('Policy Characteristics'!K:K,MATCH($C1586,'Policy Characteristics'!$C:$C,0))),"",INDEX('Policy Characteristics'!K:K,MATCH($C1586,'Policy Characteristics'!$C:$C,0)))</f>
        <v>industry-ag-main.html#eff-stds</v>
      </c>
      <c r="R1586" s="237" t="str">
        <f>IF(ISBLANK(INDEX('Policy Characteristics'!L:L,MATCH($C1586,'Policy Characteristics'!$C:$C,0))),"",INDEX('Policy Characteristics'!L:L,MATCH($C1586,'Policy Characteristics'!$C:$C,0)))</f>
        <v>industry-energy-efficiency-standards.html</v>
      </c>
      <c r="S1586" s="291" t="s">
        <v>187</v>
      </c>
    </row>
    <row r="1587" spans="1:19" s="237" customFormat="1">
      <c r="A1587" s="237" t="str">
        <f>IF(ISBLANK(INDEX('Policy Characteristics'!A:A,MATCH($C1587,'Policy Characteristics'!$C:$C,0))),"",INDEX('Policy Characteristics'!A:A,MATCH($C1587,'Policy Characteristics'!$C:$C,0)))</f>
        <v>Industry</v>
      </c>
      <c r="B1587" s="386" t="str">
        <f>IF(ISBLANK(INDEX('Policy Characteristics'!B:B,MATCH($C1587,'Policy Characteristics'!$C:$C,0))),"",INDEX('Policy Characteristics'!B:B,MATCH($C1587,'Policy Characteristics'!$C:$C,0)))</f>
        <v>Industry Energy Efficiency Standards</v>
      </c>
      <c r="C1587" s="237" t="str">
        <f t="shared" si="53"/>
        <v>Percentage Improvement in Eqpt Efficiency Standards above BAU</v>
      </c>
      <c r="D1587" s="290" t="s">
        <v>3069</v>
      </c>
      <c r="E1587" s="335" t="s">
        <v>2700</v>
      </c>
      <c r="F1587" t="s">
        <v>3030</v>
      </c>
      <c r="G1587" s="335" t="s">
        <v>2704</v>
      </c>
      <c r="H1587" s="17">
        <v>1205</v>
      </c>
      <c r="I1587" s="387" t="s">
        <v>43</v>
      </c>
      <c r="J1587" s="388" t="str">
        <f>IF(ISBLANK(INDEX('Policy Characteristics'!D:D,MATCH($C1587,'Policy Characteristics'!$C:$C,0))),"",INDEX('Policy Characteristics'!D:D,MATCH($C1587,'Policy Characteristics'!$C:$C,0)))</f>
        <v>Industry Energy Efficiency Standards</v>
      </c>
      <c r="K1587" s="237" t="str">
        <f>IF(ISBLANK(INDEX('Policy Characteristics'!E:E,MATCH($C1587,'Policy Characteristics'!$C:$C,0))),"",INDEX('Policy Characteristics'!E:E,MATCH($C1587,'Policy Characteristics'!$C:$C,0)))</f>
        <v>indst efficiency standards</v>
      </c>
      <c r="L1587" s="238">
        <f>IF(ISBLANK(INDEX('Policy Characteristics'!F:F,MATCH($C1587,'Policy Characteristics'!$C:$C,0))),"",INDEX('Policy Characteristics'!F:F,MATCH($C1587,'Policy Characteristics'!$C:$C,0)))</f>
        <v>0</v>
      </c>
      <c r="M1587" s="238">
        <f>IF(ISBLANK(INDEX('Policy Characteristics'!G:G,MATCH($C1587,'Policy Characteristics'!$C:$C,0))),"",INDEX('Policy Characteristics'!G:G,MATCH($C1587,'Policy Characteristics'!$C:$C,0)))</f>
        <v>0.25</v>
      </c>
      <c r="N1587" s="238">
        <f>IF(ISBLANK(INDEX('Policy Characteristics'!H:H,MATCH($C1587,'Policy Characteristics'!$C:$C,0))),"",INDEX('Policy Characteristics'!H:H,MATCH($C1587,'Policy Characteristics'!$C:$C,0)))</f>
        <v>0.01</v>
      </c>
      <c r="O1587" s="237" t="str">
        <f>IF(ISBLANK(INDEX('Policy Characteristics'!I:I,MATCH($C1587,'Policy Characteristics'!$C:$C,0))),"",INDEX('Policy Characteristics'!I:I,MATCH($C1587,'Policy Characteristics'!$C:$C,0)))</f>
        <v>% reduction in energy use</v>
      </c>
      <c r="P1587" s="237"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7" t="str">
        <f>IF(ISBLANK(INDEX('Policy Characteristics'!K:K,MATCH($C1587,'Policy Characteristics'!$C:$C,0))),"",INDEX('Policy Characteristics'!K:K,MATCH($C1587,'Policy Characteristics'!$C:$C,0)))</f>
        <v>industry-ag-main.html#eff-stds</v>
      </c>
      <c r="R1587" s="237" t="str">
        <f>IF(ISBLANK(INDEX('Policy Characteristics'!L:L,MATCH($C1587,'Policy Characteristics'!$C:$C,0))),"",INDEX('Policy Characteristics'!L:L,MATCH($C1587,'Policy Characteristics'!$C:$C,0)))</f>
        <v>industry-energy-efficiency-standards.html</v>
      </c>
      <c r="S1587" s="291" t="s">
        <v>187</v>
      </c>
    </row>
    <row r="1588" spans="1:19" s="237" customFormat="1">
      <c r="A1588" s="237" t="str">
        <f>IF(ISBLANK(INDEX('Policy Characteristics'!A:A,MATCH($C1588,'Policy Characteristics'!$C:$C,0))),"",INDEX('Policy Characteristics'!A:A,MATCH($C1588,'Policy Characteristics'!$C:$C,0)))</f>
        <v>Industry</v>
      </c>
      <c r="B1588" s="386" t="str">
        <f>IF(ISBLANK(INDEX('Policy Characteristics'!B:B,MATCH($C1588,'Policy Characteristics'!$C:$C,0))),"",INDEX('Policy Characteristics'!B:B,MATCH($C1588,'Policy Characteristics'!$C:$C,0)))</f>
        <v>Industry Energy Efficiency Standards</v>
      </c>
      <c r="C1588" s="237" t="str">
        <f t="shared" si="53"/>
        <v>Percentage Improvement in Eqpt Efficiency Standards above BAU</v>
      </c>
      <c r="D1588" s="290" t="s">
        <v>3069</v>
      </c>
      <c r="E1588" s="335" t="s">
        <v>2701</v>
      </c>
      <c r="F1588" t="s">
        <v>3030</v>
      </c>
      <c r="G1588" s="335" t="s">
        <v>2705</v>
      </c>
      <c r="H1588" s="17">
        <v>1206</v>
      </c>
      <c r="I1588" s="387" t="s">
        <v>43</v>
      </c>
      <c r="J1588" s="388" t="str">
        <f>IF(ISBLANK(INDEX('Policy Characteristics'!D:D,MATCH($C1588,'Policy Characteristics'!$C:$C,0))),"",INDEX('Policy Characteristics'!D:D,MATCH($C1588,'Policy Characteristics'!$C:$C,0)))</f>
        <v>Industry Energy Efficiency Standards</v>
      </c>
      <c r="K1588" s="237" t="str">
        <f>IF(ISBLANK(INDEX('Policy Characteristics'!E:E,MATCH($C1588,'Policy Characteristics'!$C:$C,0))),"",INDEX('Policy Characteristics'!E:E,MATCH($C1588,'Policy Characteristics'!$C:$C,0)))</f>
        <v>indst efficiency standards</v>
      </c>
      <c r="L1588" s="238">
        <f>IF(ISBLANK(INDEX('Policy Characteristics'!F:F,MATCH($C1588,'Policy Characteristics'!$C:$C,0))),"",INDEX('Policy Characteristics'!F:F,MATCH($C1588,'Policy Characteristics'!$C:$C,0)))</f>
        <v>0</v>
      </c>
      <c r="M1588" s="238">
        <f>IF(ISBLANK(INDEX('Policy Characteristics'!G:G,MATCH($C1588,'Policy Characteristics'!$C:$C,0))),"",INDEX('Policy Characteristics'!G:G,MATCH($C1588,'Policy Characteristics'!$C:$C,0)))</f>
        <v>0.25</v>
      </c>
      <c r="N1588" s="238">
        <f>IF(ISBLANK(INDEX('Policy Characteristics'!H:H,MATCH($C1588,'Policy Characteristics'!$C:$C,0))),"",INDEX('Policy Characteristics'!H:H,MATCH($C1588,'Policy Characteristics'!$C:$C,0)))</f>
        <v>0.01</v>
      </c>
      <c r="O1588" s="237" t="str">
        <f>IF(ISBLANK(INDEX('Policy Characteristics'!I:I,MATCH($C1588,'Policy Characteristics'!$C:$C,0))),"",INDEX('Policy Characteristics'!I:I,MATCH($C1588,'Policy Characteristics'!$C:$C,0)))</f>
        <v>% reduction in energy use</v>
      </c>
      <c r="P1588" s="237"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7" t="str">
        <f>IF(ISBLANK(INDEX('Policy Characteristics'!K:K,MATCH($C1588,'Policy Characteristics'!$C:$C,0))),"",INDEX('Policy Characteristics'!K:K,MATCH($C1588,'Policy Characteristics'!$C:$C,0)))</f>
        <v>industry-ag-main.html#eff-stds</v>
      </c>
      <c r="R1588" s="237" t="str">
        <f>IF(ISBLANK(INDEX('Policy Characteristics'!L:L,MATCH($C1588,'Policy Characteristics'!$C:$C,0))),"",INDEX('Policy Characteristics'!L:L,MATCH($C1588,'Policy Characteristics'!$C:$C,0)))</f>
        <v>industry-energy-efficiency-standards.html</v>
      </c>
      <c r="S1588" s="291" t="s">
        <v>187</v>
      </c>
    </row>
    <row r="1589" spans="1:19" s="237" customFormat="1">
      <c r="A1589" s="237" t="str">
        <f>IF(ISBLANK(INDEX('Policy Characteristics'!A:A,MATCH($C1589,'Policy Characteristics'!$C:$C,0))),"",INDEX('Policy Characteristics'!A:A,MATCH($C1589,'Policy Characteristics'!$C:$C,0)))</f>
        <v>Industry</v>
      </c>
      <c r="B1589" s="386" t="str">
        <f>IF(ISBLANK(INDEX('Policy Characteristics'!B:B,MATCH($C1589,'Policy Characteristics'!$C:$C,0))),"",INDEX('Policy Characteristics'!B:B,MATCH($C1589,'Policy Characteristics'!$C:$C,0)))</f>
        <v>Industry Energy Efficiency Standards</v>
      </c>
      <c r="C1589" s="237" t="str">
        <f t="shared" si="53"/>
        <v>Percentage Improvement in Eqpt Efficiency Standards above BAU</v>
      </c>
      <c r="D1589" s="290" t="s">
        <v>3069</v>
      </c>
      <c r="E1589" s="335" t="s">
        <v>2698</v>
      </c>
      <c r="F1589" t="s">
        <v>3030</v>
      </c>
      <c r="G1589" s="335" t="s">
        <v>2703</v>
      </c>
      <c r="H1589" s="17">
        <v>1207</v>
      </c>
      <c r="I1589" s="387" t="s">
        <v>44</v>
      </c>
      <c r="J1589" s="388" t="str">
        <f>IF(ISBLANK(INDEX('Policy Characteristics'!D:D,MATCH($C1589,'Policy Characteristics'!$C:$C,0))),"",INDEX('Policy Characteristics'!D:D,MATCH($C1589,'Policy Characteristics'!$C:$C,0)))</f>
        <v>Industry Energy Efficiency Standards</v>
      </c>
      <c r="K1589" s="237" t="str">
        <f>IF(ISBLANK(INDEX('Policy Characteristics'!E:E,MATCH($C1589,'Policy Characteristics'!$C:$C,0))),"",INDEX('Policy Characteristics'!E:E,MATCH($C1589,'Policy Characteristics'!$C:$C,0)))</f>
        <v>indst efficiency standards</v>
      </c>
      <c r="L1589" s="238">
        <f>IF(ISBLANK(INDEX('Policy Characteristics'!F:F,MATCH($C1589,'Policy Characteristics'!$C:$C,0))),"",INDEX('Policy Characteristics'!F:F,MATCH($C1589,'Policy Characteristics'!$C:$C,0)))</f>
        <v>0</v>
      </c>
      <c r="M1589" s="238">
        <f>IF(ISBLANK(INDEX('Policy Characteristics'!G:G,MATCH($C1589,'Policy Characteristics'!$C:$C,0))),"",INDEX('Policy Characteristics'!G:G,MATCH($C1589,'Policy Characteristics'!$C:$C,0)))</f>
        <v>0.25</v>
      </c>
      <c r="N1589" s="238">
        <f>IF(ISBLANK(INDEX('Policy Characteristics'!H:H,MATCH($C1589,'Policy Characteristics'!$C:$C,0))),"",INDEX('Policy Characteristics'!H:H,MATCH($C1589,'Policy Characteristics'!$C:$C,0)))</f>
        <v>0.01</v>
      </c>
      <c r="O1589" s="237" t="str">
        <f>IF(ISBLANK(INDEX('Policy Characteristics'!I:I,MATCH($C1589,'Policy Characteristics'!$C:$C,0))),"",INDEX('Policy Characteristics'!I:I,MATCH($C1589,'Policy Characteristics'!$C:$C,0)))</f>
        <v>% reduction in energy use</v>
      </c>
      <c r="P1589" s="237"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7" t="str">
        <f>IF(ISBLANK(INDEX('Policy Characteristics'!K:K,MATCH($C1589,'Policy Characteristics'!$C:$C,0))),"",INDEX('Policy Characteristics'!K:K,MATCH($C1589,'Policy Characteristics'!$C:$C,0)))</f>
        <v>industry-ag-main.html#eff-stds</v>
      </c>
      <c r="R1589" s="237" t="str">
        <f>IF(ISBLANK(INDEX('Policy Characteristics'!L:L,MATCH($C1589,'Policy Characteristics'!$C:$C,0))),"",INDEX('Policy Characteristics'!L:L,MATCH($C1589,'Policy Characteristics'!$C:$C,0)))</f>
        <v>industry-energy-efficiency-standards.html</v>
      </c>
      <c r="S1589" s="291" t="s">
        <v>187</v>
      </c>
    </row>
    <row r="1590" spans="1:19" s="237" customFormat="1">
      <c r="A1590" s="237" t="str">
        <f>IF(ISBLANK(INDEX('Policy Characteristics'!A:A,MATCH($C1590,'Policy Characteristics'!$C:$C,0))),"",INDEX('Policy Characteristics'!A:A,MATCH($C1590,'Policy Characteristics'!$C:$C,0)))</f>
        <v>Industry</v>
      </c>
      <c r="B1590" s="386" t="str">
        <f>IF(ISBLANK(INDEX('Policy Characteristics'!B:B,MATCH($C1590,'Policy Characteristics'!$C:$C,0))),"",INDEX('Policy Characteristics'!B:B,MATCH($C1590,'Policy Characteristics'!$C:$C,0)))</f>
        <v>Material Efficiency, Longevity, &amp; Re-Use</v>
      </c>
      <c r="C1590" t="s">
        <v>2432</v>
      </c>
      <c r="D1590" s="335" t="s">
        <v>3057</v>
      </c>
      <c r="E1590" s="335"/>
      <c r="F1590" s="290" t="s">
        <v>3020</v>
      </c>
      <c r="G1590" s="335"/>
      <c r="H1590" s="17">
        <v>429</v>
      </c>
      <c r="I1590" s="387" t="s">
        <v>43</v>
      </c>
      <c r="J1590" s="388" t="str">
        <f>IF(ISBLANK(INDEX('Policy Characteristics'!D:D,MATCH($C1590,'Policy Characteristics'!$C:$C,0))),"",INDEX('Policy Characteristics'!D:D,MATCH($C1590,'Policy Characteristics'!$C:$C,0)))</f>
        <v>Material Efficiency, Longevity, &amp; Re-Use</v>
      </c>
      <c r="K1590" s="237" t="str">
        <f>IF(ISBLANK(INDEX('Policy Characteristics'!E:E,MATCH($C1590,'Policy Characteristics'!$C:$C,0))),"",INDEX('Policy Characteristics'!E:E,MATCH($C1590,'Policy Characteristics'!$C:$C,0)))</f>
        <v>indst reduce nonenergy product demand</v>
      </c>
      <c r="L1590" s="238">
        <f>IF(ISBLANK(INDEX('Policy Characteristics'!F:F,MATCH($C1590,'Policy Characteristics'!$C:$C,0))),"",INDEX('Policy Characteristics'!F:F,MATCH($C1590,'Policy Characteristics'!$C:$C,0)))</f>
        <v>0</v>
      </c>
      <c r="M1590" s="238">
        <f>IF(ISBLANK(INDEX('Policy Characteristics'!G:G,MATCH($C1590,'Policy Characteristics'!$C:$C,0))),"",INDEX('Policy Characteristics'!G:G,MATCH($C1590,'Policy Characteristics'!$C:$C,0)))</f>
        <v>1</v>
      </c>
      <c r="N1590" s="238">
        <f>IF(ISBLANK(INDEX('Policy Characteristics'!H:H,MATCH($C1590,'Policy Characteristics'!$C:$C,0))),"",INDEX('Policy Characteristics'!H:H,MATCH($C1590,'Policy Characteristics'!$C:$C,0)))</f>
        <v>0.01</v>
      </c>
      <c r="O1590" s="237" t="str">
        <f>IF(ISBLANK(INDEX('Policy Characteristics'!I:I,MATCH($C1590,'Policy Characteristics'!$C:$C,0))),"",INDEX('Policy Characteristics'!I:I,MATCH($C1590,'Policy Characteristics'!$C:$C,0)))</f>
        <v>% demand reduction</v>
      </c>
      <c r="P1590" s="237"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7" t="str">
        <f>IF(ISBLANK(INDEX('Policy Characteristics'!K:K,MATCH($C1590,'Policy Characteristics'!$C:$C,0))),"",INDEX('Policy Characteristics'!K:K,MATCH($C1590,'Policy Characteristics'!$C:$C,0)))</f>
        <v/>
      </c>
      <c r="R1590" s="237" t="str">
        <f>IF(ISBLANK(INDEX('Policy Characteristics'!L:L,MATCH($C1590,'Policy Characteristics'!$C:$C,0))),"",INDEX('Policy Characteristics'!L:L,MATCH($C1590,'Policy Characteristics'!$C:$C,0)))</f>
        <v>material-efficiency-longevity-reuse.html</v>
      </c>
      <c r="S1590" s="291" t="s">
        <v>3929</v>
      </c>
    </row>
    <row r="1591" spans="1:19" s="237" customFormat="1">
      <c r="A1591" s="237" t="str">
        <f>IF(ISBLANK(INDEX('Policy Characteristics'!A:A,MATCH($C1591,'Policy Characteristics'!$C:$C,0))),"",INDEX('Policy Characteristics'!A:A,MATCH($C1591,'Policy Characteristics'!$C:$C,0)))</f>
        <v>Industry</v>
      </c>
      <c r="B1591" s="386" t="str">
        <f>IF(ISBLANK(INDEX('Policy Characteristics'!B:B,MATCH($C1591,'Policy Characteristics'!$C:$C,0))),"",INDEX('Policy Characteristics'!B:B,MATCH($C1591,'Policy Characteristics'!$C:$C,0)))</f>
        <v>Material Efficiency, Longevity, &amp; Re-Use</v>
      </c>
      <c r="C1591" s="237" t="str">
        <f t="shared" ref="C1591" si="54">C$1590</f>
        <v>Percent Reduction in Nonenergy Nonagriculture Industry Product Demand</v>
      </c>
      <c r="D1591" s="290" t="s">
        <v>3058</v>
      </c>
      <c r="E1591" s="335"/>
      <c r="F1591" s="290" t="s">
        <v>2573</v>
      </c>
      <c r="G1591" s="335"/>
      <c r="H1591" s="17">
        <v>430</v>
      </c>
      <c r="I1591" s="387" t="s">
        <v>43</v>
      </c>
      <c r="J1591" s="388" t="str">
        <f>IF(ISBLANK(INDEX('Policy Characteristics'!D:D,MATCH($C1591,'Policy Characteristics'!$C:$C,0))),"",INDEX('Policy Characteristics'!D:D,MATCH($C1591,'Policy Characteristics'!$C:$C,0)))</f>
        <v>Material Efficiency, Longevity, &amp; Re-Use</v>
      </c>
      <c r="K1591" s="237" t="str">
        <f>IF(ISBLANK(INDEX('Policy Characteristics'!E:E,MATCH($C1591,'Policy Characteristics'!$C:$C,0))),"",INDEX('Policy Characteristics'!E:E,MATCH($C1591,'Policy Characteristics'!$C:$C,0)))</f>
        <v>indst reduce nonenergy product demand</v>
      </c>
      <c r="L1591" s="238">
        <f>IF(ISBLANK(INDEX('Policy Characteristics'!F:F,MATCH($C1591,'Policy Characteristics'!$C:$C,0))),"",INDEX('Policy Characteristics'!F:F,MATCH($C1591,'Policy Characteristics'!$C:$C,0)))</f>
        <v>0</v>
      </c>
      <c r="M1591" s="238">
        <f>IF(ISBLANK(INDEX('Policy Characteristics'!G:G,MATCH($C1591,'Policy Characteristics'!$C:$C,0))),"",INDEX('Policy Characteristics'!G:G,MATCH($C1591,'Policy Characteristics'!$C:$C,0)))</f>
        <v>1</v>
      </c>
      <c r="N1591" s="238">
        <f>IF(ISBLANK(INDEX('Policy Characteristics'!H:H,MATCH($C1591,'Policy Characteristics'!$C:$C,0))),"",INDEX('Policy Characteristics'!H:H,MATCH($C1591,'Policy Characteristics'!$C:$C,0)))</f>
        <v>0.01</v>
      </c>
      <c r="O1591" s="237" t="str">
        <f>IF(ISBLANK(INDEX('Policy Characteristics'!I:I,MATCH($C1591,'Policy Characteristics'!$C:$C,0))),"",INDEX('Policy Characteristics'!I:I,MATCH($C1591,'Policy Characteristics'!$C:$C,0)))</f>
        <v>% demand reduction</v>
      </c>
      <c r="P1591" s="237"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7" t="str">
        <f>IF(ISBLANK(INDEX('Policy Characteristics'!K:K,MATCH($C1591,'Policy Characteristics'!$C:$C,0))),"",INDEX('Policy Characteristics'!K:K,MATCH($C1591,'Policy Characteristics'!$C:$C,0)))</f>
        <v/>
      </c>
      <c r="R1591" s="237" t="str">
        <f>IF(ISBLANK(INDEX('Policy Characteristics'!L:L,MATCH($C1591,'Policy Characteristics'!$C:$C,0))),"",INDEX('Policy Characteristics'!L:L,MATCH($C1591,'Policy Characteristics'!$C:$C,0)))</f>
        <v>material-efficiency-longevity-reuse.html</v>
      </c>
      <c r="S1591" s="291" t="s">
        <v>187</v>
      </c>
    </row>
    <row r="1592" spans="1:19" s="237" customFormat="1">
      <c r="A1592" s="237" t="str">
        <f>IF(ISBLANK(INDEX('Policy Characteristics'!A:A,MATCH($C1592,'Policy Characteristics'!$C:$C,0))),"",INDEX('Policy Characteristics'!A:A,MATCH($C1592,'Policy Characteristics'!$C:$C,0)))</f>
        <v>Industry</v>
      </c>
      <c r="B1592" s="386" t="str">
        <f>IF(ISBLANK(INDEX('Policy Characteristics'!B:B,MATCH($C1592,'Policy Characteristics'!$C:$C,0))),"",INDEX('Policy Characteristics'!B:B,MATCH($C1592,'Policy Characteristics'!$C:$C,0)))</f>
        <v>Material Efficiency, Longevity, &amp; Re-Use</v>
      </c>
      <c r="C1592" s="237" t="str">
        <f t="shared" ref="C1592" si="55">C$1590</f>
        <v>Percent Reduction in Nonenergy Nonagriculture Industry Product Demand</v>
      </c>
      <c r="D1592" s="290" t="s">
        <v>3068</v>
      </c>
      <c r="E1592" s="335"/>
      <c r="F1592" s="290" t="s">
        <v>3071</v>
      </c>
      <c r="G1592" s="335"/>
      <c r="H1592" s="17">
        <v>432</v>
      </c>
      <c r="I1592" s="387" t="s">
        <v>43</v>
      </c>
      <c r="J1592" s="388" t="str">
        <f>IF(ISBLANK(INDEX('Policy Characteristics'!D:D,MATCH($C1592,'Policy Characteristics'!$C:$C,0))),"",INDEX('Policy Characteristics'!D:D,MATCH($C1592,'Policy Characteristics'!$C:$C,0)))</f>
        <v>Material Efficiency, Longevity, &amp; Re-Use</v>
      </c>
      <c r="K1592" s="237" t="str">
        <f>IF(ISBLANK(INDEX('Policy Characteristics'!E:E,MATCH($C1592,'Policy Characteristics'!$C:$C,0))),"",INDEX('Policy Characteristics'!E:E,MATCH($C1592,'Policy Characteristics'!$C:$C,0)))</f>
        <v>indst reduce nonenergy product demand</v>
      </c>
      <c r="L1592" s="238">
        <f>IF(ISBLANK(INDEX('Policy Characteristics'!F:F,MATCH($C1592,'Policy Characteristics'!$C:$C,0))),"",INDEX('Policy Characteristics'!F:F,MATCH($C1592,'Policy Characteristics'!$C:$C,0)))</f>
        <v>0</v>
      </c>
      <c r="M1592" s="238">
        <f>IF(ISBLANK(INDEX('Policy Characteristics'!G:G,MATCH($C1592,'Policy Characteristics'!$C:$C,0))),"",INDEX('Policy Characteristics'!G:G,MATCH($C1592,'Policy Characteristics'!$C:$C,0)))</f>
        <v>1</v>
      </c>
      <c r="N1592" s="238">
        <f>IF(ISBLANK(INDEX('Policy Characteristics'!H:H,MATCH($C1592,'Policy Characteristics'!$C:$C,0))),"",INDEX('Policy Characteristics'!H:H,MATCH($C1592,'Policy Characteristics'!$C:$C,0)))</f>
        <v>0.01</v>
      </c>
      <c r="O1592" s="237" t="str">
        <f>IF(ISBLANK(INDEX('Policy Characteristics'!I:I,MATCH($C1592,'Policy Characteristics'!$C:$C,0))),"",INDEX('Policy Characteristics'!I:I,MATCH($C1592,'Policy Characteristics'!$C:$C,0)))</f>
        <v>% demand reduction</v>
      </c>
      <c r="P1592" s="237"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7" t="str">
        <f>IF(ISBLANK(INDEX('Policy Characteristics'!K:K,MATCH($C1592,'Policy Characteristics'!$C:$C,0))),"",INDEX('Policy Characteristics'!K:K,MATCH($C1592,'Policy Characteristics'!$C:$C,0)))</f>
        <v/>
      </c>
      <c r="R1592" s="237" t="str">
        <f>IF(ISBLANK(INDEX('Policy Characteristics'!L:L,MATCH($C1592,'Policy Characteristics'!$C:$C,0))),"",INDEX('Policy Characteristics'!L:L,MATCH($C1592,'Policy Characteristics'!$C:$C,0)))</f>
        <v>material-efficiency-longevity-reuse.html</v>
      </c>
      <c r="S1592" s="291" t="s">
        <v>187</v>
      </c>
    </row>
    <row r="1593" spans="1:19">
      <c r="A1593" s="237" t="str">
        <f>IF(ISBLANK(INDEX('Policy Characteristics'!A:A,MATCH($C1593,'Policy Characteristics'!$C:$C,0))),"",INDEX('Policy Characteristics'!A:A,MATCH($C1593,'Policy Characteristics'!$C:$C,0)))</f>
        <v>Industry</v>
      </c>
      <c r="B1593" s="386" t="str">
        <f>IF(ISBLANK(INDEX('Policy Characteristics'!B:B,MATCH($C1593,'Policy Characteristics'!$C:$C,0))),"",INDEX('Policy Characteristics'!B:B,MATCH($C1593,'Policy Characteristics'!$C:$C,0)))</f>
        <v>Methane Capture</v>
      </c>
      <c r="C1593" t="s">
        <v>284</v>
      </c>
      <c r="D1593" s="335" t="s">
        <v>3047</v>
      </c>
      <c r="E1593" s="335"/>
      <c r="F1593" t="s">
        <v>3011</v>
      </c>
      <c r="G1593" s="335"/>
      <c r="H1593" s="17">
        <v>1458</v>
      </c>
      <c r="I1593" s="387" t="s">
        <v>43</v>
      </c>
      <c r="J1593" s="388" t="str">
        <f>IF(ISBLANK(INDEX('Policy Characteristics'!D:D,MATCH($C1593,'Policy Characteristics'!$C:$C,0))),"",INDEX('Policy Characteristics'!D:D,MATCH($C1593,'Policy Characteristics'!$C:$C,0)))</f>
        <v>Methane Capture and Destruction</v>
      </c>
      <c r="K1593" s="237" t="str">
        <f>IF(ISBLANK(INDEX('Policy Characteristics'!E:E,MATCH($C1593,'Policy Characteristics'!$C:$C,0))),"",INDEX('Policy Characteristics'!E:E,MATCH($C1593,'Policy Characteristics'!$C:$C,0)))</f>
        <v>indst methane capture</v>
      </c>
      <c r="L1593" s="238">
        <f>IF(ISBLANK(INDEX('Policy Characteristics'!F:F,MATCH($C1593,'Policy Characteristics'!$C:$C,0))),"",INDEX('Policy Characteristics'!F:F,MATCH($C1593,'Policy Characteristics'!$C:$C,0)))</f>
        <v>0</v>
      </c>
      <c r="M1593" s="238">
        <f>IF(ISBLANK(INDEX('Policy Characteristics'!G:G,MATCH($C1593,'Policy Characteristics'!$C:$C,0))),"",INDEX('Policy Characteristics'!G:G,MATCH($C1593,'Policy Characteristics'!$C:$C,0)))</f>
        <v>1</v>
      </c>
      <c r="N1593" s="238">
        <f>IF(ISBLANK(INDEX('Policy Characteristics'!H:H,MATCH($C1593,'Policy Characteristics'!$C:$C,0))),"",INDEX('Policy Characteristics'!H:H,MATCH($C1593,'Policy Characteristics'!$C:$C,0)))</f>
        <v>0.01</v>
      </c>
      <c r="O1593" s="237" t="str">
        <f>IF(ISBLANK(INDEX('Policy Characteristics'!I:I,MATCH($C1593,'Policy Characteristics'!$C:$C,0))),"",INDEX('Policy Characteristics'!I:I,MATCH($C1593,'Policy Characteristics'!$C:$C,0)))</f>
        <v>% of potential achieved</v>
      </c>
      <c r="P1593" s="237"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7" t="str">
        <f>IF(ISBLANK(INDEX('Policy Characteristics'!K:K,MATCH($C1593,'Policy Characteristics'!$C:$C,0))),"",INDEX('Policy Characteristics'!K:K,MATCH($C1593,'Policy Characteristics'!$C:$C,0)))</f>
        <v>industry-ag-main.html#methane-capture</v>
      </c>
      <c r="R1593" s="237" t="str">
        <f>IF(ISBLANK(INDEX('Policy Characteristics'!L:L,MATCH($C1593,'Policy Characteristics'!$C:$C,0))),"",INDEX('Policy Characteristics'!L:L,MATCH($C1593,'Policy Characteristics'!$C:$C,0)))</f>
        <v>methane-capture.html</v>
      </c>
      <c r="S1593" s="291" t="s">
        <v>3930</v>
      </c>
    </row>
    <row r="1594" spans="1:19">
      <c r="A1594" s="237" t="str">
        <f>IF(ISBLANK(INDEX('Policy Characteristics'!A:A,MATCH($C1594,'Policy Characteristics'!$C:$C,0))),"",INDEX('Policy Characteristics'!A:A,MATCH($C1594,'Policy Characteristics'!$C:$C,0)))</f>
        <v>Industry</v>
      </c>
      <c r="B1594" s="386" t="str">
        <f>IF(ISBLANK(INDEX('Policy Characteristics'!B:B,MATCH($C1594,'Policy Characteristics'!$C:$C,0))),"",INDEX('Policy Characteristics'!B:B,MATCH($C1594,'Policy Characteristics'!$C:$C,0)))</f>
        <v>Methane Capture</v>
      </c>
      <c r="C1594" s="237" t="str">
        <f t="shared" ref="C1594:C1596" si="56">C$1593</f>
        <v>Fraction of Methane Capture Opportunities Achieved</v>
      </c>
      <c r="D1594" s="335" t="s">
        <v>3067</v>
      </c>
      <c r="E1594" s="335"/>
      <c r="F1594" t="s">
        <v>3029</v>
      </c>
      <c r="G1594" s="335"/>
      <c r="H1594" s="17">
        <v>1459</v>
      </c>
      <c r="I1594" s="387" t="s">
        <v>43</v>
      </c>
      <c r="J1594" s="388" t="str">
        <f>IF(ISBLANK(INDEX('Policy Characteristics'!D:D,MATCH($C1594,'Policy Characteristics'!$C:$C,0))),"",INDEX('Policy Characteristics'!D:D,MATCH($C1594,'Policy Characteristics'!$C:$C,0)))</f>
        <v>Methane Capture and Destruction</v>
      </c>
      <c r="K1594" s="237" t="str">
        <f>IF(ISBLANK(INDEX('Policy Characteristics'!E:E,MATCH($C1594,'Policy Characteristics'!$C:$C,0))),"",INDEX('Policy Characteristics'!E:E,MATCH($C1594,'Policy Characteristics'!$C:$C,0)))</f>
        <v>indst methane capture</v>
      </c>
      <c r="L1594" s="238">
        <f>IF(ISBLANK(INDEX('Policy Characteristics'!F:F,MATCH($C1594,'Policy Characteristics'!$C:$C,0))),"",INDEX('Policy Characteristics'!F:F,MATCH($C1594,'Policy Characteristics'!$C:$C,0)))</f>
        <v>0</v>
      </c>
      <c r="M1594" s="238">
        <f>IF(ISBLANK(INDEX('Policy Characteristics'!G:G,MATCH($C1594,'Policy Characteristics'!$C:$C,0))),"",INDEX('Policy Characteristics'!G:G,MATCH($C1594,'Policy Characteristics'!$C:$C,0)))</f>
        <v>1</v>
      </c>
      <c r="N1594" s="238">
        <f>IF(ISBLANK(INDEX('Policy Characteristics'!H:H,MATCH($C1594,'Policy Characteristics'!$C:$C,0))),"",INDEX('Policy Characteristics'!H:H,MATCH($C1594,'Policy Characteristics'!$C:$C,0)))</f>
        <v>0.01</v>
      </c>
      <c r="O1594" s="237" t="str">
        <f>IF(ISBLANK(INDEX('Policy Characteristics'!I:I,MATCH($C1594,'Policy Characteristics'!$C:$C,0))),"",INDEX('Policy Characteristics'!I:I,MATCH($C1594,'Policy Characteristics'!$C:$C,0)))</f>
        <v>% of potential achieved</v>
      </c>
      <c r="P1594" s="237"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7" t="str">
        <f>IF(ISBLANK(INDEX('Policy Characteristics'!K:K,MATCH($C1594,'Policy Characteristics'!$C:$C,0))),"",INDEX('Policy Characteristics'!K:K,MATCH($C1594,'Policy Characteristics'!$C:$C,0)))</f>
        <v>industry-ag-main.html#methane-capture</v>
      </c>
      <c r="R1594" s="237" t="str">
        <f>IF(ISBLANK(INDEX('Policy Characteristics'!L:L,MATCH($C1594,'Policy Characteristics'!$C:$C,0))),"",INDEX('Policy Characteristics'!L:L,MATCH($C1594,'Policy Characteristics'!$C:$C,0)))</f>
        <v>methane-capture.html</v>
      </c>
      <c r="S1594" s="291" t="s">
        <v>187</v>
      </c>
    </row>
    <row r="1595" spans="1:19">
      <c r="A1595" s="237" t="str">
        <f>IF(ISBLANK(INDEX('Policy Characteristics'!A:A,MATCH($C1595,'Policy Characteristics'!$C:$C,0))),"",INDEX('Policy Characteristics'!A:A,MATCH($C1595,'Policy Characteristics'!$C:$C,0)))</f>
        <v>Industry</v>
      </c>
      <c r="B1595" s="386" t="str">
        <f>IF(ISBLANK(INDEX('Policy Characteristics'!B:B,MATCH($C1595,'Policy Characteristics'!$C:$C,0))),"",INDEX('Policy Characteristics'!B:B,MATCH($C1595,'Policy Characteristics'!$C:$C,0)))</f>
        <v>Methane Capture</v>
      </c>
      <c r="C1595" s="237" t="str">
        <f t="shared" si="56"/>
        <v>Fraction of Methane Capture Opportunities Achieved</v>
      </c>
      <c r="D1595" s="335" t="s">
        <v>3046</v>
      </c>
      <c r="E1595" s="335"/>
      <c r="F1595" t="s">
        <v>2752</v>
      </c>
      <c r="G1595" s="335"/>
      <c r="H1595" s="17">
        <v>513</v>
      </c>
      <c r="I1595" s="387" t="s">
        <v>43</v>
      </c>
      <c r="J1595" s="388" t="str">
        <f>IF(ISBLANK(INDEX('Policy Characteristics'!D:D,MATCH($C1595,'Policy Characteristics'!$C:$C,0))),"",INDEX('Policy Characteristics'!D:D,MATCH($C1595,'Policy Characteristics'!$C:$C,0)))</f>
        <v>Methane Capture and Destruction</v>
      </c>
      <c r="K1595" s="237" t="str">
        <f>IF(ISBLANK(INDEX('Policy Characteristics'!E:E,MATCH($C1595,'Policy Characteristics'!$C:$C,0))),"",INDEX('Policy Characteristics'!E:E,MATCH($C1595,'Policy Characteristics'!$C:$C,0)))</f>
        <v>indst methane capture</v>
      </c>
      <c r="L1595" s="238">
        <f>IF(ISBLANK(INDEX('Policy Characteristics'!F:F,MATCH($C1595,'Policy Characteristics'!$C:$C,0))),"",INDEX('Policy Characteristics'!F:F,MATCH($C1595,'Policy Characteristics'!$C:$C,0)))</f>
        <v>0</v>
      </c>
      <c r="M1595" s="238">
        <f>IF(ISBLANK(INDEX('Policy Characteristics'!G:G,MATCH($C1595,'Policy Characteristics'!$C:$C,0))),"",INDEX('Policy Characteristics'!G:G,MATCH($C1595,'Policy Characteristics'!$C:$C,0)))</f>
        <v>1</v>
      </c>
      <c r="N1595" s="238">
        <f>IF(ISBLANK(INDEX('Policy Characteristics'!H:H,MATCH($C1595,'Policy Characteristics'!$C:$C,0))),"",INDEX('Policy Characteristics'!H:H,MATCH($C1595,'Policy Characteristics'!$C:$C,0)))</f>
        <v>0.01</v>
      </c>
      <c r="O1595" s="237" t="str">
        <f>IF(ISBLANK(INDEX('Policy Characteristics'!I:I,MATCH($C1595,'Policy Characteristics'!$C:$C,0))),"",INDEX('Policy Characteristics'!I:I,MATCH($C1595,'Policy Characteristics'!$C:$C,0)))</f>
        <v>% of potential achieved</v>
      </c>
      <c r="P1595" s="237"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7" t="str">
        <f>IF(ISBLANK(INDEX('Policy Characteristics'!K:K,MATCH($C1595,'Policy Characteristics'!$C:$C,0))),"",INDEX('Policy Characteristics'!K:K,MATCH($C1595,'Policy Characteristics'!$C:$C,0)))</f>
        <v>industry-ag-main.html#methane-capture</v>
      </c>
      <c r="R1595" s="237" t="str">
        <f>IF(ISBLANK(INDEX('Policy Characteristics'!L:L,MATCH($C1595,'Policy Characteristics'!$C:$C,0))),"",INDEX('Policy Characteristics'!L:L,MATCH($C1595,'Policy Characteristics'!$C:$C,0)))</f>
        <v>methane-capture.html</v>
      </c>
      <c r="S1595" s="291" t="s">
        <v>187</v>
      </c>
    </row>
    <row r="1596" spans="1:19">
      <c r="A1596" s="237" t="str">
        <f>IF(ISBLANK(INDEX('Policy Characteristics'!A:A,MATCH($C1596,'Policy Characteristics'!$C:$C,0))),"",INDEX('Policy Characteristics'!A:A,MATCH($C1596,'Policy Characteristics'!$C:$C,0)))</f>
        <v>Industry</v>
      </c>
      <c r="B1596" s="386" t="str">
        <f>IF(ISBLANK(INDEX('Policy Characteristics'!B:B,MATCH($C1596,'Policy Characteristics'!$C:$C,0))),"",INDEX('Policy Characteristics'!B:B,MATCH($C1596,'Policy Characteristics'!$C:$C,0)))</f>
        <v>Methane Capture</v>
      </c>
      <c r="C1596" s="237" t="str">
        <f t="shared" si="56"/>
        <v>Fraction of Methane Capture Opportunities Achieved</v>
      </c>
      <c r="D1596" s="335" t="s">
        <v>3068</v>
      </c>
      <c r="E1596" s="335"/>
      <c r="F1596" t="s">
        <v>3071</v>
      </c>
      <c r="G1596" s="335"/>
      <c r="H1596" s="17">
        <v>514</v>
      </c>
      <c r="I1596" s="387" t="s">
        <v>43</v>
      </c>
      <c r="J1596" s="388" t="str">
        <f>IF(ISBLANK(INDEX('Policy Characteristics'!D:D,MATCH($C1596,'Policy Characteristics'!$C:$C,0))),"",INDEX('Policy Characteristics'!D:D,MATCH($C1596,'Policy Characteristics'!$C:$C,0)))</f>
        <v>Methane Capture and Destruction</v>
      </c>
      <c r="K1596" s="237" t="str">
        <f>IF(ISBLANK(INDEX('Policy Characteristics'!E:E,MATCH($C1596,'Policy Characteristics'!$C:$C,0))),"",INDEX('Policy Characteristics'!E:E,MATCH($C1596,'Policy Characteristics'!$C:$C,0)))</f>
        <v>indst methane capture</v>
      </c>
      <c r="L1596" s="238">
        <f>IF(ISBLANK(INDEX('Policy Characteristics'!F:F,MATCH($C1596,'Policy Characteristics'!$C:$C,0))),"",INDEX('Policy Characteristics'!F:F,MATCH($C1596,'Policy Characteristics'!$C:$C,0)))</f>
        <v>0</v>
      </c>
      <c r="M1596" s="238">
        <f>IF(ISBLANK(INDEX('Policy Characteristics'!G:G,MATCH($C1596,'Policy Characteristics'!$C:$C,0))),"",INDEX('Policy Characteristics'!G:G,MATCH($C1596,'Policy Characteristics'!$C:$C,0)))</f>
        <v>1</v>
      </c>
      <c r="N1596" s="238">
        <f>IF(ISBLANK(INDEX('Policy Characteristics'!H:H,MATCH($C1596,'Policy Characteristics'!$C:$C,0))),"",INDEX('Policy Characteristics'!H:H,MATCH($C1596,'Policy Characteristics'!$C:$C,0)))</f>
        <v>0.01</v>
      </c>
      <c r="O1596" s="237" t="str">
        <f>IF(ISBLANK(INDEX('Policy Characteristics'!I:I,MATCH($C1596,'Policy Characteristics'!$C:$C,0))),"",INDEX('Policy Characteristics'!I:I,MATCH($C1596,'Policy Characteristics'!$C:$C,0)))</f>
        <v>% of potential achieved</v>
      </c>
      <c r="P1596" s="237"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7" t="str">
        <f>IF(ISBLANK(INDEX('Policy Characteristics'!K:K,MATCH($C1596,'Policy Characteristics'!$C:$C,0))),"",INDEX('Policy Characteristics'!K:K,MATCH($C1596,'Policy Characteristics'!$C:$C,0)))</f>
        <v>industry-ag-main.html#methane-capture</v>
      </c>
      <c r="R1596" s="237" t="str">
        <f>IF(ISBLANK(INDEX('Policy Characteristics'!L:L,MATCH($C1596,'Policy Characteristics'!$C:$C,0))),"",INDEX('Policy Characteristics'!L:L,MATCH($C1596,'Policy Characteristics'!$C:$C,0)))</f>
        <v>methane-capture.html</v>
      </c>
      <c r="S1596" s="291" t="s">
        <v>187</v>
      </c>
    </row>
    <row r="1597" spans="1:19">
      <c r="A1597" s="237" t="str">
        <f>IF(ISBLANK(INDEX('Policy Characteristics'!A:A,MATCH($C1597,'Policy Characteristics'!$C:$C,0))),"",INDEX('Policy Characteristics'!A:A,MATCH($C1597,'Policy Characteristics'!$C:$C,0)))</f>
        <v>Industry</v>
      </c>
      <c r="B1597" s="386" t="str">
        <f>IF(ISBLANK(INDEX('Policy Characteristics'!B:B,MATCH($C1597,'Policy Characteristics'!$C:$C,0))),"",INDEX('Policy Characteristics'!B:B,MATCH($C1597,'Policy Characteristics'!$C:$C,0)))</f>
        <v>Methane Destruction</v>
      </c>
      <c r="C1597" t="s">
        <v>285</v>
      </c>
      <c r="D1597" s="335" t="s">
        <v>3047</v>
      </c>
      <c r="E1597" s="335"/>
      <c r="F1597" t="s">
        <v>3011</v>
      </c>
      <c r="G1597" s="335"/>
      <c r="H1597" s="17">
        <v>1460</v>
      </c>
      <c r="I1597" s="387" t="s">
        <v>43</v>
      </c>
      <c r="J1597" s="388" t="str">
        <f>IF(ISBLANK(INDEX('Policy Characteristics'!D:D,MATCH($C1597,'Policy Characteristics'!$C:$C,0))),"",INDEX('Policy Characteristics'!D:D,MATCH($C1597,'Policy Characteristics'!$C:$C,0)))</f>
        <v>Methane Capture and Destruction</v>
      </c>
      <c r="K1597" s="237" t="str">
        <f>IF(ISBLANK(INDEX('Policy Characteristics'!E:E,MATCH($C1597,'Policy Characteristics'!$C:$C,0))),"",INDEX('Policy Characteristics'!E:E,MATCH($C1597,'Policy Characteristics'!$C:$C,0)))</f>
        <v>indst methane destruction</v>
      </c>
      <c r="L1597" s="238">
        <f>IF(ISBLANK(INDEX('Policy Characteristics'!F:F,MATCH($C1597,'Policy Characteristics'!$C:$C,0))),"",INDEX('Policy Characteristics'!F:F,MATCH($C1597,'Policy Characteristics'!$C:$C,0)))</f>
        <v>0</v>
      </c>
      <c r="M1597" s="238">
        <f>IF(ISBLANK(INDEX('Policy Characteristics'!G:G,MATCH($C1597,'Policy Characteristics'!$C:$C,0))),"",INDEX('Policy Characteristics'!G:G,MATCH($C1597,'Policy Characteristics'!$C:$C,0)))</f>
        <v>1</v>
      </c>
      <c r="N1597" s="238">
        <f>IF(ISBLANK(INDEX('Policy Characteristics'!H:H,MATCH($C1597,'Policy Characteristics'!$C:$C,0))),"",INDEX('Policy Characteristics'!H:H,MATCH($C1597,'Policy Characteristics'!$C:$C,0)))</f>
        <v>0.01</v>
      </c>
      <c r="O1597" s="237" t="str">
        <f>IF(ISBLANK(INDEX('Policy Characteristics'!I:I,MATCH($C1597,'Policy Characteristics'!$C:$C,0))),"",INDEX('Policy Characteristics'!I:I,MATCH($C1597,'Policy Characteristics'!$C:$C,0)))</f>
        <v>% of potential achieved</v>
      </c>
      <c r="P1597" s="237"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7" t="str">
        <f>IF(ISBLANK(INDEX('Policy Characteristics'!K:K,MATCH($C1597,'Policy Characteristics'!$C:$C,0))),"",INDEX('Policy Characteristics'!K:K,MATCH($C1597,'Policy Characteristics'!$C:$C,0)))</f>
        <v>industry-ag-main.html#methane-destr</v>
      </c>
      <c r="R1597" s="237" t="str">
        <f>IF(ISBLANK(INDEX('Policy Characteristics'!L:L,MATCH($C1597,'Policy Characteristics'!$C:$C,0))),"",INDEX('Policy Characteristics'!L:L,MATCH($C1597,'Policy Characteristics'!$C:$C,0)))</f>
        <v>methane-destruction.html</v>
      </c>
      <c r="S1597" s="291" t="s">
        <v>3931</v>
      </c>
    </row>
    <row r="1598" spans="1:19">
      <c r="A1598" s="237" t="str">
        <f>IF(ISBLANK(INDEX('Policy Characteristics'!A:A,MATCH($C1598,'Policy Characteristics'!$C:$C,0))),"",INDEX('Policy Characteristics'!A:A,MATCH($C1598,'Policy Characteristics'!$C:$C,0)))</f>
        <v>Industry</v>
      </c>
      <c r="B1598" s="386" t="str">
        <f>IF(ISBLANK(INDEX('Policy Characteristics'!B:B,MATCH($C1598,'Policy Characteristics'!$C:$C,0))),"",INDEX('Policy Characteristics'!B:B,MATCH($C1598,'Policy Characteristics'!$C:$C,0)))</f>
        <v>Methane Destruction</v>
      </c>
      <c r="C1598" s="237" t="str">
        <f t="shared" ref="C1598:C1600" si="57">C$1597</f>
        <v>Fraction of Methane Destruction Opportunities Achieved</v>
      </c>
      <c r="D1598" s="335" t="s">
        <v>3067</v>
      </c>
      <c r="E1598" s="335"/>
      <c r="F1598" t="s">
        <v>3029</v>
      </c>
      <c r="G1598" s="335"/>
      <c r="H1598" s="17">
        <v>1461</v>
      </c>
      <c r="I1598" s="387" t="s">
        <v>43</v>
      </c>
      <c r="J1598" s="388" t="str">
        <f>IF(ISBLANK(INDEX('Policy Characteristics'!D:D,MATCH($C1598,'Policy Characteristics'!$C:$C,0))),"",INDEX('Policy Characteristics'!D:D,MATCH($C1598,'Policy Characteristics'!$C:$C,0)))</f>
        <v>Methane Capture and Destruction</v>
      </c>
      <c r="K1598" s="237" t="str">
        <f>IF(ISBLANK(INDEX('Policy Characteristics'!E:E,MATCH($C1598,'Policy Characteristics'!$C:$C,0))),"",INDEX('Policy Characteristics'!E:E,MATCH($C1598,'Policy Characteristics'!$C:$C,0)))</f>
        <v>indst methane destruction</v>
      </c>
      <c r="L1598" s="238">
        <f>IF(ISBLANK(INDEX('Policy Characteristics'!F:F,MATCH($C1598,'Policy Characteristics'!$C:$C,0))),"",INDEX('Policy Characteristics'!F:F,MATCH($C1598,'Policy Characteristics'!$C:$C,0)))</f>
        <v>0</v>
      </c>
      <c r="M1598" s="238">
        <f>IF(ISBLANK(INDEX('Policy Characteristics'!G:G,MATCH($C1598,'Policy Characteristics'!$C:$C,0))),"",INDEX('Policy Characteristics'!G:G,MATCH($C1598,'Policy Characteristics'!$C:$C,0)))</f>
        <v>1</v>
      </c>
      <c r="N1598" s="238">
        <f>IF(ISBLANK(INDEX('Policy Characteristics'!H:H,MATCH($C1598,'Policy Characteristics'!$C:$C,0))),"",INDEX('Policy Characteristics'!H:H,MATCH($C1598,'Policy Characteristics'!$C:$C,0)))</f>
        <v>0.01</v>
      </c>
      <c r="O1598" s="237" t="str">
        <f>IF(ISBLANK(INDEX('Policy Characteristics'!I:I,MATCH($C1598,'Policy Characteristics'!$C:$C,0))),"",INDEX('Policy Characteristics'!I:I,MATCH($C1598,'Policy Characteristics'!$C:$C,0)))</f>
        <v>% of potential achieved</v>
      </c>
      <c r="P1598" s="237"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7" t="str">
        <f>IF(ISBLANK(INDEX('Policy Characteristics'!K:K,MATCH($C1598,'Policy Characteristics'!$C:$C,0))),"",INDEX('Policy Characteristics'!K:K,MATCH($C1598,'Policy Characteristics'!$C:$C,0)))</f>
        <v>industry-ag-main.html#methane-destr</v>
      </c>
      <c r="R1598" s="237" t="str">
        <f>IF(ISBLANK(INDEX('Policy Characteristics'!L:L,MATCH($C1598,'Policy Characteristics'!$C:$C,0))),"",INDEX('Policy Characteristics'!L:L,MATCH($C1598,'Policy Characteristics'!$C:$C,0)))</f>
        <v>methane-destruction.html</v>
      </c>
      <c r="S1598" s="291" t="s">
        <v>187</v>
      </c>
    </row>
    <row r="1599" spans="1:19">
      <c r="A1599" s="237" t="str">
        <f>IF(ISBLANK(INDEX('Policy Characteristics'!A:A,MATCH($C1599,'Policy Characteristics'!$C:$C,0))),"",INDEX('Policy Characteristics'!A:A,MATCH($C1599,'Policy Characteristics'!$C:$C,0)))</f>
        <v>Industry</v>
      </c>
      <c r="B1599" s="386" t="str">
        <f>IF(ISBLANK(INDEX('Policy Characteristics'!B:B,MATCH($C1599,'Policy Characteristics'!$C:$C,0))),"",INDEX('Policy Characteristics'!B:B,MATCH($C1599,'Policy Characteristics'!$C:$C,0)))</f>
        <v>Methane Destruction</v>
      </c>
      <c r="C1599" s="237" t="str">
        <f t="shared" si="57"/>
        <v>Fraction of Methane Destruction Opportunities Achieved</v>
      </c>
      <c r="D1599" s="335" t="s">
        <v>3046</v>
      </c>
      <c r="E1599" s="335"/>
      <c r="F1599" t="s">
        <v>2752</v>
      </c>
      <c r="G1599" s="335"/>
      <c r="H1599" s="17">
        <v>515</v>
      </c>
      <c r="I1599" s="387" t="s">
        <v>43</v>
      </c>
      <c r="J1599" s="388" t="str">
        <f>IF(ISBLANK(INDEX('Policy Characteristics'!D:D,MATCH($C1599,'Policy Characteristics'!$C:$C,0))),"",INDEX('Policy Characteristics'!D:D,MATCH($C1599,'Policy Characteristics'!$C:$C,0)))</f>
        <v>Methane Capture and Destruction</v>
      </c>
      <c r="K1599" s="237" t="str">
        <f>IF(ISBLANK(INDEX('Policy Characteristics'!E:E,MATCH($C1599,'Policy Characteristics'!$C:$C,0))),"",INDEX('Policy Characteristics'!E:E,MATCH($C1599,'Policy Characteristics'!$C:$C,0)))</f>
        <v>indst methane destruction</v>
      </c>
      <c r="L1599" s="238">
        <f>IF(ISBLANK(INDEX('Policy Characteristics'!F:F,MATCH($C1599,'Policy Characteristics'!$C:$C,0))),"",INDEX('Policy Characteristics'!F:F,MATCH($C1599,'Policy Characteristics'!$C:$C,0)))</f>
        <v>0</v>
      </c>
      <c r="M1599" s="238">
        <f>IF(ISBLANK(INDEX('Policy Characteristics'!G:G,MATCH($C1599,'Policy Characteristics'!$C:$C,0))),"",INDEX('Policy Characteristics'!G:G,MATCH($C1599,'Policy Characteristics'!$C:$C,0)))</f>
        <v>1</v>
      </c>
      <c r="N1599" s="238">
        <f>IF(ISBLANK(INDEX('Policy Characteristics'!H:H,MATCH($C1599,'Policy Characteristics'!$C:$C,0))),"",INDEX('Policy Characteristics'!H:H,MATCH($C1599,'Policy Characteristics'!$C:$C,0)))</f>
        <v>0.01</v>
      </c>
      <c r="O1599" s="237" t="str">
        <f>IF(ISBLANK(INDEX('Policy Characteristics'!I:I,MATCH($C1599,'Policy Characteristics'!$C:$C,0))),"",INDEX('Policy Characteristics'!I:I,MATCH($C1599,'Policy Characteristics'!$C:$C,0)))</f>
        <v>% of potential achieved</v>
      </c>
      <c r="P1599" s="237"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7" t="str">
        <f>IF(ISBLANK(INDEX('Policy Characteristics'!K:K,MATCH($C1599,'Policy Characteristics'!$C:$C,0))),"",INDEX('Policy Characteristics'!K:K,MATCH($C1599,'Policy Characteristics'!$C:$C,0)))</f>
        <v>industry-ag-main.html#methane-destr</v>
      </c>
      <c r="R1599" s="237" t="str">
        <f>IF(ISBLANK(INDEX('Policy Characteristics'!L:L,MATCH($C1599,'Policy Characteristics'!$C:$C,0))),"",INDEX('Policy Characteristics'!L:L,MATCH($C1599,'Policy Characteristics'!$C:$C,0)))</f>
        <v>methane-destruction.html</v>
      </c>
      <c r="S1599" s="291" t="s">
        <v>187</v>
      </c>
    </row>
    <row r="1600" spans="1:19">
      <c r="A1600" s="237" t="str">
        <f>IF(ISBLANK(INDEX('Policy Characteristics'!A:A,MATCH($C1600,'Policy Characteristics'!$C:$C,0))),"",INDEX('Policy Characteristics'!A:A,MATCH($C1600,'Policy Characteristics'!$C:$C,0)))</f>
        <v>Industry</v>
      </c>
      <c r="B1600" s="386" t="str">
        <f>IF(ISBLANK(INDEX('Policy Characteristics'!B:B,MATCH($C1600,'Policy Characteristics'!$C:$C,0))),"",INDEX('Policy Characteristics'!B:B,MATCH($C1600,'Policy Characteristics'!$C:$C,0)))</f>
        <v>Methane Destruction</v>
      </c>
      <c r="C1600" s="237" t="str">
        <f t="shared" si="57"/>
        <v>Fraction of Methane Destruction Opportunities Achieved</v>
      </c>
      <c r="D1600" s="335" t="s">
        <v>3068</v>
      </c>
      <c r="E1600" s="335"/>
      <c r="F1600" t="s">
        <v>3071</v>
      </c>
      <c r="G1600" s="335"/>
      <c r="H1600" s="17">
        <v>516</v>
      </c>
      <c r="I1600" s="387" t="s">
        <v>43</v>
      </c>
      <c r="J1600" s="388" t="str">
        <f>IF(ISBLANK(INDEX('Policy Characteristics'!D:D,MATCH($C1600,'Policy Characteristics'!$C:$C,0))),"",INDEX('Policy Characteristics'!D:D,MATCH($C1600,'Policy Characteristics'!$C:$C,0)))</f>
        <v>Methane Capture and Destruction</v>
      </c>
      <c r="K1600" s="237" t="str">
        <f>IF(ISBLANK(INDEX('Policy Characteristics'!E:E,MATCH($C1600,'Policy Characteristics'!$C:$C,0))),"",INDEX('Policy Characteristics'!E:E,MATCH($C1600,'Policy Characteristics'!$C:$C,0)))</f>
        <v>indst methane destruction</v>
      </c>
      <c r="L1600" s="238">
        <f>IF(ISBLANK(INDEX('Policy Characteristics'!F:F,MATCH($C1600,'Policy Characteristics'!$C:$C,0))),"",INDEX('Policy Characteristics'!F:F,MATCH($C1600,'Policy Characteristics'!$C:$C,0)))</f>
        <v>0</v>
      </c>
      <c r="M1600" s="238">
        <f>IF(ISBLANK(INDEX('Policy Characteristics'!G:G,MATCH($C1600,'Policy Characteristics'!$C:$C,0))),"",INDEX('Policy Characteristics'!G:G,MATCH($C1600,'Policy Characteristics'!$C:$C,0)))</f>
        <v>1</v>
      </c>
      <c r="N1600" s="238">
        <f>IF(ISBLANK(INDEX('Policy Characteristics'!H:H,MATCH($C1600,'Policy Characteristics'!$C:$C,0))),"",INDEX('Policy Characteristics'!H:H,MATCH($C1600,'Policy Characteristics'!$C:$C,0)))</f>
        <v>0.01</v>
      </c>
      <c r="O1600" s="237" t="str">
        <f>IF(ISBLANK(INDEX('Policy Characteristics'!I:I,MATCH($C1600,'Policy Characteristics'!$C:$C,0))),"",INDEX('Policy Characteristics'!I:I,MATCH($C1600,'Policy Characteristics'!$C:$C,0)))</f>
        <v>% of potential achieved</v>
      </c>
      <c r="P1600" s="237"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7" t="str">
        <f>IF(ISBLANK(INDEX('Policy Characteristics'!K:K,MATCH($C1600,'Policy Characteristics'!$C:$C,0))),"",INDEX('Policy Characteristics'!K:K,MATCH($C1600,'Policy Characteristics'!$C:$C,0)))</f>
        <v>industry-ag-main.html#methane-destr</v>
      </c>
      <c r="R1600" s="237" t="str">
        <f>IF(ISBLANK(INDEX('Policy Characteristics'!L:L,MATCH($C1600,'Policy Characteristics'!$C:$C,0))),"",INDEX('Policy Characteristics'!L:L,MATCH($C1600,'Policy Characteristics'!$C:$C,0)))</f>
        <v>methane-destruction.html</v>
      </c>
      <c r="S1600" s="291" t="s">
        <v>187</v>
      </c>
    </row>
    <row r="1601" spans="1:19">
      <c r="A1601" s="237" t="str">
        <f>IF(ISBLANK(INDEX('Policy Characteristics'!A:A,MATCH($C1601,'Policy Characteristics'!$C:$C,0))),"",INDEX('Policy Characteristics'!A:A,MATCH($C1601,'Policy Characteristics'!$C:$C,0)))</f>
        <v>Industry</v>
      </c>
      <c r="B1601" s="386" t="str">
        <f>IF(ISBLANK(INDEX('Policy Characteristics'!B:B,MATCH($C1601,'Policy Characteristics'!$C:$C,0))),"",INDEX('Policy Characteristics'!B:B,MATCH($C1601,'Policy Characteristics'!$C:$C,0)))</f>
        <v>N2O Abatement</v>
      </c>
      <c r="C1601" t="s">
        <v>3212</v>
      </c>
      <c r="D1601" s="335"/>
      <c r="E1601" s="335"/>
      <c r="G1601" s="335"/>
      <c r="H1601" s="17">
        <v>1562</v>
      </c>
      <c r="I1601" s="387" t="s">
        <v>43</v>
      </c>
      <c r="J1601" s="388" t="str">
        <f>IF(ISBLANK(INDEX('Policy Characteristics'!D:D,MATCH($C1601,'Policy Characteristics'!$C:$C,0))),"",INDEX('Policy Characteristics'!D:D,MATCH($C1601,'Policy Characteristics'!$C:$C,0)))</f>
        <v>N2O Abatement</v>
      </c>
      <c r="K1601" s="237" t="str">
        <f>IF(ISBLANK(INDEX('Policy Characteristics'!E:E,MATCH($C1601,'Policy Characteristics'!$C:$C,0))),"",INDEX('Policy Characteristics'!E:E,MATCH($C1601,'Policy Characteristics'!$C:$C,0)))</f>
        <v>indst N2O abatement</v>
      </c>
      <c r="L1601" s="238">
        <f>IF(ISBLANK(INDEX('Policy Characteristics'!F:F,MATCH($C1601,'Policy Characteristics'!$C:$C,0))),"",INDEX('Policy Characteristics'!F:F,MATCH($C1601,'Policy Characteristics'!$C:$C,0)))</f>
        <v>0</v>
      </c>
      <c r="M1601" s="238">
        <f>IF(ISBLANK(INDEX('Policy Characteristics'!G:G,MATCH($C1601,'Policy Characteristics'!$C:$C,0))),"",INDEX('Policy Characteristics'!G:G,MATCH($C1601,'Policy Characteristics'!$C:$C,0)))</f>
        <v>1</v>
      </c>
      <c r="N1601" s="238">
        <f>IF(ISBLANK(INDEX('Policy Characteristics'!H:H,MATCH($C1601,'Policy Characteristics'!$C:$C,0))),"",INDEX('Policy Characteristics'!H:H,MATCH($C1601,'Policy Characteristics'!$C:$C,0)))</f>
        <v>0.01</v>
      </c>
      <c r="O1601" s="237" t="str">
        <f>IF(ISBLANK(INDEX('Policy Characteristics'!I:I,MATCH($C1601,'Policy Characteristics'!$C:$C,0))),"",INDEX('Policy Characteristics'!I:I,MATCH($C1601,'Policy Characteristics'!$C:$C,0)))</f>
        <v>% of potential achieved</v>
      </c>
      <c r="P1601" s="237"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7" t="str">
        <f>IF(ISBLANK(INDEX('Policy Characteristics'!K:K,MATCH($C1601,'Policy Characteristics'!$C:$C,0))),"",INDEX('Policy Characteristics'!K:K,MATCH($C1601,'Policy Characteristics'!$C:$C,0)))</f>
        <v/>
      </c>
      <c r="R1601" s="237" t="str">
        <f>IF(ISBLANK(INDEX('Policy Characteristics'!L:L,MATCH($C1601,'Policy Characteristics'!$C:$C,0))),"",INDEX('Policy Characteristics'!L:L,MATCH($C1601,'Policy Characteristics'!$C:$C,0)))</f>
        <v/>
      </c>
      <c r="S1601" s="291" t="s">
        <v>3932</v>
      </c>
    </row>
    <row r="1602" spans="1:19">
      <c r="A1602" s="237" t="str">
        <f>IF(ISBLANK(INDEX('Policy Characteristics'!A:A,MATCH($C1602,'Policy Characteristics'!$C:$C,0))),"",INDEX('Policy Characteristics'!A:A,MATCH($C1602,'Policy Characteristics'!$C:$C,0)))</f>
        <v>Industry</v>
      </c>
      <c r="B1602" s="386" t="str">
        <f>IF(ISBLANK(INDEX('Policy Characteristics'!B:B,MATCH($C1602,'Policy Characteristics'!$C:$C,0))),"",INDEX('Policy Characteristics'!B:B,MATCH($C1602,'Policy Characteristics'!$C:$C,0)))</f>
        <v>Non BAU Increase in Process Emissions</v>
      </c>
      <c r="C1602" t="s">
        <v>3725</v>
      </c>
      <c r="D1602" s="335" t="s">
        <v>3743</v>
      </c>
      <c r="E1602" s="335"/>
      <c r="F1602" s="335" t="s">
        <v>3761</v>
      </c>
      <c r="G1602" s="335"/>
      <c r="H1602" s="17">
        <v>2751</v>
      </c>
      <c r="I1602" s="387" t="s">
        <v>44</v>
      </c>
      <c r="J1602" s="388" t="str">
        <f>IF(ISBLANK(INDEX('Policy Characteristics'!D:D,MATCH($C1602,'Policy Characteristics'!$C:$C,0))),"",INDEX('Policy Characteristics'!D:D,MATCH($C1602,'Policy Characteristics'!$C:$C,0)))</f>
        <v>Process Emissions Increases</v>
      </c>
      <c r="K1602" s="237" t="str">
        <f>IF(ISBLANK(INDEX('Policy Characteristics'!E:E,MATCH($C1602,'Policy Characteristics'!$C:$C,0))),"",INDEX('Policy Characteristics'!E:E,MATCH($C1602,'Policy Characteristics'!$C:$C,0)))</f>
        <v>non BAU indst process emissions</v>
      </c>
      <c r="L1602" s="238">
        <f>IF(ISBLANK(INDEX('Policy Characteristics'!F:F,MATCH($C1602,'Policy Characteristics'!$C:$C,0))),"",INDEX('Policy Characteristics'!F:F,MATCH($C1602,'Policy Characteristics'!$C:$C,0)))</f>
        <v>0</v>
      </c>
      <c r="M1602" s="238">
        <f>IF(ISBLANK(INDEX('Policy Characteristics'!G:G,MATCH($C1602,'Policy Characteristics'!$C:$C,0))),"",INDEX('Policy Characteristics'!G:G,MATCH($C1602,'Policy Characteristics'!$C:$C,0)))</f>
        <v>1</v>
      </c>
      <c r="N1602" s="238">
        <f>IF(ISBLANK(INDEX('Policy Characteristics'!H:H,MATCH($C1602,'Policy Characteristics'!$C:$C,0))),"",INDEX('Policy Characteristics'!H:H,MATCH($C1602,'Policy Characteristics'!$C:$C,0)))</f>
        <v>1</v>
      </c>
      <c r="O1602" s="237" t="str">
        <f>IF(ISBLANK(INDEX('Policy Characteristics'!I:I,MATCH($C1602,'Policy Characteristics'!$C:$C,0))),"",INDEX('Policy Characteristics'!I:I,MATCH($C1602,'Policy Characteristics'!$C:$C,0)))</f>
        <v>on/off</v>
      </c>
      <c r="P1602" s="237"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7" t="str">
        <f>IF(ISBLANK(INDEX('Policy Characteristics'!K:K,MATCH($C1602,'Policy Characteristics'!$C:$C,0))),"",INDEX('Policy Characteristics'!K:K,MATCH($C1602,'Policy Characteristics'!$C:$C,0)))</f>
        <v/>
      </c>
      <c r="R1602" s="237" t="str">
        <f>IF(ISBLANK(INDEX('Policy Characteristics'!L:L,MATCH($C1602,'Policy Characteristics'!$C:$C,0))),"",INDEX('Policy Characteristics'!L:L,MATCH($C1602,'Policy Characteristics'!$C:$C,0)))</f>
        <v/>
      </c>
      <c r="S1602" s="291" t="s">
        <v>187</v>
      </c>
    </row>
    <row r="1603" spans="1:19">
      <c r="A1603" s="237" t="str">
        <f>IF(ISBLANK(INDEX('Policy Characteristics'!A:A,MATCH($C1603,'Policy Characteristics'!$C:$C,0))),"",INDEX('Policy Characteristics'!A:A,MATCH($C1603,'Policy Characteristics'!$C:$C,0)))</f>
        <v>Industry</v>
      </c>
      <c r="B1603" s="386" t="str">
        <f>IF(ISBLANK(INDEX('Policy Characteristics'!B:B,MATCH($C1603,'Policy Characteristics'!$C:$C,0))),"",INDEX('Policy Characteristics'!B:B,MATCH($C1603,'Policy Characteristics'!$C:$C,0)))</f>
        <v>Non BAU Increase in Process Emissions</v>
      </c>
      <c r="C1603" s="237" t="str">
        <f>$C$1602</f>
        <v>Boolean Use Non BAU Process Emissions Additions</v>
      </c>
      <c r="D1603" s="335" t="s">
        <v>3744</v>
      </c>
      <c r="E1603" s="335"/>
      <c r="F1603" s="335" t="s">
        <v>3762</v>
      </c>
      <c r="G1603" s="335"/>
      <c r="H1603" s="17">
        <v>2752</v>
      </c>
      <c r="I1603" s="387" t="s">
        <v>44</v>
      </c>
      <c r="J1603" s="388" t="str">
        <f>IF(ISBLANK(INDEX('Policy Characteristics'!D:D,MATCH($C1603,'Policy Characteristics'!$C:$C,0))),"",INDEX('Policy Characteristics'!D:D,MATCH($C1603,'Policy Characteristics'!$C:$C,0)))</f>
        <v>Process Emissions Increases</v>
      </c>
      <c r="K1603" s="237" t="str">
        <f>IF(ISBLANK(INDEX('Policy Characteristics'!E:E,MATCH($C1603,'Policy Characteristics'!$C:$C,0))),"",INDEX('Policy Characteristics'!E:E,MATCH($C1603,'Policy Characteristics'!$C:$C,0)))</f>
        <v>non BAU indst process emissions</v>
      </c>
      <c r="L1603" s="238">
        <f>IF(ISBLANK(INDEX('Policy Characteristics'!F:F,MATCH($C1603,'Policy Characteristics'!$C:$C,0))),"",INDEX('Policy Characteristics'!F:F,MATCH($C1603,'Policy Characteristics'!$C:$C,0)))</f>
        <v>0</v>
      </c>
      <c r="M1603" s="238">
        <f>IF(ISBLANK(INDEX('Policy Characteristics'!G:G,MATCH($C1603,'Policy Characteristics'!$C:$C,0))),"",INDEX('Policy Characteristics'!G:G,MATCH($C1603,'Policy Characteristics'!$C:$C,0)))</f>
        <v>1</v>
      </c>
      <c r="N1603" s="238">
        <f>IF(ISBLANK(INDEX('Policy Characteristics'!H:H,MATCH($C1603,'Policy Characteristics'!$C:$C,0))),"",INDEX('Policy Characteristics'!H:H,MATCH($C1603,'Policy Characteristics'!$C:$C,0)))</f>
        <v>1</v>
      </c>
      <c r="O1603" s="237" t="str">
        <f>IF(ISBLANK(INDEX('Policy Characteristics'!I:I,MATCH($C1603,'Policy Characteristics'!$C:$C,0))),"",INDEX('Policy Characteristics'!I:I,MATCH($C1603,'Policy Characteristics'!$C:$C,0)))</f>
        <v>on/off</v>
      </c>
      <c r="P1603" s="237"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7" t="str">
        <f>IF(ISBLANK(INDEX('Policy Characteristics'!K:K,MATCH($C1603,'Policy Characteristics'!$C:$C,0))),"",INDEX('Policy Characteristics'!K:K,MATCH($C1603,'Policy Characteristics'!$C:$C,0)))</f>
        <v/>
      </c>
      <c r="R1603" s="237" t="str">
        <f>IF(ISBLANK(INDEX('Policy Characteristics'!L:L,MATCH($C1603,'Policy Characteristics'!$C:$C,0))),"",INDEX('Policy Characteristics'!L:L,MATCH($C1603,'Policy Characteristics'!$C:$C,0)))</f>
        <v/>
      </c>
      <c r="S1603" s="291" t="s">
        <v>3933</v>
      </c>
    </row>
    <row r="1604" spans="1:19">
      <c r="A1604" s="237" t="str">
        <f>IF(ISBLANK(INDEX('Policy Characteristics'!A:A,MATCH($C1604,'Policy Characteristics'!$C:$C,0))),"",INDEX('Policy Characteristics'!A:A,MATCH($C1604,'Policy Characteristics'!$C:$C,0)))</f>
        <v>Industry</v>
      </c>
      <c r="B1604" s="386" t="str">
        <f>IF(ISBLANK(INDEX('Policy Characteristics'!B:B,MATCH($C1604,'Policy Characteristics'!$C:$C,0))),"",INDEX('Policy Characteristics'!B:B,MATCH($C1604,'Policy Characteristics'!$C:$C,0)))</f>
        <v>Non BAU Increase in Process Emissions</v>
      </c>
      <c r="C1604" s="237" t="str">
        <f t="shared" ref="C1604:C1619" si="58">$C$1602</f>
        <v>Boolean Use Non BAU Process Emissions Additions</v>
      </c>
      <c r="D1604" s="335" t="s">
        <v>3745</v>
      </c>
      <c r="E1604" s="335"/>
      <c r="F1604" s="335" t="s">
        <v>3763</v>
      </c>
      <c r="G1604" s="335"/>
      <c r="H1604" s="17">
        <v>2753</v>
      </c>
      <c r="I1604" s="387" t="s">
        <v>44</v>
      </c>
      <c r="J1604" s="388" t="str">
        <f>IF(ISBLANK(INDEX('Policy Characteristics'!D:D,MATCH($C1604,'Policy Characteristics'!$C:$C,0))),"",INDEX('Policy Characteristics'!D:D,MATCH($C1604,'Policy Characteristics'!$C:$C,0)))</f>
        <v>Process Emissions Increases</v>
      </c>
      <c r="K1604" s="237" t="str">
        <f>IF(ISBLANK(INDEX('Policy Characteristics'!E:E,MATCH($C1604,'Policy Characteristics'!$C:$C,0))),"",INDEX('Policy Characteristics'!E:E,MATCH($C1604,'Policy Characteristics'!$C:$C,0)))</f>
        <v>non BAU indst process emissions</v>
      </c>
      <c r="L1604" s="238">
        <f>IF(ISBLANK(INDEX('Policy Characteristics'!F:F,MATCH($C1604,'Policy Characteristics'!$C:$C,0))),"",INDEX('Policy Characteristics'!F:F,MATCH($C1604,'Policy Characteristics'!$C:$C,0)))</f>
        <v>0</v>
      </c>
      <c r="M1604" s="238">
        <f>IF(ISBLANK(INDEX('Policy Characteristics'!G:G,MATCH($C1604,'Policy Characteristics'!$C:$C,0))),"",INDEX('Policy Characteristics'!G:G,MATCH($C1604,'Policy Characteristics'!$C:$C,0)))</f>
        <v>1</v>
      </c>
      <c r="N1604" s="238">
        <f>IF(ISBLANK(INDEX('Policy Characteristics'!H:H,MATCH($C1604,'Policy Characteristics'!$C:$C,0))),"",INDEX('Policy Characteristics'!H:H,MATCH($C1604,'Policy Characteristics'!$C:$C,0)))</f>
        <v>1</v>
      </c>
      <c r="O1604" s="237" t="str">
        <f>IF(ISBLANK(INDEX('Policy Characteristics'!I:I,MATCH($C1604,'Policy Characteristics'!$C:$C,0))),"",INDEX('Policy Characteristics'!I:I,MATCH($C1604,'Policy Characteristics'!$C:$C,0)))</f>
        <v>on/off</v>
      </c>
      <c r="P1604" s="237"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7" t="str">
        <f>IF(ISBLANK(INDEX('Policy Characteristics'!K:K,MATCH($C1604,'Policy Characteristics'!$C:$C,0))),"",INDEX('Policy Characteristics'!K:K,MATCH($C1604,'Policy Characteristics'!$C:$C,0)))</f>
        <v/>
      </c>
      <c r="R1604" s="237" t="str">
        <f>IF(ISBLANK(INDEX('Policy Characteristics'!L:L,MATCH($C1604,'Policy Characteristics'!$C:$C,0))),"",INDEX('Policy Characteristics'!L:L,MATCH($C1604,'Policy Characteristics'!$C:$C,0)))</f>
        <v/>
      </c>
      <c r="S1604" s="291" t="s">
        <v>187</v>
      </c>
    </row>
    <row r="1605" spans="1:19">
      <c r="A1605" s="237" t="str">
        <f>IF(ISBLANK(INDEX('Policy Characteristics'!A:A,MATCH($C1605,'Policy Characteristics'!$C:$C,0))),"",INDEX('Policy Characteristics'!A:A,MATCH($C1605,'Policy Characteristics'!$C:$C,0)))</f>
        <v>Industry</v>
      </c>
      <c r="B1605" s="386" t="str">
        <f>IF(ISBLANK(INDEX('Policy Characteristics'!B:B,MATCH($C1605,'Policy Characteristics'!$C:$C,0))),"",INDEX('Policy Characteristics'!B:B,MATCH($C1605,'Policy Characteristics'!$C:$C,0)))</f>
        <v>Non BAU Increase in Process Emissions</v>
      </c>
      <c r="C1605" s="237" t="str">
        <f t="shared" si="58"/>
        <v>Boolean Use Non BAU Process Emissions Additions</v>
      </c>
      <c r="D1605" s="335" t="s">
        <v>3746</v>
      </c>
      <c r="E1605" s="335"/>
      <c r="F1605" s="335" t="s">
        <v>3764</v>
      </c>
      <c r="G1605" s="335"/>
      <c r="H1605" s="17">
        <v>2754</v>
      </c>
      <c r="I1605" s="387" t="s">
        <v>44</v>
      </c>
      <c r="J1605" s="388" t="str">
        <f>IF(ISBLANK(INDEX('Policy Characteristics'!D:D,MATCH($C1605,'Policy Characteristics'!$C:$C,0))),"",INDEX('Policy Characteristics'!D:D,MATCH($C1605,'Policy Characteristics'!$C:$C,0)))</f>
        <v>Process Emissions Increases</v>
      </c>
      <c r="K1605" s="237" t="str">
        <f>IF(ISBLANK(INDEX('Policy Characteristics'!E:E,MATCH($C1605,'Policy Characteristics'!$C:$C,0))),"",INDEX('Policy Characteristics'!E:E,MATCH($C1605,'Policy Characteristics'!$C:$C,0)))</f>
        <v>non BAU indst process emissions</v>
      </c>
      <c r="L1605" s="238">
        <f>IF(ISBLANK(INDEX('Policy Characteristics'!F:F,MATCH($C1605,'Policy Characteristics'!$C:$C,0))),"",INDEX('Policy Characteristics'!F:F,MATCH($C1605,'Policy Characteristics'!$C:$C,0)))</f>
        <v>0</v>
      </c>
      <c r="M1605" s="238">
        <f>IF(ISBLANK(INDEX('Policy Characteristics'!G:G,MATCH($C1605,'Policy Characteristics'!$C:$C,0))),"",INDEX('Policy Characteristics'!G:G,MATCH($C1605,'Policy Characteristics'!$C:$C,0)))</f>
        <v>1</v>
      </c>
      <c r="N1605" s="238">
        <f>IF(ISBLANK(INDEX('Policy Characteristics'!H:H,MATCH($C1605,'Policy Characteristics'!$C:$C,0))),"",INDEX('Policy Characteristics'!H:H,MATCH($C1605,'Policy Characteristics'!$C:$C,0)))</f>
        <v>1</v>
      </c>
      <c r="O1605" s="237" t="str">
        <f>IF(ISBLANK(INDEX('Policy Characteristics'!I:I,MATCH($C1605,'Policy Characteristics'!$C:$C,0))),"",INDEX('Policy Characteristics'!I:I,MATCH($C1605,'Policy Characteristics'!$C:$C,0)))</f>
        <v>on/off</v>
      </c>
      <c r="P1605" s="237"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7" t="str">
        <f>IF(ISBLANK(INDEX('Policy Characteristics'!K:K,MATCH($C1605,'Policy Characteristics'!$C:$C,0))),"",INDEX('Policy Characteristics'!K:K,MATCH($C1605,'Policy Characteristics'!$C:$C,0)))</f>
        <v/>
      </c>
      <c r="R1605" s="237" t="str">
        <f>IF(ISBLANK(INDEX('Policy Characteristics'!L:L,MATCH($C1605,'Policy Characteristics'!$C:$C,0))),"",INDEX('Policy Characteristics'!L:L,MATCH($C1605,'Policy Characteristics'!$C:$C,0)))</f>
        <v/>
      </c>
      <c r="S1605" s="291" t="s">
        <v>187</v>
      </c>
    </row>
    <row r="1606" spans="1:19">
      <c r="A1606" s="237" t="str">
        <f>IF(ISBLANK(INDEX('Policy Characteristics'!A:A,MATCH($C1606,'Policy Characteristics'!$C:$C,0))),"",INDEX('Policy Characteristics'!A:A,MATCH($C1606,'Policy Characteristics'!$C:$C,0)))</f>
        <v>Industry</v>
      </c>
      <c r="B1606" s="386" t="str">
        <f>IF(ISBLANK(INDEX('Policy Characteristics'!B:B,MATCH($C1606,'Policy Characteristics'!$C:$C,0))),"",INDEX('Policy Characteristics'!B:B,MATCH($C1606,'Policy Characteristics'!$C:$C,0)))</f>
        <v>Non BAU Increase in Process Emissions</v>
      </c>
      <c r="C1606" s="237" t="str">
        <f t="shared" si="58"/>
        <v>Boolean Use Non BAU Process Emissions Additions</v>
      </c>
      <c r="D1606" s="335" t="s">
        <v>3747</v>
      </c>
      <c r="E1606" s="335"/>
      <c r="F1606" s="335" t="s">
        <v>3765</v>
      </c>
      <c r="G1606" s="335"/>
      <c r="H1606" s="17">
        <v>2755</v>
      </c>
      <c r="I1606" s="387" t="s">
        <v>44</v>
      </c>
      <c r="J1606" s="388" t="str">
        <f>IF(ISBLANK(INDEX('Policy Characteristics'!D:D,MATCH($C1606,'Policy Characteristics'!$C:$C,0))),"",INDEX('Policy Characteristics'!D:D,MATCH($C1606,'Policy Characteristics'!$C:$C,0)))</f>
        <v>Process Emissions Increases</v>
      </c>
      <c r="K1606" s="237" t="str">
        <f>IF(ISBLANK(INDEX('Policy Characteristics'!E:E,MATCH($C1606,'Policy Characteristics'!$C:$C,0))),"",INDEX('Policy Characteristics'!E:E,MATCH($C1606,'Policy Characteristics'!$C:$C,0)))</f>
        <v>non BAU indst process emissions</v>
      </c>
      <c r="L1606" s="238">
        <f>IF(ISBLANK(INDEX('Policy Characteristics'!F:F,MATCH($C1606,'Policy Characteristics'!$C:$C,0))),"",INDEX('Policy Characteristics'!F:F,MATCH($C1606,'Policy Characteristics'!$C:$C,0)))</f>
        <v>0</v>
      </c>
      <c r="M1606" s="238">
        <f>IF(ISBLANK(INDEX('Policy Characteristics'!G:G,MATCH($C1606,'Policy Characteristics'!$C:$C,0))),"",INDEX('Policy Characteristics'!G:G,MATCH($C1606,'Policy Characteristics'!$C:$C,0)))</f>
        <v>1</v>
      </c>
      <c r="N1606" s="238">
        <f>IF(ISBLANK(INDEX('Policy Characteristics'!H:H,MATCH($C1606,'Policy Characteristics'!$C:$C,0))),"",INDEX('Policy Characteristics'!H:H,MATCH($C1606,'Policy Characteristics'!$C:$C,0)))</f>
        <v>1</v>
      </c>
      <c r="O1606" s="237" t="str">
        <f>IF(ISBLANK(INDEX('Policy Characteristics'!I:I,MATCH($C1606,'Policy Characteristics'!$C:$C,0))),"",INDEX('Policy Characteristics'!I:I,MATCH($C1606,'Policy Characteristics'!$C:$C,0)))</f>
        <v>on/off</v>
      </c>
      <c r="P1606" s="237"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7" t="str">
        <f>IF(ISBLANK(INDEX('Policy Characteristics'!K:K,MATCH($C1606,'Policy Characteristics'!$C:$C,0))),"",INDEX('Policy Characteristics'!K:K,MATCH($C1606,'Policy Characteristics'!$C:$C,0)))</f>
        <v/>
      </c>
      <c r="R1606" s="237" t="str">
        <f>IF(ISBLANK(INDEX('Policy Characteristics'!L:L,MATCH($C1606,'Policy Characteristics'!$C:$C,0))),"",INDEX('Policy Characteristics'!L:L,MATCH($C1606,'Policy Characteristics'!$C:$C,0)))</f>
        <v/>
      </c>
      <c r="S1606" s="291" t="s">
        <v>187</v>
      </c>
    </row>
    <row r="1607" spans="1:19">
      <c r="A1607" s="237" t="str">
        <f>IF(ISBLANK(INDEX('Policy Characteristics'!A:A,MATCH($C1607,'Policy Characteristics'!$C:$C,0))),"",INDEX('Policy Characteristics'!A:A,MATCH($C1607,'Policy Characteristics'!$C:$C,0)))</f>
        <v>Industry</v>
      </c>
      <c r="B1607" s="386" t="str">
        <f>IF(ISBLANK(INDEX('Policy Characteristics'!B:B,MATCH($C1607,'Policy Characteristics'!$C:$C,0))),"",INDEX('Policy Characteristics'!B:B,MATCH($C1607,'Policy Characteristics'!$C:$C,0)))</f>
        <v>Non BAU Increase in Process Emissions</v>
      </c>
      <c r="C1607" s="237" t="str">
        <f t="shared" si="58"/>
        <v>Boolean Use Non BAU Process Emissions Additions</v>
      </c>
      <c r="D1607" s="335" t="s">
        <v>3748</v>
      </c>
      <c r="E1607" s="335"/>
      <c r="F1607" s="335" t="s">
        <v>3766</v>
      </c>
      <c r="G1607" s="335"/>
      <c r="H1607" s="17">
        <v>2756</v>
      </c>
      <c r="I1607" s="387" t="s">
        <v>44</v>
      </c>
      <c r="J1607" s="388" t="str">
        <f>IF(ISBLANK(INDEX('Policy Characteristics'!D:D,MATCH($C1607,'Policy Characteristics'!$C:$C,0))),"",INDEX('Policy Characteristics'!D:D,MATCH($C1607,'Policy Characteristics'!$C:$C,0)))</f>
        <v>Process Emissions Increases</v>
      </c>
      <c r="K1607" s="237" t="str">
        <f>IF(ISBLANK(INDEX('Policy Characteristics'!E:E,MATCH($C1607,'Policy Characteristics'!$C:$C,0))),"",INDEX('Policy Characteristics'!E:E,MATCH($C1607,'Policy Characteristics'!$C:$C,0)))</f>
        <v>non BAU indst process emissions</v>
      </c>
      <c r="L1607" s="238">
        <f>IF(ISBLANK(INDEX('Policy Characteristics'!F:F,MATCH($C1607,'Policy Characteristics'!$C:$C,0))),"",INDEX('Policy Characteristics'!F:F,MATCH($C1607,'Policy Characteristics'!$C:$C,0)))</f>
        <v>0</v>
      </c>
      <c r="M1607" s="238">
        <f>IF(ISBLANK(INDEX('Policy Characteristics'!G:G,MATCH($C1607,'Policy Characteristics'!$C:$C,0))),"",INDEX('Policy Characteristics'!G:G,MATCH($C1607,'Policy Characteristics'!$C:$C,0)))</f>
        <v>1</v>
      </c>
      <c r="N1607" s="238">
        <f>IF(ISBLANK(INDEX('Policy Characteristics'!H:H,MATCH($C1607,'Policy Characteristics'!$C:$C,0))),"",INDEX('Policy Characteristics'!H:H,MATCH($C1607,'Policy Characteristics'!$C:$C,0)))</f>
        <v>1</v>
      </c>
      <c r="O1607" s="237" t="str">
        <f>IF(ISBLANK(INDEX('Policy Characteristics'!I:I,MATCH($C1607,'Policy Characteristics'!$C:$C,0))),"",INDEX('Policy Characteristics'!I:I,MATCH($C1607,'Policy Characteristics'!$C:$C,0)))</f>
        <v>on/off</v>
      </c>
      <c r="P1607" s="237"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7" t="str">
        <f>IF(ISBLANK(INDEX('Policy Characteristics'!K:K,MATCH($C1607,'Policy Characteristics'!$C:$C,0))),"",INDEX('Policy Characteristics'!K:K,MATCH($C1607,'Policy Characteristics'!$C:$C,0)))</f>
        <v/>
      </c>
      <c r="R1607" s="237" t="str">
        <f>IF(ISBLANK(INDEX('Policy Characteristics'!L:L,MATCH($C1607,'Policy Characteristics'!$C:$C,0))),"",INDEX('Policy Characteristics'!L:L,MATCH($C1607,'Policy Characteristics'!$C:$C,0)))</f>
        <v/>
      </c>
      <c r="S1607" s="291" t="s">
        <v>187</v>
      </c>
    </row>
    <row r="1608" spans="1:19">
      <c r="A1608" s="237" t="str">
        <f>IF(ISBLANK(INDEX('Policy Characteristics'!A:A,MATCH($C1608,'Policy Characteristics'!$C:$C,0))),"",INDEX('Policy Characteristics'!A:A,MATCH($C1608,'Policy Characteristics'!$C:$C,0)))</f>
        <v>Industry</v>
      </c>
      <c r="B1608" s="386" t="str">
        <f>IF(ISBLANK(INDEX('Policy Characteristics'!B:B,MATCH($C1608,'Policy Characteristics'!$C:$C,0))),"",INDEX('Policy Characteristics'!B:B,MATCH($C1608,'Policy Characteristics'!$C:$C,0)))</f>
        <v>Non BAU Increase in Process Emissions</v>
      </c>
      <c r="C1608" s="237" t="str">
        <f t="shared" si="58"/>
        <v>Boolean Use Non BAU Process Emissions Additions</v>
      </c>
      <c r="D1608" s="335" t="s">
        <v>3749</v>
      </c>
      <c r="E1608" s="335"/>
      <c r="F1608" s="335" t="s">
        <v>3767</v>
      </c>
      <c r="G1608" s="335"/>
      <c r="H1608" s="17">
        <v>2757</v>
      </c>
      <c r="I1608" s="387" t="s">
        <v>44</v>
      </c>
      <c r="J1608" s="388" t="str">
        <f>IF(ISBLANK(INDEX('Policy Characteristics'!D:D,MATCH($C1608,'Policy Characteristics'!$C:$C,0))),"",INDEX('Policy Characteristics'!D:D,MATCH($C1608,'Policy Characteristics'!$C:$C,0)))</f>
        <v>Process Emissions Increases</v>
      </c>
      <c r="K1608" s="237" t="str">
        <f>IF(ISBLANK(INDEX('Policy Characteristics'!E:E,MATCH($C1608,'Policy Characteristics'!$C:$C,0))),"",INDEX('Policy Characteristics'!E:E,MATCH($C1608,'Policy Characteristics'!$C:$C,0)))</f>
        <v>non BAU indst process emissions</v>
      </c>
      <c r="L1608" s="238">
        <f>IF(ISBLANK(INDEX('Policy Characteristics'!F:F,MATCH($C1608,'Policy Characteristics'!$C:$C,0))),"",INDEX('Policy Characteristics'!F:F,MATCH($C1608,'Policy Characteristics'!$C:$C,0)))</f>
        <v>0</v>
      </c>
      <c r="M1608" s="238">
        <f>IF(ISBLANK(INDEX('Policy Characteristics'!G:G,MATCH($C1608,'Policy Characteristics'!$C:$C,0))),"",INDEX('Policy Characteristics'!G:G,MATCH($C1608,'Policy Characteristics'!$C:$C,0)))</f>
        <v>1</v>
      </c>
      <c r="N1608" s="238">
        <f>IF(ISBLANK(INDEX('Policy Characteristics'!H:H,MATCH($C1608,'Policy Characteristics'!$C:$C,0))),"",INDEX('Policy Characteristics'!H:H,MATCH($C1608,'Policy Characteristics'!$C:$C,0)))</f>
        <v>1</v>
      </c>
      <c r="O1608" s="237" t="str">
        <f>IF(ISBLANK(INDEX('Policy Characteristics'!I:I,MATCH($C1608,'Policy Characteristics'!$C:$C,0))),"",INDEX('Policy Characteristics'!I:I,MATCH($C1608,'Policy Characteristics'!$C:$C,0)))</f>
        <v>on/off</v>
      </c>
      <c r="P1608" s="237"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7" t="str">
        <f>IF(ISBLANK(INDEX('Policy Characteristics'!K:K,MATCH($C1608,'Policy Characteristics'!$C:$C,0))),"",INDEX('Policy Characteristics'!K:K,MATCH($C1608,'Policy Characteristics'!$C:$C,0)))</f>
        <v/>
      </c>
      <c r="R1608" s="237" t="str">
        <f>IF(ISBLANK(INDEX('Policy Characteristics'!L:L,MATCH($C1608,'Policy Characteristics'!$C:$C,0))),"",INDEX('Policy Characteristics'!L:L,MATCH($C1608,'Policy Characteristics'!$C:$C,0)))</f>
        <v/>
      </c>
      <c r="S1608" s="291" t="s">
        <v>187</v>
      </c>
    </row>
    <row r="1609" spans="1:19">
      <c r="A1609" s="237" t="str">
        <f>IF(ISBLANK(INDEX('Policy Characteristics'!A:A,MATCH($C1609,'Policy Characteristics'!$C:$C,0))),"",INDEX('Policy Characteristics'!A:A,MATCH($C1609,'Policy Characteristics'!$C:$C,0)))</f>
        <v>Industry</v>
      </c>
      <c r="B1609" s="386" t="str">
        <f>IF(ISBLANK(INDEX('Policy Characteristics'!B:B,MATCH($C1609,'Policy Characteristics'!$C:$C,0))),"",INDEX('Policy Characteristics'!B:B,MATCH($C1609,'Policy Characteristics'!$C:$C,0)))</f>
        <v>Non BAU Increase in Process Emissions</v>
      </c>
      <c r="C1609" s="237" t="str">
        <f t="shared" si="58"/>
        <v>Boolean Use Non BAU Process Emissions Additions</v>
      </c>
      <c r="D1609" s="335" t="s">
        <v>3750</v>
      </c>
      <c r="E1609" s="335"/>
      <c r="F1609" s="335" t="s">
        <v>3768</v>
      </c>
      <c r="G1609" s="335"/>
      <c r="H1609" s="17">
        <v>2758</v>
      </c>
      <c r="I1609" s="387" t="s">
        <v>44</v>
      </c>
      <c r="J1609" s="388" t="str">
        <f>IF(ISBLANK(INDEX('Policy Characteristics'!D:D,MATCH($C1609,'Policy Characteristics'!$C:$C,0))),"",INDEX('Policy Characteristics'!D:D,MATCH($C1609,'Policy Characteristics'!$C:$C,0)))</f>
        <v>Process Emissions Increases</v>
      </c>
      <c r="K1609" s="237" t="str">
        <f>IF(ISBLANK(INDEX('Policy Characteristics'!E:E,MATCH($C1609,'Policy Characteristics'!$C:$C,0))),"",INDEX('Policy Characteristics'!E:E,MATCH($C1609,'Policy Characteristics'!$C:$C,0)))</f>
        <v>non BAU indst process emissions</v>
      </c>
      <c r="L1609" s="238">
        <f>IF(ISBLANK(INDEX('Policy Characteristics'!F:F,MATCH($C1609,'Policy Characteristics'!$C:$C,0))),"",INDEX('Policy Characteristics'!F:F,MATCH($C1609,'Policy Characteristics'!$C:$C,0)))</f>
        <v>0</v>
      </c>
      <c r="M1609" s="238">
        <f>IF(ISBLANK(INDEX('Policy Characteristics'!G:G,MATCH($C1609,'Policy Characteristics'!$C:$C,0))),"",INDEX('Policy Characteristics'!G:G,MATCH($C1609,'Policy Characteristics'!$C:$C,0)))</f>
        <v>1</v>
      </c>
      <c r="N1609" s="238">
        <f>IF(ISBLANK(INDEX('Policy Characteristics'!H:H,MATCH($C1609,'Policy Characteristics'!$C:$C,0))),"",INDEX('Policy Characteristics'!H:H,MATCH($C1609,'Policy Characteristics'!$C:$C,0)))</f>
        <v>1</v>
      </c>
      <c r="O1609" s="237" t="str">
        <f>IF(ISBLANK(INDEX('Policy Characteristics'!I:I,MATCH($C1609,'Policy Characteristics'!$C:$C,0))),"",INDEX('Policy Characteristics'!I:I,MATCH($C1609,'Policy Characteristics'!$C:$C,0)))</f>
        <v>on/off</v>
      </c>
      <c r="P1609" s="237"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7" t="str">
        <f>IF(ISBLANK(INDEX('Policy Characteristics'!K:K,MATCH($C1609,'Policy Characteristics'!$C:$C,0))),"",INDEX('Policy Characteristics'!K:K,MATCH($C1609,'Policy Characteristics'!$C:$C,0)))</f>
        <v/>
      </c>
      <c r="R1609" s="237" t="str">
        <f>IF(ISBLANK(INDEX('Policy Characteristics'!L:L,MATCH($C1609,'Policy Characteristics'!$C:$C,0))),"",INDEX('Policy Characteristics'!L:L,MATCH($C1609,'Policy Characteristics'!$C:$C,0)))</f>
        <v/>
      </c>
      <c r="S1609" s="291" t="s">
        <v>187</v>
      </c>
    </row>
    <row r="1610" spans="1:19">
      <c r="A1610" s="237" t="str">
        <f>IF(ISBLANK(INDEX('Policy Characteristics'!A:A,MATCH($C1610,'Policy Characteristics'!$C:$C,0))),"",INDEX('Policy Characteristics'!A:A,MATCH($C1610,'Policy Characteristics'!$C:$C,0)))</f>
        <v>Industry</v>
      </c>
      <c r="B1610" s="386" t="str">
        <f>IF(ISBLANK(INDEX('Policy Characteristics'!B:B,MATCH($C1610,'Policy Characteristics'!$C:$C,0))),"",INDEX('Policy Characteristics'!B:B,MATCH($C1610,'Policy Characteristics'!$C:$C,0)))</f>
        <v>Non BAU Increase in Process Emissions</v>
      </c>
      <c r="C1610" s="237" t="str">
        <f t="shared" si="58"/>
        <v>Boolean Use Non BAU Process Emissions Additions</v>
      </c>
      <c r="D1610" s="335" t="s">
        <v>3751</v>
      </c>
      <c r="E1610" s="335"/>
      <c r="F1610" s="335" t="s">
        <v>3769</v>
      </c>
      <c r="G1610" s="335"/>
      <c r="H1610" s="17">
        <v>2759</v>
      </c>
      <c r="I1610" s="387" t="s">
        <v>44</v>
      </c>
      <c r="J1610" s="388" t="str">
        <f>IF(ISBLANK(INDEX('Policy Characteristics'!D:D,MATCH($C1610,'Policy Characteristics'!$C:$C,0))),"",INDEX('Policy Characteristics'!D:D,MATCH($C1610,'Policy Characteristics'!$C:$C,0)))</f>
        <v>Process Emissions Increases</v>
      </c>
      <c r="K1610" s="237" t="str">
        <f>IF(ISBLANK(INDEX('Policy Characteristics'!E:E,MATCH($C1610,'Policy Characteristics'!$C:$C,0))),"",INDEX('Policy Characteristics'!E:E,MATCH($C1610,'Policy Characteristics'!$C:$C,0)))</f>
        <v>non BAU indst process emissions</v>
      </c>
      <c r="L1610" s="238">
        <f>IF(ISBLANK(INDEX('Policy Characteristics'!F:F,MATCH($C1610,'Policy Characteristics'!$C:$C,0))),"",INDEX('Policy Characteristics'!F:F,MATCH($C1610,'Policy Characteristics'!$C:$C,0)))</f>
        <v>0</v>
      </c>
      <c r="M1610" s="238">
        <f>IF(ISBLANK(INDEX('Policy Characteristics'!G:G,MATCH($C1610,'Policy Characteristics'!$C:$C,0))),"",INDEX('Policy Characteristics'!G:G,MATCH($C1610,'Policy Characteristics'!$C:$C,0)))</f>
        <v>1</v>
      </c>
      <c r="N1610" s="238">
        <f>IF(ISBLANK(INDEX('Policy Characteristics'!H:H,MATCH($C1610,'Policy Characteristics'!$C:$C,0))),"",INDEX('Policy Characteristics'!H:H,MATCH($C1610,'Policy Characteristics'!$C:$C,0)))</f>
        <v>1</v>
      </c>
      <c r="O1610" s="237" t="str">
        <f>IF(ISBLANK(INDEX('Policy Characteristics'!I:I,MATCH($C1610,'Policy Characteristics'!$C:$C,0))),"",INDEX('Policy Characteristics'!I:I,MATCH($C1610,'Policy Characteristics'!$C:$C,0)))</f>
        <v>on/off</v>
      </c>
      <c r="P1610" s="237"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7" t="str">
        <f>IF(ISBLANK(INDEX('Policy Characteristics'!K:K,MATCH($C1610,'Policy Characteristics'!$C:$C,0))),"",INDEX('Policy Characteristics'!K:K,MATCH($C1610,'Policy Characteristics'!$C:$C,0)))</f>
        <v/>
      </c>
      <c r="R1610" s="237" t="str">
        <f>IF(ISBLANK(INDEX('Policy Characteristics'!L:L,MATCH($C1610,'Policy Characteristics'!$C:$C,0))),"",INDEX('Policy Characteristics'!L:L,MATCH($C1610,'Policy Characteristics'!$C:$C,0)))</f>
        <v/>
      </c>
      <c r="S1610" s="291" t="s">
        <v>187</v>
      </c>
    </row>
    <row r="1611" spans="1:19">
      <c r="A1611" s="237" t="str">
        <f>IF(ISBLANK(INDEX('Policy Characteristics'!A:A,MATCH($C1611,'Policy Characteristics'!$C:$C,0))),"",INDEX('Policy Characteristics'!A:A,MATCH($C1611,'Policy Characteristics'!$C:$C,0)))</f>
        <v>Industry</v>
      </c>
      <c r="B1611" s="386" t="str">
        <f>IF(ISBLANK(INDEX('Policy Characteristics'!B:B,MATCH($C1611,'Policy Characteristics'!$C:$C,0))),"",INDEX('Policy Characteristics'!B:B,MATCH($C1611,'Policy Characteristics'!$C:$C,0)))</f>
        <v>Non BAU Increase in Process Emissions</v>
      </c>
      <c r="C1611" s="237" t="str">
        <f t="shared" si="58"/>
        <v>Boolean Use Non BAU Process Emissions Additions</v>
      </c>
      <c r="D1611" s="335" t="s">
        <v>3752</v>
      </c>
      <c r="E1611" s="335"/>
      <c r="F1611" s="335" t="s">
        <v>3770</v>
      </c>
      <c r="G1611" s="335"/>
      <c r="H1611" s="17">
        <v>2760</v>
      </c>
      <c r="I1611" s="387" t="s">
        <v>44</v>
      </c>
      <c r="J1611" s="388" t="str">
        <f>IF(ISBLANK(INDEX('Policy Characteristics'!D:D,MATCH($C1611,'Policy Characteristics'!$C:$C,0))),"",INDEX('Policy Characteristics'!D:D,MATCH($C1611,'Policy Characteristics'!$C:$C,0)))</f>
        <v>Process Emissions Increases</v>
      </c>
      <c r="K1611" s="237" t="str">
        <f>IF(ISBLANK(INDEX('Policy Characteristics'!E:E,MATCH($C1611,'Policy Characteristics'!$C:$C,0))),"",INDEX('Policy Characteristics'!E:E,MATCH($C1611,'Policy Characteristics'!$C:$C,0)))</f>
        <v>non BAU indst process emissions</v>
      </c>
      <c r="L1611" s="238">
        <f>IF(ISBLANK(INDEX('Policy Characteristics'!F:F,MATCH($C1611,'Policy Characteristics'!$C:$C,0))),"",INDEX('Policy Characteristics'!F:F,MATCH($C1611,'Policy Characteristics'!$C:$C,0)))</f>
        <v>0</v>
      </c>
      <c r="M1611" s="238">
        <f>IF(ISBLANK(INDEX('Policy Characteristics'!G:G,MATCH($C1611,'Policy Characteristics'!$C:$C,0))),"",INDEX('Policy Characteristics'!G:G,MATCH($C1611,'Policy Characteristics'!$C:$C,0)))</f>
        <v>1</v>
      </c>
      <c r="N1611" s="238">
        <f>IF(ISBLANK(INDEX('Policy Characteristics'!H:H,MATCH($C1611,'Policy Characteristics'!$C:$C,0))),"",INDEX('Policy Characteristics'!H:H,MATCH($C1611,'Policy Characteristics'!$C:$C,0)))</f>
        <v>1</v>
      </c>
      <c r="O1611" s="237" t="str">
        <f>IF(ISBLANK(INDEX('Policy Characteristics'!I:I,MATCH($C1611,'Policy Characteristics'!$C:$C,0))),"",INDEX('Policy Characteristics'!I:I,MATCH($C1611,'Policy Characteristics'!$C:$C,0)))</f>
        <v>on/off</v>
      </c>
      <c r="P1611" s="237"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7" t="str">
        <f>IF(ISBLANK(INDEX('Policy Characteristics'!K:K,MATCH($C1611,'Policy Characteristics'!$C:$C,0))),"",INDEX('Policy Characteristics'!K:K,MATCH($C1611,'Policy Characteristics'!$C:$C,0)))</f>
        <v/>
      </c>
      <c r="R1611" s="237" t="str">
        <f>IF(ISBLANK(INDEX('Policy Characteristics'!L:L,MATCH($C1611,'Policy Characteristics'!$C:$C,0))),"",INDEX('Policy Characteristics'!L:L,MATCH($C1611,'Policy Characteristics'!$C:$C,0)))</f>
        <v/>
      </c>
      <c r="S1611" s="291" t="s">
        <v>187</v>
      </c>
    </row>
    <row r="1612" spans="1:19">
      <c r="A1612" s="237" t="str">
        <f>IF(ISBLANK(INDEX('Policy Characteristics'!A:A,MATCH($C1612,'Policy Characteristics'!$C:$C,0))),"",INDEX('Policy Characteristics'!A:A,MATCH($C1612,'Policy Characteristics'!$C:$C,0)))</f>
        <v>Industry</v>
      </c>
      <c r="B1612" s="386" t="str">
        <f>IF(ISBLANK(INDEX('Policy Characteristics'!B:B,MATCH($C1612,'Policy Characteristics'!$C:$C,0))),"",INDEX('Policy Characteristics'!B:B,MATCH($C1612,'Policy Characteristics'!$C:$C,0)))</f>
        <v>Non BAU Increase in Process Emissions</v>
      </c>
      <c r="C1612" s="237" t="str">
        <f t="shared" si="58"/>
        <v>Boolean Use Non BAU Process Emissions Additions</v>
      </c>
      <c r="D1612" s="335" t="s">
        <v>3753</v>
      </c>
      <c r="E1612" s="335"/>
      <c r="F1612" s="335" t="s">
        <v>3771</v>
      </c>
      <c r="G1612" s="335"/>
      <c r="H1612" s="17">
        <v>2761</v>
      </c>
      <c r="I1612" s="387" t="s">
        <v>44</v>
      </c>
      <c r="J1612" s="388" t="str">
        <f>IF(ISBLANK(INDEX('Policy Characteristics'!D:D,MATCH($C1612,'Policy Characteristics'!$C:$C,0))),"",INDEX('Policy Characteristics'!D:D,MATCH($C1612,'Policy Characteristics'!$C:$C,0)))</f>
        <v>Process Emissions Increases</v>
      </c>
      <c r="K1612" s="237" t="str">
        <f>IF(ISBLANK(INDEX('Policy Characteristics'!E:E,MATCH($C1612,'Policy Characteristics'!$C:$C,0))),"",INDEX('Policy Characteristics'!E:E,MATCH($C1612,'Policy Characteristics'!$C:$C,0)))</f>
        <v>non BAU indst process emissions</v>
      </c>
      <c r="L1612" s="238">
        <f>IF(ISBLANK(INDEX('Policy Characteristics'!F:F,MATCH($C1612,'Policy Characteristics'!$C:$C,0))),"",INDEX('Policy Characteristics'!F:F,MATCH($C1612,'Policy Characteristics'!$C:$C,0)))</f>
        <v>0</v>
      </c>
      <c r="M1612" s="238">
        <f>IF(ISBLANK(INDEX('Policy Characteristics'!G:G,MATCH($C1612,'Policy Characteristics'!$C:$C,0))),"",INDEX('Policy Characteristics'!G:G,MATCH($C1612,'Policy Characteristics'!$C:$C,0)))</f>
        <v>1</v>
      </c>
      <c r="N1612" s="238">
        <f>IF(ISBLANK(INDEX('Policy Characteristics'!H:H,MATCH($C1612,'Policy Characteristics'!$C:$C,0))),"",INDEX('Policy Characteristics'!H:H,MATCH($C1612,'Policy Characteristics'!$C:$C,0)))</f>
        <v>1</v>
      </c>
      <c r="O1612" s="237" t="str">
        <f>IF(ISBLANK(INDEX('Policy Characteristics'!I:I,MATCH($C1612,'Policy Characteristics'!$C:$C,0))),"",INDEX('Policy Characteristics'!I:I,MATCH($C1612,'Policy Characteristics'!$C:$C,0)))</f>
        <v>on/off</v>
      </c>
      <c r="P1612" s="237"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7" t="str">
        <f>IF(ISBLANK(INDEX('Policy Characteristics'!K:K,MATCH($C1612,'Policy Characteristics'!$C:$C,0))),"",INDEX('Policy Characteristics'!K:K,MATCH($C1612,'Policy Characteristics'!$C:$C,0)))</f>
        <v/>
      </c>
      <c r="R1612" s="237" t="str">
        <f>IF(ISBLANK(INDEX('Policy Characteristics'!L:L,MATCH($C1612,'Policy Characteristics'!$C:$C,0))),"",INDEX('Policy Characteristics'!L:L,MATCH($C1612,'Policy Characteristics'!$C:$C,0)))</f>
        <v/>
      </c>
      <c r="S1612" s="291" t="s">
        <v>187</v>
      </c>
    </row>
    <row r="1613" spans="1:19">
      <c r="A1613" s="237" t="str">
        <f>IF(ISBLANK(INDEX('Policy Characteristics'!A:A,MATCH($C1613,'Policy Characteristics'!$C:$C,0))),"",INDEX('Policy Characteristics'!A:A,MATCH($C1613,'Policy Characteristics'!$C:$C,0)))</f>
        <v>Industry</v>
      </c>
      <c r="B1613" s="386" t="str">
        <f>IF(ISBLANK(INDEX('Policy Characteristics'!B:B,MATCH($C1613,'Policy Characteristics'!$C:$C,0))),"",INDEX('Policy Characteristics'!B:B,MATCH($C1613,'Policy Characteristics'!$C:$C,0)))</f>
        <v>Non BAU Increase in Process Emissions</v>
      </c>
      <c r="C1613" s="237" t="str">
        <f t="shared" si="58"/>
        <v>Boolean Use Non BAU Process Emissions Additions</v>
      </c>
      <c r="D1613" s="335" t="s">
        <v>3754</v>
      </c>
      <c r="E1613" s="335"/>
      <c r="F1613" s="335" t="s">
        <v>3772</v>
      </c>
      <c r="G1613" s="335"/>
      <c r="H1613" s="17">
        <v>2762</v>
      </c>
      <c r="I1613" s="387" t="s">
        <v>44</v>
      </c>
      <c r="J1613" s="388" t="str">
        <f>IF(ISBLANK(INDEX('Policy Characteristics'!D:D,MATCH($C1613,'Policy Characteristics'!$C:$C,0))),"",INDEX('Policy Characteristics'!D:D,MATCH($C1613,'Policy Characteristics'!$C:$C,0)))</f>
        <v>Process Emissions Increases</v>
      </c>
      <c r="K1613" s="237" t="str">
        <f>IF(ISBLANK(INDEX('Policy Characteristics'!E:E,MATCH($C1613,'Policy Characteristics'!$C:$C,0))),"",INDEX('Policy Characteristics'!E:E,MATCH($C1613,'Policy Characteristics'!$C:$C,0)))</f>
        <v>non BAU indst process emissions</v>
      </c>
      <c r="L1613" s="238">
        <f>IF(ISBLANK(INDEX('Policy Characteristics'!F:F,MATCH($C1613,'Policy Characteristics'!$C:$C,0))),"",INDEX('Policy Characteristics'!F:F,MATCH($C1613,'Policy Characteristics'!$C:$C,0)))</f>
        <v>0</v>
      </c>
      <c r="M1613" s="238">
        <f>IF(ISBLANK(INDEX('Policy Characteristics'!G:G,MATCH($C1613,'Policy Characteristics'!$C:$C,0))),"",INDEX('Policy Characteristics'!G:G,MATCH($C1613,'Policy Characteristics'!$C:$C,0)))</f>
        <v>1</v>
      </c>
      <c r="N1613" s="238">
        <f>IF(ISBLANK(INDEX('Policy Characteristics'!H:H,MATCH($C1613,'Policy Characteristics'!$C:$C,0))),"",INDEX('Policy Characteristics'!H:H,MATCH($C1613,'Policy Characteristics'!$C:$C,0)))</f>
        <v>1</v>
      </c>
      <c r="O1613" s="237" t="str">
        <f>IF(ISBLANK(INDEX('Policy Characteristics'!I:I,MATCH($C1613,'Policy Characteristics'!$C:$C,0))),"",INDEX('Policy Characteristics'!I:I,MATCH($C1613,'Policy Characteristics'!$C:$C,0)))</f>
        <v>on/off</v>
      </c>
      <c r="P1613" s="237"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7" t="str">
        <f>IF(ISBLANK(INDEX('Policy Characteristics'!K:K,MATCH($C1613,'Policy Characteristics'!$C:$C,0))),"",INDEX('Policy Characteristics'!K:K,MATCH($C1613,'Policy Characteristics'!$C:$C,0)))</f>
        <v/>
      </c>
      <c r="R1613" s="237" t="str">
        <f>IF(ISBLANK(INDEX('Policy Characteristics'!L:L,MATCH($C1613,'Policy Characteristics'!$C:$C,0))),"",INDEX('Policy Characteristics'!L:L,MATCH($C1613,'Policy Characteristics'!$C:$C,0)))</f>
        <v/>
      </c>
      <c r="S1613" s="291" t="s">
        <v>187</v>
      </c>
    </row>
    <row r="1614" spans="1:19">
      <c r="A1614" s="237" t="str">
        <f>IF(ISBLANK(INDEX('Policy Characteristics'!A:A,MATCH($C1614,'Policy Characteristics'!$C:$C,0))),"",INDEX('Policy Characteristics'!A:A,MATCH($C1614,'Policy Characteristics'!$C:$C,0)))</f>
        <v>Industry</v>
      </c>
      <c r="B1614" s="386" t="str">
        <f>IF(ISBLANK(INDEX('Policy Characteristics'!B:B,MATCH($C1614,'Policy Characteristics'!$C:$C,0))),"",INDEX('Policy Characteristics'!B:B,MATCH($C1614,'Policy Characteristics'!$C:$C,0)))</f>
        <v>Non BAU Increase in Process Emissions</v>
      </c>
      <c r="C1614" s="237" t="str">
        <f t="shared" si="58"/>
        <v>Boolean Use Non BAU Process Emissions Additions</v>
      </c>
      <c r="D1614" s="335" t="s">
        <v>3755</v>
      </c>
      <c r="E1614" s="335"/>
      <c r="F1614" s="335" t="s">
        <v>3773</v>
      </c>
      <c r="G1614" s="335"/>
      <c r="H1614" s="17">
        <v>2763</v>
      </c>
      <c r="I1614" s="387" t="s">
        <v>44</v>
      </c>
      <c r="J1614" s="388" t="str">
        <f>IF(ISBLANK(INDEX('Policy Characteristics'!D:D,MATCH($C1614,'Policy Characteristics'!$C:$C,0))),"",INDEX('Policy Characteristics'!D:D,MATCH($C1614,'Policy Characteristics'!$C:$C,0)))</f>
        <v>Process Emissions Increases</v>
      </c>
      <c r="K1614" s="237" t="str">
        <f>IF(ISBLANK(INDEX('Policy Characteristics'!E:E,MATCH($C1614,'Policy Characteristics'!$C:$C,0))),"",INDEX('Policy Characteristics'!E:E,MATCH($C1614,'Policy Characteristics'!$C:$C,0)))</f>
        <v>non BAU indst process emissions</v>
      </c>
      <c r="L1614" s="238">
        <f>IF(ISBLANK(INDEX('Policy Characteristics'!F:F,MATCH($C1614,'Policy Characteristics'!$C:$C,0))),"",INDEX('Policy Characteristics'!F:F,MATCH($C1614,'Policy Characteristics'!$C:$C,0)))</f>
        <v>0</v>
      </c>
      <c r="M1614" s="238">
        <f>IF(ISBLANK(INDEX('Policy Characteristics'!G:G,MATCH($C1614,'Policy Characteristics'!$C:$C,0))),"",INDEX('Policy Characteristics'!G:G,MATCH($C1614,'Policy Characteristics'!$C:$C,0)))</f>
        <v>1</v>
      </c>
      <c r="N1614" s="238">
        <f>IF(ISBLANK(INDEX('Policy Characteristics'!H:H,MATCH($C1614,'Policy Characteristics'!$C:$C,0))),"",INDEX('Policy Characteristics'!H:H,MATCH($C1614,'Policy Characteristics'!$C:$C,0)))</f>
        <v>1</v>
      </c>
      <c r="O1614" s="237" t="str">
        <f>IF(ISBLANK(INDEX('Policy Characteristics'!I:I,MATCH($C1614,'Policy Characteristics'!$C:$C,0))),"",INDEX('Policy Characteristics'!I:I,MATCH($C1614,'Policy Characteristics'!$C:$C,0)))</f>
        <v>on/off</v>
      </c>
      <c r="P1614" s="237"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7" t="str">
        <f>IF(ISBLANK(INDEX('Policy Characteristics'!K:K,MATCH($C1614,'Policy Characteristics'!$C:$C,0))),"",INDEX('Policy Characteristics'!K:K,MATCH($C1614,'Policy Characteristics'!$C:$C,0)))</f>
        <v/>
      </c>
      <c r="R1614" s="237" t="str">
        <f>IF(ISBLANK(INDEX('Policy Characteristics'!L:L,MATCH($C1614,'Policy Characteristics'!$C:$C,0))),"",INDEX('Policy Characteristics'!L:L,MATCH($C1614,'Policy Characteristics'!$C:$C,0)))</f>
        <v/>
      </c>
      <c r="S1614" s="291" t="s">
        <v>187</v>
      </c>
    </row>
    <row r="1615" spans="1:19">
      <c r="A1615" s="237" t="str">
        <f>IF(ISBLANK(INDEX('Policy Characteristics'!A:A,MATCH($C1615,'Policy Characteristics'!$C:$C,0))),"",INDEX('Policy Characteristics'!A:A,MATCH($C1615,'Policy Characteristics'!$C:$C,0)))</f>
        <v>Industry</v>
      </c>
      <c r="B1615" s="386" t="str">
        <f>IF(ISBLANK(INDEX('Policy Characteristics'!B:B,MATCH($C1615,'Policy Characteristics'!$C:$C,0))),"",INDEX('Policy Characteristics'!B:B,MATCH($C1615,'Policy Characteristics'!$C:$C,0)))</f>
        <v>Non BAU Increase in Process Emissions</v>
      </c>
      <c r="C1615" s="237" t="str">
        <f t="shared" si="58"/>
        <v>Boolean Use Non BAU Process Emissions Additions</v>
      </c>
      <c r="D1615" s="335" t="s">
        <v>3756</v>
      </c>
      <c r="E1615" s="335"/>
      <c r="F1615" s="335" t="s">
        <v>2763</v>
      </c>
      <c r="G1615" s="335"/>
      <c r="H1615" s="17">
        <v>2764</v>
      </c>
      <c r="I1615" s="387" t="s">
        <v>44</v>
      </c>
      <c r="J1615" s="388" t="str">
        <f>IF(ISBLANK(INDEX('Policy Characteristics'!D:D,MATCH($C1615,'Policy Characteristics'!$C:$C,0))),"",INDEX('Policy Characteristics'!D:D,MATCH($C1615,'Policy Characteristics'!$C:$C,0)))</f>
        <v>Process Emissions Increases</v>
      </c>
      <c r="K1615" s="237" t="str">
        <f>IF(ISBLANK(INDEX('Policy Characteristics'!E:E,MATCH($C1615,'Policy Characteristics'!$C:$C,0))),"",INDEX('Policy Characteristics'!E:E,MATCH($C1615,'Policy Characteristics'!$C:$C,0)))</f>
        <v>non BAU indst process emissions</v>
      </c>
      <c r="L1615" s="238">
        <f>IF(ISBLANK(INDEX('Policy Characteristics'!F:F,MATCH($C1615,'Policy Characteristics'!$C:$C,0))),"",INDEX('Policy Characteristics'!F:F,MATCH($C1615,'Policy Characteristics'!$C:$C,0)))</f>
        <v>0</v>
      </c>
      <c r="M1615" s="238">
        <f>IF(ISBLANK(INDEX('Policy Characteristics'!G:G,MATCH($C1615,'Policy Characteristics'!$C:$C,0))),"",INDEX('Policy Characteristics'!G:G,MATCH($C1615,'Policy Characteristics'!$C:$C,0)))</f>
        <v>1</v>
      </c>
      <c r="N1615" s="238">
        <f>IF(ISBLANK(INDEX('Policy Characteristics'!H:H,MATCH($C1615,'Policy Characteristics'!$C:$C,0))),"",INDEX('Policy Characteristics'!H:H,MATCH($C1615,'Policy Characteristics'!$C:$C,0)))</f>
        <v>1</v>
      </c>
      <c r="O1615" s="237" t="str">
        <f>IF(ISBLANK(INDEX('Policy Characteristics'!I:I,MATCH($C1615,'Policy Characteristics'!$C:$C,0))),"",INDEX('Policy Characteristics'!I:I,MATCH($C1615,'Policy Characteristics'!$C:$C,0)))</f>
        <v>on/off</v>
      </c>
      <c r="P1615" s="237"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7" t="str">
        <f>IF(ISBLANK(INDEX('Policy Characteristics'!K:K,MATCH($C1615,'Policy Characteristics'!$C:$C,0))),"",INDEX('Policy Characteristics'!K:K,MATCH($C1615,'Policy Characteristics'!$C:$C,0)))</f>
        <v/>
      </c>
      <c r="R1615" s="237" t="str">
        <f>IF(ISBLANK(INDEX('Policy Characteristics'!L:L,MATCH($C1615,'Policy Characteristics'!$C:$C,0))),"",INDEX('Policy Characteristics'!L:L,MATCH($C1615,'Policy Characteristics'!$C:$C,0)))</f>
        <v/>
      </c>
      <c r="S1615" s="291" t="s">
        <v>187</v>
      </c>
    </row>
    <row r="1616" spans="1:19">
      <c r="A1616" s="237" t="str">
        <f>IF(ISBLANK(INDEX('Policy Characteristics'!A:A,MATCH($C1616,'Policy Characteristics'!$C:$C,0))),"",INDEX('Policy Characteristics'!A:A,MATCH($C1616,'Policy Characteristics'!$C:$C,0)))</f>
        <v>Industry</v>
      </c>
      <c r="B1616" s="386" t="str">
        <f>IF(ISBLANK(INDEX('Policy Characteristics'!B:B,MATCH($C1616,'Policy Characteristics'!$C:$C,0))),"",INDEX('Policy Characteristics'!B:B,MATCH($C1616,'Policy Characteristics'!$C:$C,0)))</f>
        <v>Non BAU Increase in Process Emissions</v>
      </c>
      <c r="C1616" s="237" t="str">
        <f t="shared" si="58"/>
        <v>Boolean Use Non BAU Process Emissions Additions</v>
      </c>
      <c r="D1616" s="335" t="s">
        <v>3757</v>
      </c>
      <c r="E1616" s="335"/>
      <c r="F1616" s="335" t="s">
        <v>133</v>
      </c>
      <c r="G1616" s="335"/>
      <c r="H1616" s="17">
        <v>2765</v>
      </c>
      <c r="I1616" s="387" t="s">
        <v>44</v>
      </c>
      <c r="J1616" s="388" t="str">
        <f>IF(ISBLANK(INDEX('Policy Characteristics'!D:D,MATCH($C1616,'Policy Characteristics'!$C:$C,0))),"",INDEX('Policy Characteristics'!D:D,MATCH($C1616,'Policy Characteristics'!$C:$C,0)))</f>
        <v>Process Emissions Increases</v>
      </c>
      <c r="K1616" s="237" t="str">
        <f>IF(ISBLANK(INDEX('Policy Characteristics'!E:E,MATCH($C1616,'Policy Characteristics'!$C:$C,0))),"",INDEX('Policy Characteristics'!E:E,MATCH($C1616,'Policy Characteristics'!$C:$C,0)))</f>
        <v>non BAU indst process emissions</v>
      </c>
      <c r="L1616" s="238">
        <f>IF(ISBLANK(INDEX('Policy Characteristics'!F:F,MATCH($C1616,'Policy Characteristics'!$C:$C,0))),"",INDEX('Policy Characteristics'!F:F,MATCH($C1616,'Policy Characteristics'!$C:$C,0)))</f>
        <v>0</v>
      </c>
      <c r="M1616" s="238">
        <f>IF(ISBLANK(INDEX('Policy Characteristics'!G:G,MATCH($C1616,'Policy Characteristics'!$C:$C,0))),"",INDEX('Policy Characteristics'!G:G,MATCH($C1616,'Policy Characteristics'!$C:$C,0)))</f>
        <v>1</v>
      </c>
      <c r="N1616" s="238">
        <f>IF(ISBLANK(INDEX('Policy Characteristics'!H:H,MATCH($C1616,'Policy Characteristics'!$C:$C,0))),"",INDEX('Policy Characteristics'!H:H,MATCH($C1616,'Policy Characteristics'!$C:$C,0)))</f>
        <v>1</v>
      </c>
      <c r="O1616" s="237" t="str">
        <f>IF(ISBLANK(INDEX('Policy Characteristics'!I:I,MATCH($C1616,'Policy Characteristics'!$C:$C,0))),"",INDEX('Policy Characteristics'!I:I,MATCH($C1616,'Policy Characteristics'!$C:$C,0)))</f>
        <v>on/off</v>
      </c>
      <c r="P1616" s="237"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7" t="str">
        <f>IF(ISBLANK(INDEX('Policy Characteristics'!K:K,MATCH($C1616,'Policy Characteristics'!$C:$C,0))),"",INDEX('Policy Characteristics'!K:K,MATCH($C1616,'Policy Characteristics'!$C:$C,0)))</f>
        <v/>
      </c>
      <c r="R1616" s="237" t="str">
        <f>IF(ISBLANK(INDEX('Policy Characteristics'!L:L,MATCH($C1616,'Policy Characteristics'!$C:$C,0))),"",INDEX('Policy Characteristics'!L:L,MATCH($C1616,'Policy Characteristics'!$C:$C,0)))</f>
        <v/>
      </c>
      <c r="S1616" s="291" t="s">
        <v>187</v>
      </c>
    </row>
    <row r="1617" spans="1:19">
      <c r="A1617" s="237" t="str">
        <f>IF(ISBLANK(INDEX('Policy Characteristics'!A:A,MATCH($C1617,'Policy Characteristics'!$C:$C,0))),"",INDEX('Policy Characteristics'!A:A,MATCH($C1617,'Policy Characteristics'!$C:$C,0)))</f>
        <v>Industry</v>
      </c>
      <c r="B1617" s="386" t="str">
        <f>IF(ISBLANK(INDEX('Policy Characteristics'!B:B,MATCH($C1617,'Policy Characteristics'!$C:$C,0))),"",INDEX('Policy Characteristics'!B:B,MATCH($C1617,'Policy Characteristics'!$C:$C,0)))</f>
        <v>Non BAU Increase in Process Emissions</v>
      </c>
      <c r="C1617" s="237" t="str">
        <f t="shared" si="58"/>
        <v>Boolean Use Non BAU Process Emissions Additions</v>
      </c>
      <c r="D1617" s="335" t="s">
        <v>3758</v>
      </c>
      <c r="E1617" s="335"/>
      <c r="F1617" s="335" t="s">
        <v>3774</v>
      </c>
      <c r="G1617" s="335"/>
      <c r="H1617" s="17">
        <v>2766</v>
      </c>
      <c r="I1617" s="387" t="s">
        <v>44</v>
      </c>
      <c r="J1617" s="388" t="str">
        <f>IF(ISBLANK(INDEX('Policy Characteristics'!D:D,MATCH($C1617,'Policy Characteristics'!$C:$C,0))),"",INDEX('Policy Characteristics'!D:D,MATCH($C1617,'Policy Characteristics'!$C:$C,0)))</f>
        <v>Process Emissions Increases</v>
      </c>
      <c r="K1617" s="237" t="str">
        <f>IF(ISBLANK(INDEX('Policy Characteristics'!E:E,MATCH($C1617,'Policy Characteristics'!$C:$C,0))),"",INDEX('Policy Characteristics'!E:E,MATCH($C1617,'Policy Characteristics'!$C:$C,0)))</f>
        <v>non BAU indst process emissions</v>
      </c>
      <c r="L1617" s="238">
        <f>IF(ISBLANK(INDEX('Policy Characteristics'!F:F,MATCH($C1617,'Policy Characteristics'!$C:$C,0))),"",INDEX('Policy Characteristics'!F:F,MATCH($C1617,'Policy Characteristics'!$C:$C,0)))</f>
        <v>0</v>
      </c>
      <c r="M1617" s="238">
        <f>IF(ISBLANK(INDEX('Policy Characteristics'!G:G,MATCH($C1617,'Policy Characteristics'!$C:$C,0))),"",INDEX('Policy Characteristics'!G:G,MATCH($C1617,'Policy Characteristics'!$C:$C,0)))</f>
        <v>1</v>
      </c>
      <c r="N1617" s="238">
        <f>IF(ISBLANK(INDEX('Policy Characteristics'!H:H,MATCH($C1617,'Policy Characteristics'!$C:$C,0))),"",INDEX('Policy Characteristics'!H:H,MATCH($C1617,'Policy Characteristics'!$C:$C,0)))</f>
        <v>1</v>
      </c>
      <c r="O1617" s="237" t="str">
        <f>IF(ISBLANK(INDEX('Policy Characteristics'!I:I,MATCH($C1617,'Policy Characteristics'!$C:$C,0))),"",INDEX('Policy Characteristics'!I:I,MATCH($C1617,'Policy Characteristics'!$C:$C,0)))</f>
        <v>on/off</v>
      </c>
      <c r="P1617" s="237"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7" t="str">
        <f>IF(ISBLANK(INDEX('Policy Characteristics'!K:K,MATCH($C1617,'Policy Characteristics'!$C:$C,0))),"",INDEX('Policy Characteristics'!K:K,MATCH($C1617,'Policy Characteristics'!$C:$C,0)))</f>
        <v/>
      </c>
      <c r="R1617" s="237" t="str">
        <f>IF(ISBLANK(INDEX('Policy Characteristics'!L:L,MATCH($C1617,'Policy Characteristics'!$C:$C,0))),"",INDEX('Policy Characteristics'!L:L,MATCH($C1617,'Policy Characteristics'!$C:$C,0)))</f>
        <v/>
      </c>
      <c r="S1617" s="291" t="s">
        <v>187</v>
      </c>
    </row>
    <row r="1618" spans="1:19">
      <c r="A1618" s="237" t="str">
        <f>IF(ISBLANK(INDEX('Policy Characteristics'!A:A,MATCH($C1618,'Policy Characteristics'!$C:$C,0))),"",INDEX('Policy Characteristics'!A:A,MATCH($C1618,'Policy Characteristics'!$C:$C,0)))</f>
        <v>Industry</v>
      </c>
      <c r="B1618" s="386" t="str">
        <f>IF(ISBLANK(INDEX('Policy Characteristics'!B:B,MATCH($C1618,'Policy Characteristics'!$C:$C,0))),"",INDEX('Policy Characteristics'!B:B,MATCH($C1618,'Policy Characteristics'!$C:$C,0)))</f>
        <v>Non BAU Increase in Process Emissions</v>
      </c>
      <c r="C1618" s="237" t="str">
        <f t="shared" si="58"/>
        <v>Boolean Use Non BAU Process Emissions Additions</v>
      </c>
      <c r="D1618" s="335" t="s">
        <v>3759</v>
      </c>
      <c r="E1618" s="335"/>
      <c r="F1618" s="335" t="s">
        <v>3775</v>
      </c>
      <c r="G1618" s="335"/>
      <c r="H1618" s="17">
        <v>2767</v>
      </c>
      <c r="I1618" s="387" t="s">
        <v>44</v>
      </c>
      <c r="J1618" s="388" t="str">
        <f>IF(ISBLANK(INDEX('Policy Characteristics'!D:D,MATCH($C1618,'Policy Characteristics'!$C:$C,0))),"",INDEX('Policy Characteristics'!D:D,MATCH($C1618,'Policy Characteristics'!$C:$C,0)))</f>
        <v>Process Emissions Increases</v>
      </c>
      <c r="K1618" s="237" t="str">
        <f>IF(ISBLANK(INDEX('Policy Characteristics'!E:E,MATCH($C1618,'Policy Characteristics'!$C:$C,0))),"",INDEX('Policy Characteristics'!E:E,MATCH($C1618,'Policy Characteristics'!$C:$C,0)))</f>
        <v>non BAU indst process emissions</v>
      </c>
      <c r="L1618" s="238">
        <f>IF(ISBLANK(INDEX('Policy Characteristics'!F:F,MATCH($C1618,'Policy Characteristics'!$C:$C,0))),"",INDEX('Policy Characteristics'!F:F,MATCH($C1618,'Policy Characteristics'!$C:$C,0)))</f>
        <v>0</v>
      </c>
      <c r="M1618" s="238">
        <f>IF(ISBLANK(INDEX('Policy Characteristics'!G:G,MATCH($C1618,'Policy Characteristics'!$C:$C,0))),"",INDEX('Policy Characteristics'!G:G,MATCH($C1618,'Policy Characteristics'!$C:$C,0)))</f>
        <v>1</v>
      </c>
      <c r="N1618" s="238">
        <f>IF(ISBLANK(INDEX('Policy Characteristics'!H:H,MATCH($C1618,'Policy Characteristics'!$C:$C,0))),"",INDEX('Policy Characteristics'!H:H,MATCH($C1618,'Policy Characteristics'!$C:$C,0)))</f>
        <v>1</v>
      </c>
      <c r="O1618" s="237" t="str">
        <f>IF(ISBLANK(INDEX('Policy Characteristics'!I:I,MATCH($C1618,'Policy Characteristics'!$C:$C,0))),"",INDEX('Policy Characteristics'!I:I,MATCH($C1618,'Policy Characteristics'!$C:$C,0)))</f>
        <v>on/off</v>
      </c>
      <c r="P1618" s="237"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7" t="str">
        <f>IF(ISBLANK(INDEX('Policy Characteristics'!K:K,MATCH($C1618,'Policy Characteristics'!$C:$C,0))),"",INDEX('Policy Characteristics'!K:K,MATCH($C1618,'Policy Characteristics'!$C:$C,0)))</f>
        <v/>
      </c>
      <c r="R1618" s="237" t="str">
        <f>IF(ISBLANK(INDEX('Policy Characteristics'!L:L,MATCH($C1618,'Policy Characteristics'!$C:$C,0))),"",INDEX('Policy Characteristics'!L:L,MATCH($C1618,'Policy Characteristics'!$C:$C,0)))</f>
        <v/>
      </c>
      <c r="S1618" s="291" t="s">
        <v>187</v>
      </c>
    </row>
    <row r="1619" spans="1:19">
      <c r="A1619" s="237" t="str">
        <f>IF(ISBLANK(INDEX('Policy Characteristics'!A:A,MATCH($C1619,'Policy Characteristics'!$C:$C,0))),"",INDEX('Policy Characteristics'!A:A,MATCH($C1619,'Policy Characteristics'!$C:$C,0)))</f>
        <v>Industry</v>
      </c>
      <c r="B1619" s="386" t="str">
        <f>IF(ISBLANK(INDEX('Policy Characteristics'!B:B,MATCH($C1619,'Policy Characteristics'!$C:$C,0))),"",INDEX('Policy Characteristics'!B:B,MATCH($C1619,'Policy Characteristics'!$C:$C,0)))</f>
        <v>Non BAU Increase in Process Emissions</v>
      </c>
      <c r="C1619" s="237" t="str">
        <f t="shared" si="58"/>
        <v>Boolean Use Non BAU Process Emissions Additions</v>
      </c>
      <c r="D1619" s="335" t="s">
        <v>3760</v>
      </c>
      <c r="E1619" s="335"/>
      <c r="F1619" s="335" t="s">
        <v>3776</v>
      </c>
      <c r="G1619" s="335"/>
      <c r="H1619" s="17">
        <v>2768</v>
      </c>
      <c r="I1619" s="387" t="s">
        <v>44</v>
      </c>
      <c r="J1619" s="388" t="str">
        <f>IF(ISBLANK(INDEX('Policy Characteristics'!D:D,MATCH($C1619,'Policy Characteristics'!$C:$C,0))),"",INDEX('Policy Characteristics'!D:D,MATCH($C1619,'Policy Characteristics'!$C:$C,0)))</f>
        <v>Process Emissions Increases</v>
      </c>
      <c r="K1619" s="237" t="str">
        <f>IF(ISBLANK(INDEX('Policy Characteristics'!E:E,MATCH($C1619,'Policy Characteristics'!$C:$C,0))),"",INDEX('Policy Characteristics'!E:E,MATCH($C1619,'Policy Characteristics'!$C:$C,0)))</f>
        <v>non BAU indst process emissions</v>
      </c>
      <c r="L1619" s="238">
        <f>IF(ISBLANK(INDEX('Policy Characteristics'!F:F,MATCH($C1619,'Policy Characteristics'!$C:$C,0))),"",INDEX('Policy Characteristics'!F:F,MATCH($C1619,'Policy Characteristics'!$C:$C,0)))</f>
        <v>0</v>
      </c>
      <c r="M1619" s="238">
        <f>IF(ISBLANK(INDEX('Policy Characteristics'!G:G,MATCH($C1619,'Policy Characteristics'!$C:$C,0))),"",INDEX('Policy Characteristics'!G:G,MATCH($C1619,'Policy Characteristics'!$C:$C,0)))</f>
        <v>1</v>
      </c>
      <c r="N1619" s="238">
        <f>IF(ISBLANK(INDEX('Policy Characteristics'!H:H,MATCH($C1619,'Policy Characteristics'!$C:$C,0))),"",INDEX('Policy Characteristics'!H:H,MATCH($C1619,'Policy Characteristics'!$C:$C,0)))</f>
        <v>1</v>
      </c>
      <c r="O1619" s="237" t="str">
        <f>IF(ISBLANK(INDEX('Policy Characteristics'!I:I,MATCH($C1619,'Policy Characteristics'!$C:$C,0))),"",INDEX('Policy Characteristics'!I:I,MATCH($C1619,'Policy Characteristics'!$C:$C,0)))</f>
        <v>on/off</v>
      </c>
      <c r="P1619" s="237"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7" t="str">
        <f>IF(ISBLANK(INDEX('Policy Characteristics'!K:K,MATCH($C1619,'Policy Characteristics'!$C:$C,0))),"",INDEX('Policy Characteristics'!K:K,MATCH($C1619,'Policy Characteristics'!$C:$C,0)))</f>
        <v/>
      </c>
      <c r="R1619" s="237" t="str">
        <f>IF(ISBLANK(INDEX('Policy Characteristics'!L:L,MATCH($C1619,'Policy Characteristics'!$C:$C,0))),"",INDEX('Policy Characteristics'!L:L,MATCH($C1619,'Policy Characteristics'!$C:$C,0)))</f>
        <v/>
      </c>
      <c r="S1619" s="291" t="s">
        <v>187</v>
      </c>
    </row>
    <row r="1620" spans="1:19">
      <c r="A1620" s="237" t="str">
        <f>IF(ISBLANK(INDEX('Policy Characteristics'!A:A,MATCH($C1620,'Policy Characteristics'!$C:$C,0))),"",INDEX('Policy Characteristics'!A:A,MATCH($C1620,'Policy Characteristics'!$C:$C,0)))</f>
        <v>Industry</v>
      </c>
      <c r="B1620" s="386" t="str">
        <f>IF(ISBLANK(INDEX('Policy Characteristics'!B:B,MATCH($C1620,'Policy Characteristics'!$C:$C,0))),"",INDEX('Policy Characteristics'!B:B,MATCH($C1620,'Policy Characteristics'!$C:$C,0)))</f>
        <v>Reduce Fossil Fuel Exports</v>
      </c>
      <c r="C1620" t="s">
        <v>2486</v>
      </c>
      <c r="D1620" s="290" t="s">
        <v>447</v>
      </c>
      <c r="E1620" s="335"/>
      <c r="F1620" s="290" t="s">
        <v>444</v>
      </c>
      <c r="G1620" s="335"/>
      <c r="H1620" s="17">
        <v>451</v>
      </c>
      <c r="I1620" s="387" t="s">
        <v>43</v>
      </c>
      <c r="J1620" s="388" t="str">
        <f>IF(ISBLANK(INDEX('Policy Characteristics'!D:D,MATCH($C1620,'Policy Characteristics'!$C:$C,0))),"",INDEX('Policy Characteristics'!D:D,MATCH($C1620,'Policy Characteristics'!$C:$C,0)))</f>
        <v>Percent Reduction in Fossil Fuel Exports</v>
      </c>
      <c r="K1620" s="237" t="str">
        <f>IF(ISBLANK(INDEX('Policy Characteristics'!E:E,MATCH($C1620,'Policy Characteristics'!$C:$C,0))),"",INDEX('Policy Characteristics'!E:E,MATCH($C1620,'Policy Characteristics'!$C:$C,0)))</f>
        <v>indst reduce fossil fuel exports</v>
      </c>
      <c r="L1620" s="238">
        <f>IF(ISBLANK(INDEX('Policy Characteristics'!F:F,MATCH($C1620,'Policy Characteristics'!$C:$C,0))),"",INDEX('Policy Characteristics'!F:F,MATCH($C1620,'Policy Characteristics'!$C:$C,0)))</f>
        <v>0</v>
      </c>
      <c r="M1620" s="238">
        <f>IF(ISBLANK(INDEX('Policy Characteristics'!G:G,MATCH($C1620,'Policy Characteristics'!$C:$C,0))),"",INDEX('Policy Characteristics'!G:G,MATCH($C1620,'Policy Characteristics'!$C:$C,0)))</f>
        <v>1</v>
      </c>
      <c r="N1620" s="238">
        <f>IF(ISBLANK(INDEX('Policy Characteristics'!H:H,MATCH($C1620,'Policy Characteristics'!$C:$C,0))),"",INDEX('Policy Characteristics'!H:H,MATCH($C1620,'Policy Characteristics'!$C:$C,0)))</f>
        <v>0.01</v>
      </c>
      <c r="O1620" s="237" t="str">
        <f>IF(ISBLANK(INDEX('Policy Characteristics'!I:I,MATCH($C1620,'Policy Characteristics'!$C:$C,0))),"",INDEX('Policy Characteristics'!I:I,MATCH($C1620,'Policy Characteristics'!$C:$C,0)))</f>
        <v>% reduction in exports</v>
      </c>
      <c r="P1620" s="237"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37" t="str">
        <f>IF(ISBLANK(INDEX('Policy Characteristics'!K:K,MATCH($C1620,'Policy Characteristics'!$C:$C,0))),"",INDEX('Policy Characteristics'!K:K,MATCH($C1620,'Policy Characteristics'!$C:$C,0)))</f>
        <v/>
      </c>
      <c r="R1620" s="237" t="str">
        <f>IF(ISBLANK(INDEX('Policy Characteristics'!L:L,MATCH($C1620,'Policy Characteristics'!$C:$C,0))),"",INDEX('Policy Characteristics'!L:L,MATCH($C1620,'Policy Characteristics'!$C:$C,0)))</f>
        <v>reduce-fuel-exports.html</v>
      </c>
      <c r="S1620" s="291" t="s">
        <v>3934</v>
      </c>
    </row>
    <row r="1621" spans="1:19">
      <c r="A1621" s="237" t="str">
        <f>IF(ISBLANK(INDEX('Policy Characteristics'!A:A,MATCH($C1621,'Policy Characteristics'!$C:$C,0))),"",INDEX('Policy Characteristics'!A:A,MATCH($C1621,'Policy Characteristics'!$C:$C,0)))</f>
        <v>Industry</v>
      </c>
      <c r="B1621" s="386" t="str">
        <f>IF(ISBLANK(INDEX('Policy Characteristics'!B:B,MATCH($C1621,'Policy Characteristics'!$C:$C,0))),"",INDEX('Policy Characteristics'!B:B,MATCH($C1621,'Policy Characteristics'!$C:$C,0)))</f>
        <v>Reduce Fossil Fuel Exports</v>
      </c>
      <c r="C1621" s="237" t="str">
        <f t="shared" ref="C1621:C1628" si="59">C$1620</f>
        <v>Percent Reduction in Fossil Fuel Exports</v>
      </c>
      <c r="D1621" s="290" t="s">
        <v>46</v>
      </c>
      <c r="E1621" s="335"/>
      <c r="F1621" s="290" t="s">
        <v>87</v>
      </c>
      <c r="G1621" s="335"/>
      <c r="H1621" s="17">
        <v>452</v>
      </c>
      <c r="I1621" s="387" t="s">
        <v>43</v>
      </c>
      <c r="J1621" s="388" t="str">
        <f>IF(ISBLANK(INDEX('Policy Characteristics'!D:D,MATCH($C1621,'Policy Characteristics'!$C:$C,0))),"",INDEX('Policy Characteristics'!D:D,MATCH($C1621,'Policy Characteristics'!$C:$C,0)))</f>
        <v>Percent Reduction in Fossil Fuel Exports</v>
      </c>
      <c r="K1621" s="237" t="str">
        <f>IF(ISBLANK(INDEX('Policy Characteristics'!E:E,MATCH($C1621,'Policy Characteristics'!$C:$C,0))),"",INDEX('Policy Characteristics'!E:E,MATCH($C1621,'Policy Characteristics'!$C:$C,0)))</f>
        <v>indst reduce fossil fuel exports</v>
      </c>
      <c r="L1621" s="238">
        <f>IF(ISBLANK(INDEX('Policy Characteristics'!F:F,MATCH($C1621,'Policy Characteristics'!$C:$C,0))),"",INDEX('Policy Characteristics'!F:F,MATCH($C1621,'Policy Characteristics'!$C:$C,0)))</f>
        <v>0</v>
      </c>
      <c r="M1621" s="238">
        <f>IF(ISBLANK(INDEX('Policy Characteristics'!G:G,MATCH($C1621,'Policy Characteristics'!$C:$C,0))),"",INDEX('Policy Characteristics'!G:G,MATCH($C1621,'Policy Characteristics'!$C:$C,0)))</f>
        <v>1</v>
      </c>
      <c r="N1621" s="238">
        <f>IF(ISBLANK(INDEX('Policy Characteristics'!H:H,MATCH($C1621,'Policy Characteristics'!$C:$C,0))),"",INDEX('Policy Characteristics'!H:H,MATCH($C1621,'Policy Characteristics'!$C:$C,0)))</f>
        <v>0.01</v>
      </c>
      <c r="O1621" s="237" t="str">
        <f>IF(ISBLANK(INDEX('Policy Characteristics'!I:I,MATCH($C1621,'Policy Characteristics'!$C:$C,0))),"",INDEX('Policy Characteristics'!I:I,MATCH($C1621,'Policy Characteristics'!$C:$C,0)))</f>
        <v>% reduction in exports</v>
      </c>
      <c r="P1621" s="237"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37" t="str">
        <f>IF(ISBLANK(INDEX('Policy Characteristics'!K:K,MATCH($C1621,'Policy Characteristics'!$C:$C,0))),"",INDEX('Policy Characteristics'!K:K,MATCH($C1621,'Policy Characteristics'!$C:$C,0)))</f>
        <v/>
      </c>
      <c r="R1621" s="237" t="str">
        <f>IF(ISBLANK(INDEX('Policy Characteristics'!L:L,MATCH($C1621,'Policy Characteristics'!$C:$C,0))),"",INDEX('Policy Characteristics'!L:L,MATCH($C1621,'Policy Characteristics'!$C:$C,0)))</f>
        <v>reduce-fuel-exports.html</v>
      </c>
      <c r="S1621" s="291" t="s">
        <v>187</v>
      </c>
    </row>
    <row r="1622" spans="1:19">
      <c r="A1622" s="237" t="str">
        <f>IF(ISBLANK(INDEX('Policy Characteristics'!A:A,MATCH($C1622,'Policy Characteristics'!$C:$C,0))),"",INDEX('Policy Characteristics'!A:A,MATCH($C1622,'Policy Characteristics'!$C:$C,0)))</f>
        <v>Industry</v>
      </c>
      <c r="B1622" s="386" t="str">
        <f>IF(ISBLANK(INDEX('Policy Characteristics'!B:B,MATCH($C1622,'Policy Characteristics'!$C:$C,0))),"",INDEX('Policy Characteristics'!B:B,MATCH($C1622,'Policy Characteristics'!$C:$C,0)))</f>
        <v>Reduce Fossil Fuel Exports</v>
      </c>
      <c r="C1622" s="237" t="str">
        <f t="shared" si="59"/>
        <v>Percent Reduction in Fossil Fuel Exports</v>
      </c>
      <c r="D1622" s="290" t="s">
        <v>53</v>
      </c>
      <c r="E1622" s="335"/>
      <c r="F1622" s="290" t="s">
        <v>95</v>
      </c>
      <c r="G1622" s="335"/>
      <c r="H1622" s="17">
        <v>453</v>
      </c>
      <c r="I1622" s="387" t="s">
        <v>43</v>
      </c>
      <c r="J1622" s="388" t="str">
        <f>IF(ISBLANK(INDEX('Policy Characteristics'!D:D,MATCH($C1622,'Policy Characteristics'!$C:$C,0))),"",INDEX('Policy Characteristics'!D:D,MATCH($C1622,'Policy Characteristics'!$C:$C,0)))</f>
        <v>Percent Reduction in Fossil Fuel Exports</v>
      </c>
      <c r="K1622" s="237" t="str">
        <f>IF(ISBLANK(INDEX('Policy Characteristics'!E:E,MATCH($C1622,'Policy Characteristics'!$C:$C,0))),"",INDEX('Policy Characteristics'!E:E,MATCH($C1622,'Policy Characteristics'!$C:$C,0)))</f>
        <v>indst reduce fossil fuel exports</v>
      </c>
      <c r="L1622" s="238">
        <f>IF(ISBLANK(INDEX('Policy Characteristics'!F:F,MATCH($C1622,'Policy Characteristics'!$C:$C,0))),"",INDEX('Policy Characteristics'!F:F,MATCH($C1622,'Policy Characteristics'!$C:$C,0)))</f>
        <v>0</v>
      </c>
      <c r="M1622" s="238">
        <f>IF(ISBLANK(INDEX('Policy Characteristics'!G:G,MATCH($C1622,'Policy Characteristics'!$C:$C,0))),"",INDEX('Policy Characteristics'!G:G,MATCH($C1622,'Policy Characteristics'!$C:$C,0)))</f>
        <v>1</v>
      </c>
      <c r="N1622" s="238">
        <f>IF(ISBLANK(INDEX('Policy Characteristics'!H:H,MATCH($C1622,'Policy Characteristics'!$C:$C,0))),"",INDEX('Policy Characteristics'!H:H,MATCH($C1622,'Policy Characteristics'!$C:$C,0)))</f>
        <v>0.01</v>
      </c>
      <c r="O1622" s="237" t="str">
        <f>IF(ISBLANK(INDEX('Policy Characteristics'!I:I,MATCH($C1622,'Policy Characteristics'!$C:$C,0))),"",INDEX('Policy Characteristics'!I:I,MATCH($C1622,'Policy Characteristics'!$C:$C,0)))</f>
        <v>% reduction in exports</v>
      </c>
      <c r="P1622" s="237"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37" t="str">
        <f>IF(ISBLANK(INDEX('Policy Characteristics'!K:K,MATCH($C1622,'Policy Characteristics'!$C:$C,0))),"",INDEX('Policy Characteristics'!K:K,MATCH($C1622,'Policy Characteristics'!$C:$C,0)))</f>
        <v/>
      </c>
      <c r="R1622" s="237" t="str">
        <f>IF(ISBLANK(INDEX('Policy Characteristics'!L:L,MATCH($C1622,'Policy Characteristics'!$C:$C,0))),"",INDEX('Policy Characteristics'!L:L,MATCH($C1622,'Policy Characteristics'!$C:$C,0)))</f>
        <v>reduce-fuel-exports.html</v>
      </c>
      <c r="S1622" s="291" t="s">
        <v>187</v>
      </c>
    </row>
    <row r="1623" spans="1:19">
      <c r="A1623" s="237" t="str">
        <f>IF(ISBLANK(INDEX('Policy Characteristics'!A:A,MATCH($C1623,'Policy Characteristics'!$C:$C,0))),"",INDEX('Policy Characteristics'!A:A,MATCH($C1623,'Policy Characteristics'!$C:$C,0)))</f>
        <v>Industry</v>
      </c>
      <c r="B1623" s="386" t="str">
        <f>IF(ISBLANK(INDEX('Policy Characteristics'!B:B,MATCH($C1623,'Policy Characteristics'!$C:$C,0))),"",INDEX('Policy Characteristics'!B:B,MATCH($C1623,'Policy Characteristics'!$C:$C,0)))</f>
        <v>Reduce Fossil Fuel Exports</v>
      </c>
      <c r="C1623" s="237" t="str">
        <f t="shared" si="59"/>
        <v>Percent Reduction in Fossil Fuel Exports</v>
      </c>
      <c r="D1623" s="290" t="s">
        <v>54</v>
      </c>
      <c r="E1623" s="335"/>
      <c r="F1623" s="290" t="s">
        <v>96</v>
      </c>
      <c r="G1623" s="335"/>
      <c r="H1623" s="17">
        <v>454</v>
      </c>
      <c r="I1623" s="387" t="s">
        <v>43</v>
      </c>
      <c r="J1623" s="388" t="str">
        <f>IF(ISBLANK(INDEX('Policy Characteristics'!D:D,MATCH($C1623,'Policy Characteristics'!$C:$C,0))),"",INDEX('Policy Characteristics'!D:D,MATCH($C1623,'Policy Characteristics'!$C:$C,0)))</f>
        <v>Percent Reduction in Fossil Fuel Exports</v>
      </c>
      <c r="K1623" s="237" t="str">
        <f>IF(ISBLANK(INDEX('Policy Characteristics'!E:E,MATCH($C1623,'Policy Characteristics'!$C:$C,0))),"",INDEX('Policy Characteristics'!E:E,MATCH($C1623,'Policy Characteristics'!$C:$C,0)))</f>
        <v>indst reduce fossil fuel exports</v>
      </c>
      <c r="L1623" s="238">
        <f>IF(ISBLANK(INDEX('Policy Characteristics'!F:F,MATCH($C1623,'Policy Characteristics'!$C:$C,0))),"",INDEX('Policy Characteristics'!F:F,MATCH($C1623,'Policy Characteristics'!$C:$C,0)))</f>
        <v>0</v>
      </c>
      <c r="M1623" s="238">
        <f>IF(ISBLANK(INDEX('Policy Characteristics'!G:G,MATCH($C1623,'Policy Characteristics'!$C:$C,0))),"",INDEX('Policy Characteristics'!G:G,MATCH($C1623,'Policy Characteristics'!$C:$C,0)))</f>
        <v>1</v>
      </c>
      <c r="N1623" s="238">
        <f>IF(ISBLANK(INDEX('Policy Characteristics'!H:H,MATCH($C1623,'Policy Characteristics'!$C:$C,0))),"",INDEX('Policy Characteristics'!H:H,MATCH($C1623,'Policy Characteristics'!$C:$C,0)))</f>
        <v>0.01</v>
      </c>
      <c r="O1623" s="237" t="str">
        <f>IF(ISBLANK(INDEX('Policy Characteristics'!I:I,MATCH($C1623,'Policy Characteristics'!$C:$C,0))),"",INDEX('Policy Characteristics'!I:I,MATCH($C1623,'Policy Characteristics'!$C:$C,0)))</f>
        <v>% reduction in exports</v>
      </c>
      <c r="P1623" s="237"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37" t="str">
        <f>IF(ISBLANK(INDEX('Policy Characteristics'!K:K,MATCH($C1623,'Policy Characteristics'!$C:$C,0))),"",INDEX('Policy Characteristics'!K:K,MATCH($C1623,'Policy Characteristics'!$C:$C,0)))</f>
        <v/>
      </c>
      <c r="R1623" s="237" t="str">
        <f>IF(ISBLANK(INDEX('Policy Characteristics'!L:L,MATCH($C1623,'Policy Characteristics'!$C:$C,0))),"",INDEX('Policy Characteristics'!L:L,MATCH($C1623,'Policy Characteristics'!$C:$C,0)))</f>
        <v>reduce-fuel-exports.html</v>
      </c>
      <c r="S1623" s="291" t="s">
        <v>187</v>
      </c>
    </row>
    <row r="1624" spans="1:19">
      <c r="A1624" s="237" t="str">
        <f>IF(ISBLANK(INDEX('Policy Characteristics'!A:A,MATCH($C1624,'Policy Characteristics'!$C:$C,0))),"",INDEX('Policy Characteristics'!A:A,MATCH($C1624,'Policy Characteristics'!$C:$C,0)))</f>
        <v>Industry</v>
      </c>
      <c r="B1624" s="386" t="str">
        <f>IF(ISBLANK(INDEX('Policy Characteristics'!B:B,MATCH($C1624,'Policy Characteristics'!$C:$C,0))),"",INDEX('Policy Characteristics'!B:B,MATCH($C1624,'Policy Characteristics'!$C:$C,0)))</f>
        <v>Reduce Fossil Fuel Exports</v>
      </c>
      <c r="C1624" s="237" t="str">
        <f t="shared" si="59"/>
        <v>Percent Reduction in Fossil Fuel Exports</v>
      </c>
      <c r="D1624" s="290" t="s">
        <v>2470</v>
      </c>
      <c r="E1624" s="335"/>
      <c r="F1624" s="290" t="s">
        <v>2471</v>
      </c>
      <c r="G1624" s="335"/>
      <c r="H1624" s="17">
        <v>455</v>
      </c>
      <c r="I1624" s="387" t="s">
        <v>43</v>
      </c>
      <c r="J1624" s="388" t="str">
        <f>IF(ISBLANK(INDEX('Policy Characteristics'!D:D,MATCH($C1624,'Policy Characteristics'!$C:$C,0))),"",INDEX('Policy Characteristics'!D:D,MATCH($C1624,'Policy Characteristics'!$C:$C,0)))</f>
        <v>Percent Reduction in Fossil Fuel Exports</v>
      </c>
      <c r="K1624" s="237" t="str">
        <f>IF(ISBLANK(INDEX('Policy Characteristics'!E:E,MATCH($C1624,'Policy Characteristics'!$C:$C,0))),"",INDEX('Policy Characteristics'!E:E,MATCH($C1624,'Policy Characteristics'!$C:$C,0)))</f>
        <v>indst reduce fossil fuel exports</v>
      </c>
      <c r="L1624" s="238">
        <f>IF(ISBLANK(INDEX('Policy Characteristics'!F:F,MATCH($C1624,'Policy Characteristics'!$C:$C,0))),"",INDEX('Policy Characteristics'!F:F,MATCH($C1624,'Policy Characteristics'!$C:$C,0)))</f>
        <v>0</v>
      </c>
      <c r="M1624" s="238">
        <f>IF(ISBLANK(INDEX('Policy Characteristics'!G:G,MATCH($C1624,'Policy Characteristics'!$C:$C,0))),"",INDEX('Policy Characteristics'!G:G,MATCH($C1624,'Policy Characteristics'!$C:$C,0)))</f>
        <v>1</v>
      </c>
      <c r="N1624" s="238">
        <f>IF(ISBLANK(INDEX('Policy Characteristics'!H:H,MATCH($C1624,'Policy Characteristics'!$C:$C,0))),"",INDEX('Policy Characteristics'!H:H,MATCH($C1624,'Policy Characteristics'!$C:$C,0)))</f>
        <v>0.01</v>
      </c>
      <c r="O1624" s="237" t="str">
        <f>IF(ISBLANK(INDEX('Policy Characteristics'!I:I,MATCH($C1624,'Policy Characteristics'!$C:$C,0))),"",INDEX('Policy Characteristics'!I:I,MATCH($C1624,'Policy Characteristics'!$C:$C,0)))</f>
        <v>% reduction in exports</v>
      </c>
      <c r="P1624" s="237"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37" t="str">
        <f>IF(ISBLANK(INDEX('Policy Characteristics'!K:K,MATCH($C1624,'Policy Characteristics'!$C:$C,0))),"",INDEX('Policy Characteristics'!K:K,MATCH($C1624,'Policy Characteristics'!$C:$C,0)))</f>
        <v/>
      </c>
      <c r="R1624" s="237" t="str">
        <f>IF(ISBLANK(INDEX('Policy Characteristics'!L:L,MATCH($C1624,'Policy Characteristics'!$C:$C,0))),"",INDEX('Policy Characteristics'!L:L,MATCH($C1624,'Policy Characteristics'!$C:$C,0)))</f>
        <v>reduce-fuel-exports.html</v>
      </c>
      <c r="S1624" s="291" t="s">
        <v>187</v>
      </c>
    </row>
    <row r="1625" spans="1:19">
      <c r="A1625" s="237" t="str">
        <f>IF(ISBLANK(INDEX('Policy Characteristics'!A:A,MATCH($C1625,'Policy Characteristics'!$C:$C,0))),"",INDEX('Policy Characteristics'!A:A,MATCH($C1625,'Policy Characteristics'!$C:$C,0)))</f>
        <v>Industry</v>
      </c>
      <c r="B1625" s="386" t="str">
        <f>IF(ISBLANK(INDEX('Policy Characteristics'!B:B,MATCH($C1625,'Policy Characteristics'!$C:$C,0))),"",INDEX('Policy Characteristics'!B:B,MATCH($C1625,'Policy Characteristics'!$C:$C,0)))</f>
        <v>Reduce Fossil Fuel Exports</v>
      </c>
      <c r="C1625" s="237" t="str">
        <f t="shared" si="59"/>
        <v>Percent Reduction in Fossil Fuel Exports</v>
      </c>
      <c r="D1625" s="290" t="s">
        <v>440</v>
      </c>
      <c r="E1625" s="335"/>
      <c r="F1625" s="290" t="s">
        <v>441</v>
      </c>
      <c r="G1625" s="335"/>
      <c r="H1625" s="17">
        <v>456</v>
      </c>
      <c r="I1625" s="389" t="s">
        <v>44</v>
      </c>
      <c r="J1625" s="388" t="str">
        <f>IF(ISBLANK(INDEX('Policy Characteristics'!D:D,MATCH($C1625,'Policy Characteristics'!$C:$C,0))),"",INDEX('Policy Characteristics'!D:D,MATCH($C1625,'Policy Characteristics'!$C:$C,0)))</f>
        <v>Percent Reduction in Fossil Fuel Exports</v>
      </c>
      <c r="K1625" s="237" t="str">
        <f>IF(ISBLANK(INDEX('Policy Characteristics'!E:E,MATCH($C1625,'Policy Characteristics'!$C:$C,0))),"",INDEX('Policy Characteristics'!E:E,MATCH($C1625,'Policy Characteristics'!$C:$C,0)))</f>
        <v>indst reduce fossil fuel exports</v>
      </c>
      <c r="L1625" s="238">
        <f>IF(ISBLANK(INDEX('Policy Characteristics'!F:F,MATCH($C1625,'Policy Characteristics'!$C:$C,0))),"",INDEX('Policy Characteristics'!F:F,MATCH($C1625,'Policy Characteristics'!$C:$C,0)))</f>
        <v>0</v>
      </c>
      <c r="M1625" s="238">
        <f>IF(ISBLANK(INDEX('Policy Characteristics'!G:G,MATCH($C1625,'Policy Characteristics'!$C:$C,0))),"",INDEX('Policy Characteristics'!G:G,MATCH($C1625,'Policy Characteristics'!$C:$C,0)))</f>
        <v>1</v>
      </c>
      <c r="N1625" s="238">
        <f>IF(ISBLANK(INDEX('Policy Characteristics'!H:H,MATCH($C1625,'Policy Characteristics'!$C:$C,0))),"",INDEX('Policy Characteristics'!H:H,MATCH($C1625,'Policy Characteristics'!$C:$C,0)))</f>
        <v>0.01</v>
      </c>
      <c r="O1625" s="237" t="str">
        <f>IF(ISBLANK(INDEX('Policy Characteristics'!I:I,MATCH($C1625,'Policy Characteristics'!$C:$C,0))),"",INDEX('Policy Characteristics'!I:I,MATCH($C1625,'Policy Characteristics'!$C:$C,0)))</f>
        <v>% reduction in exports</v>
      </c>
      <c r="P1625" s="237"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37" t="str">
        <f>IF(ISBLANK(INDEX('Policy Characteristics'!K:K,MATCH($C1625,'Policy Characteristics'!$C:$C,0))),"",INDEX('Policy Characteristics'!K:K,MATCH($C1625,'Policy Characteristics'!$C:$C,0)))</f>
        <v/>
      </c>
      <c r="R1625" s="237" t="str">
        <f>IF(ISBLANK(INDEX('Policy Characteristics'!L:L,MATCH($C1625,'Policy Characteristics'!$C:$C,0))),"",INDEX('Policy Characteristics'!L:L,MATCH($C1625,'Policy Characteristics'!$C:$C,0)))</f>
        <v>reduce-fuel-exports.html</v>
      </c>
      <c r="S1625" s="291" t="s">
        <v>187</v>
      </c>
    </row>
    <row r="1626" spans="1:19">
      <c r="A1626" s="237" t="str">
        <f>IF(ISBLANK(INDEX('Policy Characteristics'!A:A,MATCH($C1626,'Policy Characteristics'!$C:$C,0))),"",INDEX('Policy Characteristics'!A:A,MATCH($C1626,'Policy Characteristics'!$C:$C,0)))</f>
        <v>Industry</v>
      </c>
      <c r="B1626" s="386" t="str">
        <f>IF(ISBLANK(INDEX('Policy Characteristics'!B:B,MATCH($C1626,'Policy Characteristics'!$C:$C,0))),"",INDEX('Policy Characteristics'!B:B,MATCH($C1626,'Policy Characteristics'!$C:$C,0)))</f>
        <v>Reduce Fossil Fuel Exports</v>
      </c>
      <c r="C1626" s="237" t="str">
        <f t="shared" si="59"/>
        <v>Percent Reduction in Fossil Fuel Exports</v>
      </c>
      <c r="D1626" s="290" t="s">
        <v>2462</v>
      </c>
      <c r="E1626" s="335"/>
      <c r="F1626" s="290" t="s">
        <v>2466</v>
      </c>
      <c r="G1626" s="335"/>
      <c r="H1626" s="17">
        <v>457</v>
      </c>
      <c r="I1626" s="387" t="s">
        <v>43</v>
      </c>
      <c r="J1626" s="388" t="str">
        <f>IF(ISBLANK(INDEX('Policy Characteristics'!D:D,MATCH($C1626,'Policy Characteristics'!$C:$C,0))),"",INDEX('Policy Characteristics'!D:D,MATCH($C1626,'Policy Characteristics'!$C:$C,0)))</f>
        <v>Percent Reduction in Fossil Fuel Exports</v>
      </c>
      <c r="K1626" s="237" t="str">
        <f>IF(ISBLANK(INDEX('Policy Characteristics'!E:E,MATCH($C1626,'Policy Characteristics'!$C:$C,0))),"",INDEX('Policy Characteristics'!E:E,MATCH($C1626,'Policy Characteristics'!$C:$C,0)))</f>
        <v>indst reduce fossil fuel exports</v>
      </c>
      <c r="L1626" s="238">
        <f>IF(ISBLANK(INDEX('Policy Characteristics'!F:F,MATCH($C1626,'Policy Characteristics'!$C:$C,0))),"",INDEX('Policy Characteristics'!F:F,MATCH($C1626,'Policy Characteristics'!$C:$C,0)))</f>
        <v>0</v>
      </c>
      <c r="M1626" s="238">
        <f>IF(ISBLANK(INDEX('Policy Characteristics'!G:G,MATCH($C1626,'Policy Characteristics'!$C:$C,0))),"",INDEX('Policy Characteristics'!G:G,MATCH($C1626,'Policy Characteristics'!$C:$C,0)))</f>
        <v>1</v>
      </c>
      <c r="N1626" s="238">
        <f>IF(ISBLANK(INDEX('Policy Characteristics'!H:H,MATCH($C1626,'Policy Characteristics'!$C:$C,0))),"",INDEX('Policy Characteristics'!H:H,MATCH($C1626,'Policy Characteristics'!$C:$C,0)))</f>
        <v>0.01</v>
      </c>
      <c r="O1626" s="237" t="str">
        <f>IF(ISBLANK(INDEX('Policy Characteristics'!I:I,MATCH($C1626,'Policy Characteristics'!$C:$C,0))),"",INDEX('Policy Characteristics'!I:I,MATCH($C1626,'Policy Characteristics'!$C:$C,0)))</f>
        <v>% reduction in exports</v>
      </c>
      <c r="P1626" s="237"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37" t="str">
        <f>IF(ISBLANK(INDEX('Policy Characteristics'!K:K,MATCH($C1626,'Policy Characteristics'!$C:$C,0))),"",INDEX('Policy Characteristics'!K:K,MATCH($C1626,'Policy Characteristics'!$C:$C,0)))</f>
        <v/>
      </c>
      <c r="R1626" s="237" t="str">
        <f>IF(ISBLANK(INDEX('Policy Characteristics'!L:L,MATCH($C1626,'Policy Characteristics'!$C:$C,0))),"",INDEX('Policy Characteristics'!L:L,MATCH($C1626,'Policy Characteristics'!$C:$C,0)))</f>
        <v>reduce-fuel-exports.html</v>
      </c>
      <c r="S1626" s="291" t="s">
        <v>187</v>
      </c>
    </row>
    <row r="1627" spans="1:19">
      <c r="A1627" s="237" t="str">
        <f>IF(ISBLANK(INDEX('Policy Characteristics'!A:A,MATCH($C1627,'Policy Characteristics'!$C:$C,0))),"",INDEX('Policy Characteristics'!A:A,MATCH($C1627,'Policy Characteristics'!$C:$C,0)))</f>
        <v>Industry</v>
      </c>
      <c r="B1627" s="386" t="str">
        <f>IF(ISBLANK(INDEX('Policy Characteristics'!B:B,MATCH($C1627,'Policy Characteristics'!$C:$C,0))),"",INDEX('Policy Characteristics'!B:B,MATCH($C1627,'Policy Characteristics'!$C:$C,0)))</f>
        <v>Reduce Fossil Fuel Exports</v>
      </c>
      <c r="C1627" s="237" t="str">
        <f t="shared" si="59"/>
        <v>Percent Reduction in Fossil Fuel Exports</v>
      </c>
      <c r="D1627" s="290" t="s">
        <v>2472</v>
      </c>
      <c r="E1627" s="335"/>
      <c r="F1627" s="290" t="s">
        <v>2473</v>
      </c>
      <c r="G1627" s="335"/>
      <c r="H1627" s="17">
        <v>458</v>
      </c>
      <c r="I1627" s="387" t="s">
        <v>43</v>
      </c>
      <c r="J1627" s="388" t="str">
        <f>IF(ISBLANK(INDEX('Policy Characteristics'!D:D,MATCH($C1627,'Policy Characteristics'!$C:$C,0))),"",INDEX('Policy Characteristics'!D:D,MATCH($C1627,'Policy Characteristics'!$C:$C,0)))</f>
        <v>Percent Reduction in Fossil Fuel Exports</v>
      </c>
      <c r="K1627" s="237" t="str">
        <f>IF(ISBLANK(INDEX('Policy Characteristics'!E:E,MATCH($C1627,'Policy Characteristics'!$C:$C,0))),"",INDEX('Policy Characteristics'!E:E,MATCH($C1627,'Policy Characteristics'!$C:$C,0)))</f>
        <v>indst reduce fossil fuel exports</v>
      </c>
      <c r="L1627" s="238">
        <f>IF(ISBLANK(INDEX('Policy Characteristics'!F:F,MATCH($C1627,'Policy Characteristics'!$C:$C,0))),"",INDEX('Policy Characteristics'!F:F,MATCH($C1627,'Policy Characteristics'!$C:$C,0)))</f>
        <v>0</v>
      </c>
      <c r="M1627" s="238">
        <f>IF(ISBLANK(INDEX('Policy Characteristics'!G:G,MATCH($C1627,'Policy Characteristics'!$C:$C,0))),"",INDEX('Policy Characteristics'!G:G,MATCH($C1627,'Policy Characteristics'!$C:$C,0)))</f>
        <v>1</v>
      </c>
      <c r="N1627" s="238">
        <f>IF(ISBLANK(INDEX('Policy Characteristics'!H:H,MATCH($C1627,'Policy Characteristics'!$C:$C,0))),"",INDEX('Policy Characteristics'!H:H,MATCH($C1627,'Policy Characteristics'!$C:$C,0)))</f>
        <v>0.01</v>
      </c>
      <c r="O1627" s="237" t="str">
        <f>IF(ISBLANK(INDEX('Policy Characteristics'!I:I,MATCH($C1627,'Policy Characteristics'!$C:$C,0))),"",INDEX('Policy Characteristics'!I:I,MATCH($C1627,'Policy Characteristics'!$C:$C,0)))</f>
        <v>% reduction in exports</v>
      </c>
      <c r="P1627" s="237"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37" t="str">
        <f>IF(ISBLANK(INDEX('Policy Characteristics'!K:K,MATCH($C1627,'Policy Characteristics'!$C:$C,0))),"",INDEX('Policy Characteristics'!K:K,MATCH($C1627,'Policy Characteristics'!$C:$C,0)))</f>
        <v/>
      </c>
      <c r="R1627" s="237" t="str">
        <f>IF(ISBLANK(INDEX('Policy Characteristics'!L:L,MATCH($C1627,'Policy Characteristics'!$C:$C,0))),"",INDEX('Policy Characteristics'!L:L,MATCH($C1627,'Policy Characteristics'!$C:$C,0)))</f>
        <v>reduce-fuel-exports.html</v>
      </c>
      <c r="S1627" s="291" t="s">
        <v>187</v>
      </c>
    </row>
    <row r="1628" spans="1:19">
      <c r="A1628" s="237" t="str">
        <f>IF(ISBLANK(INDEX('Policy Characteristics'!A:A,MATCH($C1628,'Policy Characteristics'!$C:$C,0))),"",INDEX('Policy Characteristics'!A:A,MATCH($C1628,'Policy Characteristics'!$C:$C,0)))</f>
        <v>Industry</v>
      </c>
      <c r="B1628" s="386" t="str">
        <f>IF(ISBLANK(INDEX('Policy Characteristics'!B:B,MATCH($C1628,'Policy Characteristics'!$C:$C,0))),"",INDEX('Policy Characteristics'!B:B,MATCH($C1628,'Policy Characteristics'!$C:$C,0)))</f>
        <v>Reduce Fossil Fuel Exports</v>
      </c>
      <c r="C1628" s="237" t="str">
        <f t="shared" si="59"/>
        <v>Percent Reduction in Fossil Fuel Exports</v>
      </c>
      <c r="D1628" s="290" t="s">
        <v>2463</v>
      </c>
      <c r="E1628" s="335"/>
      <c r="F1628" s="290" t="s">
        <v>2467</v>
      </c>
      <c r="G1628" s="335"/>
      <c r="H1628" s="17">
        <v>459</v>
      </c>
      <c r="I1628" s="387" t="s">
        <v>43</v>
      </c>
      <c r="J1628" s="388" t="str">
        <f>IF(ISBLANK(INDEX('Policy Characteristics'!D:D,MATCH($C1628,'Policy Characteristics'!$C:$C,0))),"",INDEX('Policy Characteristics'!D:D,MATCH($C1628,'Policy Characteristics'!$C:$C,0)))</f>
        <v>Percent Reduction in Fossil Fuel Exports</v>
      </c>
      <c r="K1628" s="237" t="str">
        <f>IF(ISBLANK(INDEX('Policy Characteristics'!E:E,MATCH($C1628,'Policy Characteristics'!$C:$C,0))),"",INDEX('Policy Characteristics'!E:E,MATCH($C1628,'Policy Characteristics'!$C:$C,0)))</f>
        <v>indst reduce fossil fuel exports</v>
      </c>
      <c r="L1628" s="238">
        <f>IF(ISBLANK(INDEX('Policy Characteristics'!F:F,MATCH($C1628,'Policy Characteristics'!$C:$C,0))),"",INDEX('Policy Characteristics'!F:F,MATCH($C1628,'Policy Characteristics'!$C:$C,0)))</f>
        <v>0</v>
      </c>
      <c r="M1628" s="238">
        <f>IF(ISBLANK(INDEX('Policy Characteristics'!G:G,MATCH($C1628,'Policy Characteristics'!$C:$C,0))),"",INDEX('Policy Characteristics'!G:G,MATCH($C1628,'Policy Characteristics'!$C:$C,0)))</f>
        <v>1</v>
      </c>
      <c r="N1628" s="238">
        <f>IF(ISBLANK(INDEX('Policy Characteristics'!H:H,MATCH($C1628,'Policy Characteristics'!$C:$C,0))),"",INDEX('Policy Characteristics'!H:H,MATCH($C1628,'Policy Characteristics'!$C:$C,0)))</f>
        <v>0.01</v>
      </c>
      <c r="O1628" s="237" t="str">
        <f>IF(ISBLANK(INDEX('Policy Characteristics'!I:I,MATCH($C1628,'Policy Characteristics'!$C:$C,0))),"",INDEX('Policy Characteristics'!I:I,MATCH($C1628,'Policy Characteristics'!$C:$C,0)))</f>
        <v>% reduction in exports</v>
      </c>
      <c r="P1628" s="237"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37" t="str">
        <f>IF(ISBLANK(INDEX('Policy Characteristics'!K:K,MATCH($C1628,'Policy Characteristics'!$C:$C,0))),"",INDEX('Policy Characteristics'!K:K,MATCH($C1628,'Policy Characteristics'!$C:$C,0)))</f>
        <v/>
      </c>
      <c r="R1628" s="237" t="str">
        <f>IF(ISBLANK(INDEX('Policy Characteristics'!L:L,MATCH($C1628,'Policy Characteristics'!$C:$C,0))),"",INDEX('Policy Characteristics'!L:L,MATCH($C1628,'Policy Characteristics'!$C:$C,0)))</f>
        <v>reduce-fuel-exports.html</v>
      </c>
      <c r="S1628" s="291" t="s">
        <v>187</v>
      </c>
    </row>
    <row r="1629" spans="1:19">
      <c r="A1629" s="237" t="str">
        <f>IF(ISBLANK(INDEX('Policy Characteristics'!A:A,MATCH($C1629,'Policy Characteristics'!$C:$C,0))),"",INDEX('Policy Characteristics'!A:A,MATCH($C1629,'Policy Characteristics'!$C:$C,0)))</f>
        <v>Agriculture, Land Use, and Forestry</v>
      </c>
      <c r="B1629" s="386" t="str">
        <f>IF(ISBLANK(INDEX('Policy Characteristics'!B:B,MATCH($C1629,'Policy Characteristics'!$C:$C,0))),"",INDEX('Policy Characteristics'!B:B,MATCH($C1629,'Policy Characteristics'!$C:$C,0)))</f>
        <v>Afforestation and Reforestation</v>
      </c>
      <c r="C1629" t="s">
        <v>428</v>
      </c>
      <c r="D1629" s="335"/>
      <c r="E1629" s="335"/>
      <c r="F1629" s="335"/>
      <c r="G1629" s="335"/>
      <c r="H1629" s="17">
        <v>60</v>
      </c>
      <c r="I1629" s="387" t="s">
        <v>43</v>
      </c>
      <c r="J1629" s="388" t="str">
        <f>IF(ISBLANK(INDEX('Policy Characteristics'!D:D,MATCH($C1629,'Policy Characteristics'!$C:$C,0))),"",INDEX('Policy Characteristics'!D:D,MATCH($C1629,'Policy Characteristics'!$C:$C,0)))</f>
        <v>Afforestation and Reforestation</v>
      </c>
      <c r="K1629" s="237" t="str">
        <f>IF(ISBLANK(INDEX('Policy Characteristics'!E:E,MATCH($C1629,'Policy Characteristics'!$C:$C,0))),"",INDEX('Policy Characteristics'!E:E,MATCH($C1629,'Policy Characteristics'!$C:$C,0)))</f>
        <v>land afforestation and reforestation</v>
      </c>
      <c r="L1629" s="238">
        <f>IF(ISBLANK(INDEX('Policy Characteristics'!F:F,MATCH($C1629,'Policy Characteristics'!$C:$C,0))),"",INDEX('Policy Characteristics'!F:F,MATCH($C1629,'Policy Characteristics'!$C:$C,0)))</f>
        <v>-3</v>
      </c>
      <c r="M1629" s="238">
        <f>IF(ISBLANK(INDEX('Policy Characteristics'!G:G,MATCH($C1629,'Policy Characteristics'!$C:$C,0))),"",INDEX('Policy Characteristics'!G:G,MATCH($C1629,'Policy Characteristics'!$C:$C,0)))</f>
        <v>1</v>
      </c>
      <c r="N1629" s="238">
        <f>IF(ISBLANK(INDEX('Policy Characteristics'!H:H,MATCH($C1629,'Policy Characteristics'!$C:$C,0))),"",INDEX('Policy Characteristics'!H:H,MATCH($C1629,'Policy Characteristics'!$C:$C,0)))</f>
        <v>0.01</v>
      </c>
      <c r="O1629" s="237" t="str">
        <f>IF(ISBLANK(INDEX('Policy Characteristics'!I:I,MATCH($C1629,'Policy Characteristics'!$C:$C,0))),"",INDEX('Policy Characteristics'!I:I,MATCH($C1629,'Policy Characteristics'!$C:$C,0)))</f>
        <v>% of potential achieved</v>
      </c>
      <c r="P1629" s="237"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37" t="str">
        <f>IF(ISBLANK(INDEX('Policy Characteristics'!K:K,MATCH($C1629,'Policy Characteristics'!$C:$C,0))),"",INDEX('Policy Characteristics'!K:K,MATCH($C1629,'Policy Characteristics'!$C:$C,0)))</f>
        <v>lulucf.html#aff-ref</v>
      </c>
      <c r="R1629" s="237" t="str">
        <f>IF(ISBLANK(INDEX('Policy Characteristics'!L:L,MATCH($C1629,'Policy Characteristics'!$C:$C,0))),"",INDEX('Policy Characteristics'!L:L,MATCH($C1629,'Policy Characteristics'!$C:$C,0)))</f>
        <v>afforestation-and-reforestation.html</v>
      </c>
      <c r="S1629" s="291" t="s">
        <v>3935</v>
      </c>
    </row>
    <row r="1630" spans="1:19">
      <c r="A1630" s="237" t="str">
        <f>IF(ISBLANK(INDEX('Policy Characteristics'!A:A,MATCH($C1630,'Policy Characteristics'!$C:$C,0))),"",INDEX('Policy Characteristics'!A:A,MATCH($C1630,'Policy Characteristics'!$C:$C,0)))</f>
        <v>Agriculture, Land Use, and Forestry</v>
      </c>
      <c r="B1630" s="386" t="str">
        <f>IF(ISBLANK(INDEX('Policy Characteristics'!B:B,MATCH($C1630,'Policy Characteristics'!$C:$C,0))),"",INDEX('Policy Characteristics'!B:B,MATCH($C1630,'Policy Characteristics'!$C:$C,0)))</f>
        <v>Avoid Deforestation</v>
      </c>
      <c r="C1630" t="s">
        <v>435</v>
      </c>
      <c r="D1630" s="335"/>
      <c r="E1630" s="335"/>
      <c r="F1630" s="335"/>
      <c r="G1630" s="335"/>
      <c r="H1630" s="17">
        <v>705</v>
      </c>
      <c r="I1630" s="389" t="s">
        <v>44</v>
      </c>
      <c r="J1630" s="388" t="str">
        <f>IF(ISBLANK(INDEX('Policy Characteristics'!D:D,MATCH($C1630,'Policy Characteristics'!$C:$C,0))),"",INDEX('Policy Characteristics'!D:D,MATCH($C1630,'Policy Characteristics'!$C:$C,0)))</f>
        <v>Avoid Deforestation</v>
      </c>
      <c r="K1630" s="237" t="str">
        <f>IF(ISBLANK(INDEX('Policy Characteristics'!E:E,MATCH($C1630,'Policy Characteristics'!$C:$C,0))),"",INDEX('Policy Characteristics'!E:E,MATCH($C1630,'Policy Characteristics'!$C:$C,0)))</f>
        <v>land avoid deforestation</v>
      </c>
      <c r="L1630" s="238">
        <f>IF(ISBLANK(INDEX('Policy Characteristics'!F:F,MATCH($C1630,'Policy Characteristics'!$C:$C,0))),"",INDEX('Policy Characteristics'!F:F,MATCH($C1630,'Policy Characteristics'!$C:$C,0)))</f>
        <v>0</v>
      </c>
      <c r="M1630" s="238">
        <f>IF(ISBLANK(INDEX('Policy Characteristics'!G:G,MATCH($C1630,'Policy Characteristics'!$C:$C,0))),"",INDEX('Policy Characteristics'!G:G,MATCH($C1630,'Policy Characteristics'!$C:$C,0)))</f>
        <v>1</v>
      </c>
      <c r="N1630" s="238">
        <f>IF(ISBLANK(INDEX('Policy Characteristics'!H:H,MATCH($C1630,'Policy Characteristics'!$C:$C,0))),"",INDEX('Policy Characteristics'!H:H,MATCH($C1630,'Policy Characteristics'!$C:$C,0)))</f>
        <v>0.01</v>
      </c>
      <c r="O1630" s="237" t="str">
        <f>IF(ISBLANK(INDEX('Policy Characteristics'!I:I,MATCH($C1630,'Policy Characteristics'!$C:$C,0))),"",INDEX('Policy Characteristics'!I:I,MATCH($C1630,'Policy Characteristics'!$C:$C,0)))</f>
        <v>% of potential achieved</v>
      </c>
      <c r="P1630" s="237"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37" t="str">
        <f>IF(ISBLANK(INDEX('Policy Characteristics'!K:K,MATCH($C1630,'Policy Characteristics'!$C:$C,0))),"",INDEX('Policy Characteristics'!K:K,MATCH($C1630,'Policy Characteristics'!$C:$C,0)))</f>
        <v>lulucf.html#avoid-def</v>
      </c>
      <c r="R1630" s="237" t="str">
        <f>IF(ISBLANK(INDEX('Policy Characteristics'!L:L,MATCH($C1630,'Policy Characteristics'!$C:$C,0))),"",INDEX('Policy Characteristics'!L:L,MATCH($C1630,'Policy Characteristics'!$C:$C,0)))</f>
        <v>avoid-deforestation.html</v>
      </c>
      <c r="S1630" s="291" t="s">
        <v>187</v>
      </c>
    </row>
    <row r="1631" spans="1:19">
      <c r="A1631" s="237" t="str">
        <f>IF(ISBLANK(INDEX('Policy Characteristics'!A:A,MATCH($C1631,'Policy Characteristics'!$C:$C,0))),"",INDEX('Policy Characteristics'!A:A,MATCH($C1631,'Policy Characteristics'!$C:$C,0)))</f>
        <v>Agriculture, Land Use, and Forestry</v>
      </c>
      <c r="B1631" s="386" t="str">
        <f>IF(ISBLANK(INDEX('Policy Characteristics'!B:B,MATCH($C1631,'Policy Characteristics'!$C:$C,0))),"",INDEX('Policy Characteristics'!B:B,MATCH($C1631,'Policy Characteristics'!$C:$C,0)))</f>
        <v>Grassland Restoration and Avoided Conversion</v>
      </c>
      <c r="C1631" t="s">
        <v>432</v>
      </c>
      <c r="D1631" s="335"/>
      <c r="E1631" s="335"/>
      <c r="F1631" s="335"/>
      <c r="G1631" s="335"/>
      <c r="H1631" s="17">
        <v>177</v>
      </c>
      <c r="I1631" s="389" t="s">
        <v>43</v>
      </c>
      <c r="J1631" s="388" t="str">
        <f>IF(ISBLANK(INDEX('Policy Characteristics'!D:D,MATCH($C1631,'Policy Characteristics'!$C:$C,0))),"",INDEX('Policy Characteristics'!D:D,MATCH($C1631,'Policy Characteristics'!$C:$C,0)))</f>
        <v>Grassland Restoration and Avoided Conversion</v>
      </c>
      <c r="K1631" s="237" t="str">
        <f>IF(ISBLANK(INDEX('Policy Characteristics'!E:E,MATCH($C1631,'Policy Characteristics'!$C:$C,0))),"",INDEX('Policy Characteristics'!E:E,MATCH($C1631,'Policy Characteristics'!$C:$C,0)))</f>
        <v>land forest restoration</v>
      </c>
      <c r="L1631" s="238">
        <f>IF(ISBLANK(INDEX('Policy Characteristics'!F:F,MATCH($C1631,'Policy Characteristics'!$C:$C,0))),"",INDEX('Policy Characteristics'!F:F,MATCH($C1631,'Policy Characteristics'!$C:$C,0)))</f>
        <v>0</v>
      </c>
      <c r="M1631" s="238">
        <f>IF(ISBLANK(INDEX('Policy Characteristics'!G:G,MATCH($C1631,'Policy Characteristics'!$C:$C,0))),"",INDEX('Policy Characteristics'!G:G,MATCH($C1631,'Policy Characteristics'!$C:$C,0)))</f>
        <v>1</v>
      </c>
      <c r="N1631" s="238">
        <f>IF(ISBLANK(INDEX('Policy Characteristics'!H:H,MATCH($C1631,'Policy Characteristics'!$C:$C,0))),"",INDEX('Policy Characteristics'!H:H,MATCH($C1631,'Policy Characteristics'!$C:$C,0)))</f>
        <v>0.01</v>
      </c>
      <c r="O1631" s="237" t="str">
        <f>IF(ISBLANK(INDEX('Policy Characteristics'!I:I,MATCH($C1631,'Policy Characteristics'!$C:$C,0))),"",INDEX('Policy Characteristics'!I:I,MATCH($C1631,'Policy Characteristics'!$C:$C,0)))</f>
        <v>% of potential achieved</v>
      </c>
      <c r="P1631" s="237"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37" t="str">
        <f>IF(ISBLANK(INDEX('Policy Characteristics'!K:K,MATCH($C1631,'Policy Characteristics'!$C:$C,0))),"",INDEX('Policy Characteristics'!K:K,MATCH($C1631,'Policy Characteristics'!$C:$C,0)))</f>
        <v/>
      </c>
      <c r="R1631" s="237" t="str">
        <f>IF(ISBLANK(INDEX('Policy Characteristics'!L:L,MATCH($C1631,'Policy Characteristics'!$C:$C,0))),"",INDEX('Policy Characteristics'!L:L,MATCH($C1631,'Policy Characteristics'!$C:$C,0)))</f>
        <v>forest-restoration.html</v>
      </c>
      <c r="S1631" s="291" t="s">
        <v>3936</v>
      </c>
    </row>
    <row r="1632" spans="1:19">
      <c r="A1632" s="237" t="str">
        <f>IF(ISBLANK(INDEX('Policy Characteristics'!A:A,MATCH($C1632,'Policy Characteristics'!$C:$C,0))),"",INDEX('Policy Characteristics'!A:A,MATCH($C1632,'Policy Characteristics'!$C:$C,0)))</f>
        <v>Agriculture, Land Use, and Forestry</v>
      </c>
      <c r="B1632" s="386" t="str">
        <f>IF(ISBLANK(INDEX('Policy Characteristics'!B:B,MATCH($C1632,'Policy Characteristics'!$C:$C,0))),"",INDEX('Policy Characteristics'!B:B,MATCH($C1632,'Policy Characteristics'!$C:$C,0)))</f>
        <v>Forest Set-Asides</v>
      </c>
      <c r="C1632" t="s">
        <v>429</v>
      </c>
      <c r="D1632" s="335"/>
      <c r="E1632" s="335"/>
      <c r="F1632" s="335"/>
      <c r="G1632" s="335"/>
      <c r="H1632" s="17">
        <v>61</v>
      </c>
      <c r="I1632" s="387" t="s">
        <v>44</v>
      </c>
      <c r="J1632" s="388" t="str">
        <f>IF(ISBLANK(INDEX('Policy Characteristics'!D:D,MATCH($C1632,'Policy Characteristics'!$C:$C,0))),"",INDEX('Policy Characteristics'!D:D,MATCH($C1632,'Policy Characteristics'!$C:$C,0)))</f>
        <v>Forest Set-Asides</v>
      </c>
      <c r="K1632" s="237" t="str">
        <f>IF(ISBLANK(INDEX('Policy Characteristics'!E:E,MATCH($C1632,'Policy Characteristics'!$C:$C,0))),"",INDEX('Policy Characteristics'!E:E,MATCH($C1632,'Policy Characteristics'!$C:$C,0)))</f>
        <v>land forest set asides</v>
      </c>
      <c r="L1632" s="238">
        <f>IF(ISBLANK(INDEX('Policy Characteristics'!F:F,MATCH($C1632,'Policy Characteristics'!$C:$C,0))),"",INDEX('Policy Characteristics'!F:F,MATCH($C1632,'Policy Characteristics'!$C:$C,0)))</f>
        <v>0</v>
      </c>
      <c r="M1632" s="238">
        <f>IF(ISBLANK(INDEX('Policy Characteristics'!G:G,MATCH($C1632,'Policy Characteristics'!$C:$C,0))),"",INDEX('Policy Characteristics'!G:G,MATCH($C1632,'Policy Characteristics'!$C:$C,0)))</f>
        <v>1</v>
      </c>
      <c r="N1632" s="238">
        <f>IF(ISBLANK(INDEX('Policy Characteristics'!H:H,MATCH($C1632,'Policy Characteristics'!$C:$C,0))),"",INDEX('Policy Characteristics'!H:H,MATCH($C1632,'Policy Characteristics'!$C:$C,0)))</f>
        <v>0.01</v>
      </c>
      <c r="O1632" s="237" t="str">
        <f>IF(ISBLANK(INDEX('Policy Characteristics'!I:I,MATCH($C1632,'Policy Characteristics'!$C:$C,0))),"",INDEX('Policy Characteristics'!I:I,MATCH($C1632,'Policy Characteristics'!$C:$C,0)))</f>
        <v>% of potential achieved</v>
      </c>
      <c r="P1632" s="237"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7" t="str">
        <f>IF(ISBLANK(INDEX('Policy Characteristics'!K:K,MATCH($C1632,'Policy Characteristics'!$C:$C,0))),"",INDEX('Policy Characteristics'!K:K,MATCH($C1632,'Policy Characteristics'!$C:$C,0)))</f>
        <v>lulucf.html#set-asides</v>
      </c>
      <c r="R1632" s="237" t="str">
        <f>IF(ISBLANK(INDEX('Policy Characteristics'!L:L,MATCH($C1632,'Policy Characteristics'!$C:$C,0))),"",INDEX('Policy Characteristics'!L:L,MATCH($C1632,'Policy Characteristics'!$C:$C,0)))</f>
        <v>forest-set-asides.html</v>
      </c>
      <c r="S1632" s="291" t="s">
        <v>187</v>
      </c>
    </row>
    <row r="1633" spans="1:19">
      <c r="A1633" s="237" t="str">
        <f>IF(ISBLANK(INDEX('Policy Characteristics'!A:A,MATCH($C1633,'Policy Characteristics'!$C:$C,0))),"",INDEX('Policy Characteristics'!A:A,MATCH($C1633,'Policy Characteristics'!$C:$C,0)))</f>
        <v>Agriculture, Land Use, and Forestry</v>
      </c>
      <c r="B1633" s="386" t="str">
        <f>IF(ISBLANK(INDEX('Policy Characteristics'!B:B,MATCH($C1633,'Policy Characteristics'!$C:$C,0))),"",INDEX('Policy Characteristics'!B:B,MATCH($C1633,'Policy Characteristics'!$C:$C,0)))</f>
        <v>Cropland and Rice Measures</v>
      </c>
      <c r="C1633" t="s">
        <v>2764</v>
      </c>
      <c r="D1633" s="335"/>
      <c r="E1633" s="335"/>
      <c r="F1633" s="335"/>
      <c r="G1633" s="335"/>
      <c r="H1633" s="17">
        <v>62</v>
      </c>
      <c r="I1633" s="387" t="s">
        <v>43</v>
      </c>
      <c r="J1633" s="388" t="str">
        <f>IF(ISBLANK(INDEX('Policy Characteristics'!D:D,MATCH($C1633,'Policy Characteristics'!$C:$C,0))),"",INDEX('Policy Characteristics'!D:D,MATCH($C1633,'Policy Characteristics'!$C:$C,0)))</f>
        <v>Cropland and Rice Measures</v>
      </c>
      <c r="K1633" s="237" t="str">
        <f>IF(ISBLANK(INDEX('Policy Characteristics'!E:E,MATCH($C1633,'Policy Characteristics'!$C:$C,0))),"",INDEX('Policy Characteristics'!E:E,MATCH($C1633,'Policy Characteristics'!$C:$C,0)))</f>
        <v>indst cropland and rice measures</v>
      </c>
      <c r="L1633" s="238">
        <f>IF(ISBLANK(INDEX('Policy Characteristics'!F:F,MATCH($C1633,'Policy Characteristics'!$C:$C,0))),"",INDEX('Policy Characteristics'!F:F,MATCH($C1633,'Policy Characteristics'!$C:$C,0)))</f>
        <v>0</v>
      </c>
      <c r="M1633" s="238">
        <f>IF(ISBLANK(INDEX('Policy Characteristics'!G:G,MATCH($C1633,'Policy Characteristics'!$C:$C,0))),"",INDEX('Policy Characteristics'!G:G,MATCH($C1633,'Policy Characteristics'!$C:$C,0)))</f>
        <v>1</v>
      </c>
      <c r="N1633" s="238">
        <f>IF(ISBLANK(INDEX('Policy Characteristics'!H:H,MATCH($C1633,'Policy Characteristics'!$C:$C,0))),"",INDEX('Policy Characteristics'!H:H,MATCH($C1633,'Policy Characteristics'!$C:$C,0)))</f>
        <v>0.01</v>
      </c>
      <c r="O1633" s="237" t="str">
        <f>IF(ISBLANK(INDEX('Policy Characteristics'!I:I,MATCH($C1633,'Policy Characteristics'!$C:$C,0))),"",INDEX('Policy Characteristics'!I:I,MATCH($C1633,'Policy Characteristics'!$C:$C,0)))</f>
        <v>% of potential achieved</v>
      </c>
      <c r="P1633" s="237"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37" t="str">
        <f>IF(ISBLANK(INDEX('Policy Characteristics'!K:K,MATCH($C1633,'Policy Characteristics'!$C:$C,0))),"",INDEX('Policy Characteristics'!K:K,MATCH($C1633,'Policy Characteristics'!$C:$C,0)))</f>
        <v>industry-ag-main.html#cropland</v>
      </c>
      <c r="R1633" s="237" t="str">
        <f>IF(ISBLANK(INDEX('Policy Characteristics'!L:L,MATCH($C1633,'Policy Characteristics'!$C:$C,0))),"",INDEX('Policy Characteristics'!L:L,MATCH($C1633,'Policy Characteristics'!$C:$C,0)))</f>
        <v>cropland-management.html</v>
      </c>
      <c r="S1633" s="291" t="s">
        <v>3937</v>
      </c>
    </row>
    <row r="1634" spans="1:19">
      <c r="A1634" s="237" t="str">
        <f>IF(ISBLANK(INDEX('Policy Characteristics'!A:A,MATCH($C1634,'Policy Characteristics'!$C:$C,0))),"",INDEX('Policy Characteristics'!A:A,MATCH($C1634,'Policy Characteristics'!$C:$C,0)))</f>
        <v>Agriculture, Land Use, and Forestry</v>
      </c>
      <c r="B1634" s="386" t="str">
        <f>IF(ISBLANK(INDEX('Policy Characteristics'!B:B,MATCH($C1634,'Policy Characteristics'!$C:$C,0))),"",INDEX('Policy Characteristics'!B:B,MATCH($C1634,'Policy Characteristics'!$C:$C,0)))</f>
        <v>Improved Soil Measures</v>
      </c>
      <c r="C1634" t="s">
        <v>3319</v>
      </c>
      <c r="D1634" s="335"/>
      <c r="E1634" s="335"/>
      <c r="F1634" s="335"/>
      <c r="G1634" s="335"/>
      <c r="H1634" s="17">
        <v>1654</v>
      </c>
      <c r="I1634" s="387" t="s">
        <v>43</v>
      </c>
      <c r="J1634" s="388" t="str">
        <f>IF(ISBLANK(INDEX('Policy Characteristics'!D:D,MATCH($C1634,'Policy Characteristics'!$C:$C,0))),"",INDEX('Policy Characteristics'!D:D,MATCH($C1634,'Policy Characteristics'!$C:$C,0)))</f>
        <v>Improved Soil Measures</v>
      </c>
      <c r="K1634" s="237" t="str">
        <f>IF(ISBLANK(INDEX('Policy Characteristics'!E:E,MATCH($C1634,'Policy Characteristics'!$C:$C,0))),"",INDEX('Policy Characteristics'!E:E,MATCH($C1634,'Policy Characteristics'!$C:$C,0)))</f>
        <v>indst tillage</v>
      </c>
      <c r="L1634" s="238">
        <f>IF(ISBLANK(INDEX('Policy Characteristics'!F:F,MATCH($C1634,'Policy Characteristics'!$C:$C,0))),"",INDEX('Policy Characteristics'!F:F,MATCH($C1634,'Policy Characteristics'!$C:$C,0)))</f>
        <v>0</v>
      </c>
      <c r="M1634" s="238">
        <f>IF(ISBLANK(INDEX('Policy Characteristics'!G:G,MATCH($C1634,'Policy Characteristics'!$C:$C,0))),"",INDEX('Policy Characteristics'!G:G,MATCH($C1634,'Policy Characteristics'!$C:$C,0)))</f>
        <v>1</v>
      </c>
      <c r="N1634" s="238">
        <f>IF(ISBLANK(INDEX('Policy Characteristics'!H:H,MATCH($C1634,'Policy Characteristics'!$C:$C,0))),"",INDEX('Policy Characteristics'!H:H,MATCH($C1634,'Policy Characteristics'!$C:$C,0)))</f>
        <v>0.01</v>
      </c>
      <c r="O1634" s="237" t="str">
        <f>IF(ISBLANK(INDEX('Policy Characteristics'!I:I,MATCH($C1634,'Policy Characteristics'!$C:$C,0))),"",INDEX('Policy Characteristics'!I:I,MATCH($C1634,'Policy Characteristics'!$C:$C,0)))</f>
        <v>% of potential achieved</v>
      </c>
      <c r="P1634" s="237"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37" t="str">
        <f>IF(ISBLANK(INDEX('Policy Characteristics'!K:K,MATCH($C1634,'Policy Characteristics'!$C:$C,0))),"",INDEX('Policy Characteristics'!K:K,MATCH($C1634,'Policy Characteristics'!$C:$C,0)))</f>
        <v/>
      </c>
      <c r="R1634" s="237" t="str">
        <f>IF(ISBLANK(INDEX('Policy Characteristics'!L:L,MATCH($C1634,'Policy Characteristics'!$C:$C,0))),"",INDEX('Policy Characteristics'!L:L,MATCH($C1634,'Policy Characteristics'!$C:$C,0)))</f>
        <v/>
      </c>
      <c r="S1634" t="s">
        <v>3960</v>
      </c>
    </row>
    <row r="1635" spans="1:19">
      <c r="A1635" s="237" t="str">
        <f>IF(ISBLANK(INDEX('Policy Characteristics'!A:A,MATCH($C1635,'Policy Characteristics'!$C:$C,0))),"",INDEX('Policy Characteristics'!A:A,MATCH($C1635,'Policy Characteristics'!$C:$C,0)))</f>
        <v>Agriculture, Land Use, and Forestry</v>
      </c>
      <c r="B1635" s="386" t="str">
        <f>IF(ISBLANK(INDEX('Policy Characteristics'!B:B,MATCH($C1635,'Policy Characteristics'!$C:$C,0))),"",INDEX('Policy Characteristics'!B:B,MATCH($C1635,'Policy Characteristics'!$C:$C,0)))</f>
        <v>Improved Forest Management</v>
      </c>
      <c r="C1635" t="s">
        <v>430</v>
      </c>
      <c r="D1635" s="335"/>
      <c r="E1635" s="335"/>
      <c r="F1635" s="335"/>
      <c r="G1635" s="335"/>
      <c r="H1635" s="17">
        <v>63</v>
      </c>
      <c r="I1635" s="387" t="s">
        <v>43</v>
      </c>
      <c r="J1635" s="388" t="str">
        <f>IF(ISBLANK(INDEX('Policy Characteristics'!D:D,MATCH($C1635,'Policy Characteristics'!$C:$C,0))),"",INDEX('Policy Characteristics'!D:D,MATCH($C1635,'Policy Characteristics'!$C:$C,0)))</f>
        <v>Improved Forest Management</v>
      </c>
      <c r="K1635" s="237" t="str">
        <f>IF(ISBLANK(INDEX('Policy Characteristics'!E:E,MATCH($C1635,'Policy Characteristics'!$C:$C,0))),"",INDEX('Policy Characteristics'!E:E,MATCH($C1635,'Policy Characteristics'!$C:$C,0)))</f>
        <v>land forest management</v>
      </c>
      <c r="L1635" s="238">
        <f>IF(ISBLANK(INDEX('Policy Characteristics'!F:F,MATCH($C1635,'Policy Characteristics'!$C:$C,0))),"",INDEX('Policy Characteristics'!F:F,MATCH($C1635,'Policy Characteristics'!$C:$C,0)))</f>
        <v>-1.5</v>
      </c>
      <c r="M1635" s="238">
        <f>IF(ISBLANK(INDEX('Policy Characteristics'!G:G,MATCH($C1635,'Policy Characteristics'!$C:$C,0))),"",INDEX('Policy Characteristics'!G:G,MATCH($C1635,'Policy Characteristics'!$C:$C,0)))</f>
        <v>1</v>
      </c>
      <c r="N1635" s="238">
        <f>IF(ISBLANK(INDEX('Policy Characteristics'!H:H,MATCH($C1635,'Policy Characteristics'!$C:$C,0))),"",INDEX('Policy Characteristics'!H:H,MATCH($C1635,'Policy Characteristics'!$C:$C,0)))</f>
        <v>0.01</v>
      </c>
      <c r="O1635" s="237" t="str">
        <f>IF(ISBLANK(INDEX('Policy Characteristics'!I:I,MATCH($C1635,'Policy Characteristics'!$C:$C,0))),"",INDEX('Policy Characteristics'!I:I,MATCH($C1635,'Policy Characteristics'!$C:$C,0)))</f>
        <v>% of potential achieved</v>
      </c>
      <c r="P1635" s="237"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37" t="str">
        <f>IF(ISBLANK(INDEX('Policy Characteristics'!K:K,MATCH($C1635,'Policy Characteristics'!$C:$C,0))),"",INDEX('Policy Characteristics'!K:K,MATCH($C1635,'Policy Characteristics'!$C:$C,0)))</f>
        <v>lulucf.html#forest-mgmt</v>
      </c>
      <c r="R1635" s="237" t="str">
        <f>IF(ISBLANK(INDEX('Policy Characteristics'!L:L,MATCH($C1635,'Policy Characteristics'!$C:$C,0))),"",INDEX('Policy Characteristics'!L:L,MATCH($C1635,'Policy Characteristics'!$C:$C,0)))</f>
        <v>improved-forest-management.html</v>
      </c>
      <c r="S1635" s="291" t="s">
        <v>3938</v>
      </c>
    </row>
    <row r="1636" spans="1:19">
      <c r="A1636" s="237" t="str">
        <f>IF(ISBLANK(INDEX('Policy Characteristics'!A:A,MATCH($C1636,'Policy Characteristics'!$C:$C,0))),"",INDEX('Policy Characteristics'!A:A,MATCH($C1636,'Policy Characteristics'!$C:$C,0)))</f>
        <v>Agriculture, Land Use, and Forestry</v>
      </c>
      <c r="B1636" s="386" t="str">
        <f>IF(ISBLANK(INDEX('Policy Characteristics'!B:B,MATCH($C1636,'Policy Characteristics'!$C:$C,0))),"",INDEX('Policy Characteristics'!B:B,MATCH($C1636,'Policy Characteristics'!$C:$C,0)))</f>
        <v>Livestock Measures</v>
      </c>
      <c r="C1636" t="s">
        <v>2796</v>
      </c>
      <c r="D1636" s="335"/>
      <c r="E1636" s="335"/>
      <c r="F1636" s="335"/>
      <c r="G1636" s="335"/>
      <c r="H1636" s="17">
        <v>64</v>
      </c>
      <c r="I1636" s="387" t="s">
        <v>43</v>
      </c>
      <c r="J1636" s="388" t="str">
        <f>IF(ISBLANK(INDEX('Policy Characteristics'!D:D,MATCH($C1636,'Policy Characteristics'!$C:$C,0))),"",INDEX('Policy Characteristics'!D:D,MATCH($C1636,'Policy Characteristics'!$C:$C,0)))</f>
        <v>Livestock Measures</v>
      </c>
      <c r="K1636" s="237" t="str">
        <f>IF(ISBLANK(INDEX('Policy Characteristics'!E:E,MATCH($C1636,'Policy Characteristics'!$C:$C,0))),"",INDEX('Policy Characteristics'!E:E,MATCH($C1636,'Policy Characteristics'!$C:$C,0)))</f>
        <v>indst livestock measures</v>
      </c>
      <c r="L1636" s="238">
        <f>IF(ISBLANK(INDEX('Policy Characteristics'!F:F,MATCH($C1636,'Policy Characteristics'!$C:$C,0))),"",INDEX('Policy Characteristics'!F:F,MATCH($C1636,'Policy Characteristics'!$C:$C,0)))</f>
        <v>0</v>
      </c>
      <c r="M1636" s="238">
        <f>IF(ISBLANK(INDEX('Policy Characteristics'!G:G,MATCH($C1636,'Policy Characteristics'!$C:$C,0))),"",INDEX('Policy Characteristics'!G:G,MATCH($C1636,'Policy Characteristics'!$C:$C,0)))</f>
        <v>1</v>
      </c>
      <c r="N1636" s="238">
        <f>IF(ISBLANK(INDEX('Policy Characteristics'!H:H,MATCH($C1636,'Policy Characteristics'!$C:$C,0))),"",INDEX('Policy Characteristics'!H:H,MATCH($C1636,'Policy Characteristics'!$C:$C,0)))</f>
        <v>0.01</v>
      </c>
      <c r="O1636" s="237" t="str">
        <f>IF(ISBLANK(INDEX('Policy Characteristics'!I:I,MATCH($C1636,'Policy Characteristics'!$C:$C,0))),"",INDEX('Policy Characteristics'!I:I,MATCH($C1636,'Policy Characteristics'!$C:$C,0)))</f>
        <v>% of potential achieved</v>
      </c>
      <c r="P1636" s="237"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37" t="str">
        <f>IF(ISBLANK(INDEX('Policy Characteristics'!K:K,MATCH($C1636,'Policy Characteristics'!$C:$C,0))),"",INDEX('Policy Characteristics'!K:K,MATCH($C1636,'Policy Characteristics'!$C:$C,0)))</f>
        <v>industry-ag-main.html#livestock</v>
      </c>
      <c r="R1636" s="237" t="str">
        <f>IF(ISBLANK(INDEX('Policy Characteristics'!L:L,MATCH($C1636,'Policy Characteristics'!$C:$C,0))),"",INDEX('Policy Characteristics'!L:L,MATCH($C1636,'Policy Characteristics'!$C:$C,0)))</f>
        <v>livestock-measures.html</v>
      </c>
      <c r="S1636" s="291" t="s">
        <v>3939</v>
      </c>
    </row>
    <row r="1637" spans="1:19">
      <c r="A1637" s="237" t="str">
        <f>IF(ISBLANK(INDEX('Policy Characteristics'!A:A,MATCH($C1637,'Policy Characteristics'!$C:$C,0))),"",INDEX('Policy Characteristics'!A:A,MATCH($C1637,'Policy Characteristics'!$C:$C,0)))</f>
        <v>Agriculture, Land Use, and Forestry</v>
      </c>
      <c r="B1637" s="386" t="str">
        <f>IF(ISBLANK(INDEX('Policy Characteristics'!B:B,MATCH($C1637,'Policy Characteristics'!$C:$C,0))),"",INDEX('Policy Characteristics'!B:B,MATCH($C1637,'Policy Characteristics'!$C:$C,0)))</f>
        <v>Wetland Restoration</v>
      </c>
      <c r="C1637" t="s">
        <v>431</v>
      </c>
      <c r="D1637" s="335"/>
      <c r="E1637" s="335"/>
      <c r="F1637" s="335"/>
      <c r="G1637" s="335"/>
      <c r="H1637" s="17">
        <v>178</v>
      </c>
      <c r="I1637" s="387" t="s">
        <v>43</v>
      </c>
      <c r="J1637" s="388" t="str">
        <f>IF(ISBLANK(INDEX('Policy Characteristics'!D:D,MATCH($C1637,'Policy Characteristics'!$C:$C,0))),"",INDEX('Policy Characteristics'!D:D,MATCH($C1637,'Policy Characteristics'!$C:$C,0)))</f>
        <v>Wetland Restoration</v>
      </c>
      <c r="K1637" s="237" t="str">
        <f>IF(ISBLANK(INDEX('Policy Characteristics'!E:E,MATCH($C1637,'Policy Characteristics'!$C:$C,0))),"",INDEX('Policy Characteristics'!E:E,MATCH($C1637,'Policy Characteristics'!$C:$C,0)))</f>
        <v>land peatland restoration</v>
      </c>
      <c r="L1637" s="238">
        <f>IF(ISBLANK(INDEX('Policy Characteristics'!F:F,MATCH($C1637,'Policy Characteristics'!$C:$C,0))),"",INDEX('Policy Characteristics'!F:F,MATCH($C1637,'Policy Characteristics'!$C:$C,0)))</f>
        <v>0</v>
      </c>
      <c r="M1637" s="238">
        <f>IF(ISBLANK(INDEX('Policy Characteristics'!G:G,MATCH($C1637,'Policy Characteristics'!$C:$C,0))),"",INDEX('Policy Characteristics'!G:G,MATCH($C1637,'Policy Characteristics'!$C:$C,0)))</f>
        <v>1</v>
      </c>
      <c r="N1637" s="238">
        <f>IF(ISBLANK(INDEX('Policy Characteristics'!H:H,MATCH($C1637,'Policy Characteristics'!$C:$C,0))),"",INDEX('Policy Characteristics'!H:H,MATCH($C1637,'Policy Characteristics'!$C:$C,0)))</f>
        <v>0.01</v>
      </c>
      <c r="O1637" s="237" t="str">
        <f>IF(ISBLANK(INDEX('Policy Characteristics'!I:I,MATCH($C1637,'Policy Characteristics'!$C:$C,0))),"",INDEX('Policy Characteristics'!I:I,MATCH($C1637,'Policy Characteristics'!$C:$C,0)))</f>
        <v>% of potential achieved</v>
      </c>
      <c r="P1637" s="237"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37" t="str">
        <f>IF(ISBLANK(INDEX('Policy Characteristics'!K:K,MATCH($C1637,'Policy Characteristics'!$C:$C,0))),"",INDEX('Policy Characteristics'!K:K,MATCH($C1637,'Policy Characteristics'!$C:$C,0)))</f>
        <v/>
      </c>
      <c r="R1637" s="237" t="str">
        <f>IF(ISBLANK(INDEX('Policy Characteristics'!L:L,MATCH($C1637,'Policy Characteristics'!$C:$C,0))),"",INDEX('Policy Characteristics'!L:L,MATCH($C1637,'Policy Characteristics'!$C:$C,0)))</f>
        <v>peatland-restoration.html</v>
      </c>
      <c r="S1637" s="291" t="s">
        <v>3940</v>
      </c>
    </row>
    <row r="1638" spans="1:19">
      <c r="A1638" s="237" t="str">
        <f>IF(ISBLANK(INDEX('Policy Characteristics'!A:A,MATCH($C1638,'Policy Characteristics'!$C:$C,0))),"",INDEX('Policy Characteristics'!A:A,MATCH($C1638,'Policy Characteristics'!$C:$C,0)))</f>
        <v>Agriculture, Land Use, and Forestry</v>
      </c>
      <c r="B1638" s="386" t="str">
        <f>IF(ISBLANK(INDEX('Policy Characteristics'!B:B,MATCH($C1638,'Policy Characteristics'!$C:$C,0))),"",INDEX('Policy Characteristics'!B:B,MATCH($C1638,'Policy Characteristics'!$C:$C,0)))</f>
        <v>Shift to Non-Animal Products</v>
      </c>
      <c r="C1638" t="s">
        <v>2438</v>
      </c>
      <c r="D1638" s="335"/>
      <c r="E1638" s="335"/>
      <c r="F1638" s="335"/>
      <c r="G1638" s="335"/>
      <c r="H1638" s="17">
        <v>434</v>
      </c>
      <c r="I1638" s="387" t="s">
        <v>43</v>
      </c>
      <c r="J1638" s="388" t="str">
        <f>IF(ISBLANK(INDEX('Policy Characteristics'!D:D,MATCH($C1638,'Policy Characteristics'!$C:$C,0))),"",INDEX('Policy Characteristics'!D:D,MATCH($C1638,'Policy Characteristics'!$C:$C,0)))</f>
        <v>Shift to Non-Animal Products</v>
      </c>
      <c r="K1638" s="237" t="str">
        <f>IF(ISBLANK(INDEX('Policy Characteristics'!E:E,MATCH($C1638,'Policy Characteristics'!$C:$C,0))),"",INDEX('Policy Characteristics'!E:E,MATCH($C1638,'Policy Characteristics'!$C:$C,0)))</f>
        <v>indst shift to nonanimal products</v>
      </c>
      <c r="L1638" s="238">
        <f>IF(ISBLANK(INDEX('Policy Characteristics'!F:F,MATCH($C1638,'Policy Characteristics'!$C:$C,0))),"",INDEX('Policy Characteristics'!F:F,MATCH($C1638,'Policy Characteristics'!$C:$C,0)))</f>
        <v>0</v>
      </c>
      <c r="M1638" s="238">
        <f>IF(ISBLANK(INDEX('Policy Characteristics'!G:G,MATCH($C1638,'Policy Characteristics'!$C:$C,0))),"",INDEX('Policy Characteristics'!G:G,MATCH($C1638,'Policy Characteristics'!$C:$C,0)))</f>
        <v>1</v>
      </c>
      <c r="N1638" s="238">
        <f>IF(ISBLANK(INDEX('Policy Characteristics'!H:H,MATCH($C1638,'Policy Characteristics'!$C:$C,0))),"",INDEX('Policy Characteristics'!H:H,MATCH($C1638,'Policy Characteristics'!$C:$C,0)))</f>
        <v>0.01</v>
      </c>
      <c r="O1638" s="237" t="str">
        <f>IF(ISBLANK(INDEX('Policy Characteristics'!I:I,MATCH($C1638,'Policy Characteristics'!$C:$C,0))),"",INDEX('Policy Characteristics'!I:I,MATCH($C1638,'Policy Characteristics'!$C:$C,0)))</f>
        <v>% reduction in animal products</v>
      </c>
      <c r="P1638" s="237"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7" t="str">
        <f>IF(ISBLANK(INDEX('Policy Characteristics'!K:K,MATCH($C1638,'Policy Characteristics'!$C:$C,0))),"",INDEX('Policy Characteristics'!K:K,MATCH($C1638,'Policy Characteristics'!$C:$C,0)))</f>
        <v/>
      </c>
      <c r="R1638" s="237" t="str">
        <f>IF(ISBLANK(INDEX('Policy Characteristics'!L:L,MATCH($C1638,'Policy Characteristics'!$C:$C,0))),"",INDEX('Policy Characteristics'!L:L,MATCH($C1638,'Policy Characteristics'!$C:$C,0)))</f>
        <v>shift-to-non-animal-products.html</v>
      </c>
      <c r="S1638" s="291" t="s">
        <v>3941</v>
      </c>
    </row>
    <row r="1639" spans="1:19" s="291" customFormat="1">
      <c r="A1639" s="237" t="str">
        <f>IF(ISBLANK(INDEX('Policy Characteristics'!A:A,MATCH($C1639,'Policy Characteristics'!$C:$C,0))),"",INDEX('Policy Characteristics'!A:A,MATCH($C1639,'Policy Characteristics'!$C:$C,0)))</f>
        <v>District Heat and Hydrogen</v>
      </c>
      <c r="B1639" s="386" t="str">
        <f>IF(ISBLANK(INDEX('Policy Characteristics'!B:B,MATCH($C1639,'Policy Characteristics'!$C:$C,0))),"",INDEX('Policy Characteristics'!B:B,MATCH($C1639,'Policy Characteristics'!$C:$C,0)))</f>
        <v>Use CHP for District Heat</v>
      </c>
      <c r="C1639" s="291" t="s">
        <v>286</v>
      </c>
      <c r="D1639" s="290"/>
      <c r="E1639" s="290"/>
      <c r="F1639" s="290"/>
      <c r="G1639" s="290"/>
      <c r="H1639" s="17">
        <v>68</v>
      </c>
      <c r="I1639" s="389" t="s">
        <v>43</v>
      </c>
      <c r="J1639" s="388" t="str">
        <f>IF(ISBLANK(INDEX('Policy Characteristics'!D:D,MATCH($C1639,'Policy Characteristics'!$C:$C,0))),"",INDEX('Policy Characteristics'!D:D,MATCH($C1639,'Policy Characteristics'!$C:$C,0)))</f>
        <v>District Heat CHP</v>
      </c>
      <c r="K1639" s="237" t="str">
        <f>IF(ISBLANK(INDEX('Policy Characteristics'!E:E,MATCH($C1639,'Policy Characteristics'!$C:$C,0))),"",INDEX('Policy Characteristics'!E:E,MATCH($C1639,'Policy Characteristics'!$C:$C,0)))</f>
        <v>heat convert heat to CHP</v>
      </c>
      <c r="L1639" s="238">
        <f>IF(ISBLANK(INDEX('Policy Characteristics'!F:F,MATCH($C1639,'Policy Characteristics'!$C:$C,0))),"",INDEX('Policy Characteristics'!F:F,MATCH($C1639,'Policy Characteristics'!$C:$C,0)))</f>
        <v>0</v>
      </c>
      <c r="M1639" s="238">
        <f>IF(ISBLANK(INDEX('Policy Characteristics'!G:G,MATCH($C1639,'Policy Characteristics'!$C:$C,0))),"",INDEX('Policy Characteristics'!G:G,MATCH($C1639,'Policy Characteristics'!$C:$C,0)))</f>
        <v>1</v>
      </c>
      <c r="N1639" s="238">
        <f>IF(ISBLANK(INDEX('Policy Characteristics'!H:H,MATCH($C1639,'Policy Characteristics'!$C:$C,0))),"",INDEX('Policy Characteristics'!H:H,MATCH($C1639,'Policy Characteristics'!$C:$C,0)))</f>
        <v>0.01</v>
      </c>
      <c r="O1639" s="237" t="str">
        <f>IF(ISBLANK(INDEX('Policy Characteristics'!I:I,MATCH($C1639,'Policy Characteristics'!$C:$C,0))),"",INDEX('Policy Characteristics'!I:I,MATCH($C1639,'Policy Characteristics'!$C:$C,0)))</f>
        <v>% non-CHP heat converted</v>
      </c>
      <c r="P1639" s="237"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7" t="str">
        <f>IF(ISBLANK(INDEX('Policy Characteristics'!K:K,MATCH($C1639,'Policy Characteristics'!$C:$C,0))),"",INDEX('Policy Characteristics'!K:K,MATCH($C1639,'Policy Characteristics'!$C:$C,0)))</f>
        <v>district-heating.html#chp</v>
      </c>
      <c r="R1639" s="237" t="str">
        <f>IF(ISBLANK(INDEX('Policy Characteristics'!L:L,MATCH($C1639,'Policy Characteristics'!$C:$C,0))),"",INDEX('Policy Characteristics'!L:L,MATCH($C1639,'Policy Characteristics'!$C:$C,0)))</f>
        <v>convert-non-chp-heat-production.html</v>
      </c>
      <c r="S1639" s="291" t="s">
        <v>3942</v>
      </c>
    </row>
    <row r="1640" spans="1:19" s="291" customFormat="1">
      <c r="A1640" s="237" t="str">
        <f>IF(ISBLANK(INDEX('Policy Characteristics'!A:A,MATCH($C1640,'Policy Characteristics'!$C:$C,0))),"",INDEX('Policy Characteristics'!A:A,MATCH($C1640,'Policy Characteristics'!$C:$C,0)))</f>
        <v>District Heat and Hydrogen</v>
      </c>
      <c r="B1640" s="386" t="str">
        <f>IF(ISBLANK(INDEX('Policy Characteristics'!B:B,MATCH($C1640,'Policy Characteristics'!$C:$C,0))),"",INDEX('Policy Characteristics'!B:B,MATCH($C1640,'Policy Characteristics'!$C:$C,0)))</f>
        <v>Produce District Heat with Electricity</v>
      </c>
      <c r="C1640" s="291" t="s">
        <v>2732</v>
      </c>
      <c r="D1640" s="290"/>
      <c r="E1640" s="290"/>
      <c r="F1640" s="290"/>
      <c r="G1640" s="290"/>
      <c r="H1640" s="17">
        <v>176</v>
      </c>
      <c r="I1640" s="389" t="s">
        <v>43</v>
      </c>
      <c r="J1640" s="388" t="str">
        <f>IF(ISBLANK(INDEX('Policy Characteristics'!D:D,MATCH($C1640,'Policy Characteristics'!$C:$C,0))),"",INDEX('Policy Characteristics'!D:D,MATCH($C1640,'Policy Characteristics'!$C:$C,0)))</f>
        <v>District Heat Fuel Switching</v>
      </c>
      <c r="K1640" s="237" t="str">
        <f>IF(ISBLANK(INDEX('Policy Characteristics'!E:E,MATCH($C1640,'Policy Characteristics'!$C:$C,0))),"",INDEX('Policy Characteristics'!E:E,MATCH($C1640,'Policy Characteristics'!$C:$C,0)))</f>
        <v>heat fuel type shifting</v>
      </c>
      <c r="L1640" s="238">
        <f>IF(ISBLANK(INDEX('Policy Characteristics'!F:F,MATCH($C1640,'Policy Characteristics'!$C:$C,0))),"",INDEX('Policy Characteristics'!F:F,MATCH($C1640,'Policy Characteristics'!$C:$C,0)))</f>
        <v>0</v>
      </c>
      <c r="M1640" s="238">
        <f>IF(ISBLANK(INDEX('Policy Characteristics'!G:G,MATCH($C1640,'Policy Characteristics'!$C:$C,0))),"",INDEX('Policy Characteristics'!G:G,MATCH($C1640,'Policy Characteristics'!$C:$C,0)))</f>
        <v>1</v>
      </c>
      <c r="N1640" s="238">
        <f>IF(ISBLANK(INDEX('Policy Characteristics'!H:H,MATCH($C1640,'Policy Characteristics'!$C:$C,0))),"",INDEX('Policy Characteristics'!H:H,MATCH($C1640,'Policy Characteristics'!$C:$C,0)))</f>
        <v>0.01</v>
      </c>
      <c r="O1640" s="237" t="str">
        <f>IF(ISBLANK(INDEX('Policy Characteristics'!I:I,MATCH($C1640,'Policy Characteristics'!$C:$C,0))),"",INDEX('Policy Characteristics'!I:I,MATCH($C1640,'Policy Characteristics'!$C:$C,0)))</f>
        <v>% of fuel use</v>
      </c>
      <c r="P1640" s="237"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7" t="str">
        <f>IF(ISBLANK(INDEX('Policy Characteristics'!K:K,MATCH($C1640,'Policy Characteristics'!$C:$C,0))),"",INDEX('Policy Characteristics'!K:K,MATCH($C1640,'Policy Characteristics'!$C:$C,0)))</f>
        <v>district-heating.html#convert-coal</v>
      </c>
      <c r="R1640" s="237" t="str">
        <f>IF(ISBLANK(INDEX('Policy Characteristics'!L:L,MATCH($C1640,'Policy Characteristics'!$C:$C,0))),"",INDEX('Policy Characteristics'!L:L,MATCH($C1640,'Policy Characteristics'!$C:$C,0)))</f>
        <v>district-heat-fuel-switching.html</v>
      </c>
      <c r="S1640" s="291" t="s">
        <v>3943</v>
      </c>
    </row>
    <row r="1641" spans="1:19" s="291" customFormat="1">
      <c r="A1641" s="237" t="str">
        <f>IF(ISBLANK(INDEX('Policy Characteristics'!A:A,MATCH($C1641,'Policy Characteristics'!$C:$C,0))),"",INDEX('Policy Characteristics'!A:A,MATCH($C1641,'Policy Characteristics'!$C:$C,0)))</f>
        <v>District Heat and Hydrogen</v>
      </c>
      <c r="B1641" s="386" t="str">
        <f>IF(ISBLANK(INDEX('Policy Characteristics'!B:B,MATCH($C1641,'Policy Characteristics'!$C:$C,0))),"",INDEX('Policy Characteristics'!B:B,MATCH($C1641,'Policy Characteristics'!$C:$C,0)))</f>
        <v>Shift Hydrogen Production Pathways</v>
      </c>
      <c r="C1641" s="291" t="s">
        <v>2475</v>
      </c>
      <c r="D1641" s="290"/>
      <c r="E1641" s="290"/>
      <c r="F1641" s="290"/>
      <c r="G1641" s="290"/>
      <c r="H1641" s="17">
        <v>450</v>
      </c>
      <c r="I1641" s="389" t="s">
        <v>43</v>
      </c>
      <c r="J1641" s="388" t="str">
        <f>IF(ISBLANK(INDEX('Policy Characteristics'!D:D,MATCH($C1641,'Policy Characteristics'!$C:$C,0))),"",INDEX('Policy Characteristics'!D:D,MATCH($C1641,'Policy Characteristics'!$C:$C,0)))</f>
        <v>Shift Hydrogen Production Pathways</v>
      </c>
      <c r="K1641" s="237" t="str">
        <f>IF(ISBLANK(INDEX('Policy Characteristics'!E:E,MATCH($C1641,'Policy Characteristics'!$C:$C,0))),"",INDEX('Policy Characteristics'!E:E,MATCH($C1641,'Policy Characteristics'!$C:$C,0)))</f>
        <v>hydgn shift production pathways</v>
      </c>
      <c r="L1641" s="238">
        <f>IF(ISBLANK(INDEX('Policy Characteristics'!F:F,MATCH($C1641,'Policy Characteristics'!$C:$C,0))),"",INDEX('Policy Characteristics'!F:F,MATCH($C1641,'Policy Characteristics'!$C:$C,0)))</f>
        <v>0</v>
      </c>
      <c r="M1641" s="238">
        <f>IF(ISBLANK(INDEX('Policy Characteristics'!G:G,MATCH($C1641,'Policy Characteristics'!$C:$C,0))),"",INDEX('Policy Characteristics'!G:G,MATCH($C1641,'Policy Characteristics'!$C:$C,0)))</f>
        <v>1</v>
      </c>
      <c r="N1641" s="238">
        <f>IF(ISBLANK(INDEX('Policy Characteristics'!H:H,MATCH($C1641,'Policy Characteristics'!$C:$C,0))),"",INDEX('Policy Characteristics'!H:H,MATCH($C1641,'Policy Characteristics'!$C:$C,0)))</f>
        <v>0.01</v>
      </c>
      <c r="O1641" s="237" t="str">
        <f>IF(ISBLANK(INDEX('Policy Characteristics'!I:I,MATCH($C1641,'Policy Characteristics'!$C:$C,0))),"",INDEX('Policy Characteristics'!I:I,MATCH($C1641,'Policy Characteristics'!$C:$C,0)))</f>
        <v>% of hydrogen production</v>
      </c>
      <c r="P1641" s="237"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37" t="str">
        <f>IF(ISBLANK(INDEX('Policy Characteristics'!K:K,MATCH($C1641,'Policy Characteristics'!$C:$C,0))),"",INDEX('Policy Characteristics'!K:K,MATCH($C1641,'Policy Characteristics'!$C:$C,0)))</f>
        <v/>
      </c>
      <c r="R1641" s="237" t="str">
        <f>IF(ISBLANK(INDEX('Policy Characteristics'!L:L,MATCH($C1641,'Policy Characteristics'!$C:$C,0))),"",INDEX('Policy Characteristics'!L:L,MATCH($C1641,'Policy Characteristics'!$C:$C,0)))</f>
        <v>switch-hydrogen-production-pathway.html</v>
      </c>
      <c r="S1641" s="291" t="s">
        <v>3944</v>
      </c>
    </row>
    <row r="1642" spans="1:19" s="291" customFormat="1">
      <c r="A1642" s="237" t="str">
        <f>IF(ISBLANK(INDEX('Policy Characteristics'!A:A,MATCH($C1642,'Policy Characteristics'!$C:$C,0))),"",INDEX('Policy Characteristics'!A:A,MATCH($C1642,'Policy Characteristics'!$C:$C,0)))</f>
        <v>District Heat and Hydrogen</v>
      </c>
      <c r="B1642" s="386" t="str">
        <f>IF(ISBLANK(INDEX('Policy Characteristics'!B:B,MATCH($C1642,'Policy Characteristics'!$C:$C,0))),"",INDEX('Policy Characteristics'!B:B,MATCH($C1642,'Policy Characteristics'!$C:$C,0)))</f>
        <v>Non BAU Hydrogen Production Pathways</v>
      </c>
      <c r="C1642" t="s">
        <v>3726</v>
      </c>
      <c r="D1642" s="290"/>
      <c r="E1642" s="290"/>
      <c r="F1642" s="290"/>
      <c r="G1642" s="290"/>
      <c r="H1642" s="17">
        <v>2722</v>
      </c>
      <c r="I1642" s="389" t="s">
        <v>43</v>
      </c>
      <c r="J1642" s="388" t="str">
        <f>IF(ISBLANK(INDEX('Policy Characteristics'!D:D,MATCH($C1642,'Policy Characteristics'!$C:$C,0))),"",INDEX('Policy Characteristics'!D:D,MATCH($C1642,'Policy Characteristics'!$C:$C,0)))</f>
        <v>Hydrogen Steam Methane Reforming</v>
      </c>
      <c r="K1642" s="237" t="str">
        <f>IF(ISBLANK(INDEX('Policy Characteristics'!E:E,MATCH($C1642,'Policy Characteristics'!$C:$C,0))),"",INDEX('Policy Characteristics'!E:E,MATCH($C1642,'Policy Characteristics'!$C:$C,0)))</f>
        <v>hydgn non BAU shift</v>
      </c>
      <c r="L1642" s="238">
        <f>IF(ISBLANK(INDEX('Policy Characteristics'!F:F,MATCH($C1642,'Policy Characteristics'!$C:$C,0))),"",INDEX('Policy Characteristics'!F:F,MATCH($C1642,'Policy Characteristics'!$C:$C,0)))</f>
        <v>0</v>
      </c>
      <c r="M1642" s="238">
        <f>IF(ISBLANK(INDEX('Policy Characteristics'!G:G,MATCH($C1642,'Policy Characteristics'!$C:$C,0))),"",INDEX('Policy Characteristics'!G:G,MATCH($C1642,'Policy Characteristics'!$C:$C,0)))</f>
        <v>1</v>
      </c>
      <c r="N1642" s="238">
        <f>IF(ISBLANK(INDEX('Policy Characteristics'!H:H,MATCH($C1642,'Policy Characteristics'!$C:$C,0))),"",INDEX('Policy Characteristics'!H:H,MATCH($C1642,'Policy Characteristics'!$C:$C,0)))</f>
        <v>1</v>
      </c>
      <c r="O1642" s="237" t="str">
        <f>IF(ISBLANK(INDEX('Policy Characteristics'!I:I,MATCH($C1642,'Policy Characteristics'!$C:$C,0))),"",INDEX('Policy Characteristics'!I:I,MATCH($C1642,'Policy Characteristics'!$C:$C,0)))</f>
        <v>on/off</v>
      </c>
      <c r="P1642" s="237"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7" t="str">
        <f>IF(ISBLANK(INDEX('Policy Characteristics'!K:K,MATCH($C1642,'Policy Characteristics'!$C:$C,0))),"",INDEX('Policy Characteristics'!K:K,MATCH($C1642,'Policy Characteristics'!$C:$C,0)))</f>
        <v/>
      </c>
      <c r="R1642" s="237" t="str">
        <f>IF(ISBLANK(INDEX('Policy Characteristics'!L:L,MATCH($C1642,'Policy Characteristics'!$C:$C,0))),"",INDEX('Policy Characteristics'!L:L,MATCH($C1642,'Policy Characteristics'!$C:$C,0)))</f>
        <v>switch-hydrogen-production-pathway.html</v>
      </c>
      <c r="S1642" s="291" t="s">
        <v>3945</v>
      </c>
    </row>
    <row r="1643" spans="1:19" s="237" customFormat="1">
      <c r="A1643" s="237" t="str">
        <f>IF(ISBLANK(INDEX('Policy Characteristics'!A:A,MATCH($C1643,'Policy Characteristics'!$C:$C,0))),"",INDEX('Policy Characteristics'!A:A,MATCH($C1643,'Policy Characteristics'!$C:$C,0)))</f>
        <v>Cross-Sector</v>
      </c>
      <c r="B1643" s="386" t="str">
        <f>IF(ISBLANK(INDEX('Policy Characteristics'!B:B,MATCH($C1643,'Policy Characteristics'!$C:$C,0))),"",INDEX('Policy Characteristics'!B:B,MATCH($C1643,'Policy Characteristics'!$C:$C,0)))</f>
        <v>Carbon Price</v>
      </c>
      <c r="C1643" t="s">
        <v>2409</v>
      </c>
      <c r="D1643" s="335" t="s">
        <v>330</v>
      </c>
      <c r="E1643" s="335"/>
      <c r="F1643" s="335" t="s">
        <v>334</v>
      </c>
      <c r="G1643" s="335"/>
      <c r="H1643" s="17">
        <v>171</v>
      </c>
      <c r="I1643" s="387" t="s">
        <v>43</v>
      </c>
      <c r="J1643" s="388" t="str">
        <f>IF(ISBLANK(INDEX('Policy Characteristics'!D:D,MATCH($C1643,'Policy Characteristics'!$C:$C,0))),"",INDEX('Policy Characteristics'!D:D,MATCH($C1643,'Policy Characteristics'!$C:$C,0)))</f>
        <v>Carbon Price</v>
      </c>
      <c r="K1643" s="237" t="str">
        <f>IF(ISBLANK(INDEX('Policy Characteristics'!E:E,MATCH($C1643,'Policy Characteristics'!$C:$C,0))),"",INDEX('Policy Characteristics'!E:E,MATCH($C1643,'Policy Characteristics'!$C:$C,0)))</f>
        <v>cross carbon tax</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300</v>
      </c>
      <c r="N1643" s="237">
        <f>IF(ISBLANK(INDEX('Policy Characteristics'!H:H,MATCH($C1643,'Policy Characteristics'!$C:$C,0))),"",INDEX('Policy Characteristics'!H:H,MATCH($C1643,'Policy Characteristics'!$C:$C,0)))</f>
        <v>5</v>
      </c>
      <c r="O1643" s="237" t="str">
        <f>IF(ISBLANK(INDEX('Policy Characteristics'!I:I,MATCH($C1643,'Policy Characteristics'!$C:$C,0))),"",INDEX('Policy Characteristics'!I:I,MATCH($C1643,'Policy Characteristics'!$C:$C,0)))</f>
        <v>$/metric ton CO2e</v>
      </c>
      <c r="P1643" s="237"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7" t="str">
        <f>IF(ISBLANK(INDEX('Policy Characteristics'!K:K,MATCH($C1643,'Policy Characteristics'!$C:$C,0))),"",INDEX('Policy Characteristics'!K:K,MATCH($C1643,'Policy Characteristics'!$C:$C,0)))</f>
        <v>fuels.html#carbon-tax</v>
      </c>
      <c r="R1643" s="237" t="str">
        <f>IF(ISBLANK(INDEX('Policy Characteristics'!L:L,MATCH($C1643,'Policy Characteristics'!$C:$C,0))),"",INDEX('Policy Characteristics'!L:L,MATCH($C1643,'Policy Characteristics'!$C:$C,0)))</f>
        <v>carbon-tax.html</v>
      </c>
      <c r="S1643" s="291" t="s">
        <v>3946</v>
      </c>
    </row>
    <row r="1644" spans="1:19" s="237" customFormat="1">
      <c r="A1644" s="237" t="str">
        <f>IF(ISBLANK(INDEX('Policy Characteristics'!A:A,MATCH($C1644,'Policy Characteristics'!$C:$C,0))),"",INDEX('Policy Characteristics'!A:A,MATCH($C1644,'Policy Characteristics'!$C:$C,0)))</f>
        <v>Cross-Sector</v>
      </c>
      <c r="B1644" s="386" t="str">
        <f>IF(ISBLANK(INDEX('Policy Characteristics'!B:B,MATCH($C1644,'Policy Characteristics'!$C:$C,0))),"",INDEX('Policy Characteristics'!B:B,MATCH($C1644,'Policy Characteristics'!$C:$C,0)))</f>
        <v>Carbon Price</v>
      </c>
      <c r="C1644" s="237" t="str">
        <f t="shared" ref="C1644" si="60">C$1643</f>
        <v>Additional Carbon Tax Rate</v>
      </c>
      <c r="D1644" s="335" t="s">
        <v>338</v>
      </c>
      <c r="E1644" s="335"/>
      <c r="F1644" s="335" t="s">
        <v>339</v>
      </c>
      <c r="G1644" s="335"/>
      <c r="H1644" s="17">
        <v>172</v>
      </c>
      <c r="I1644" s="387" t="s">
        <v>43</v>
      </c>
      <c r="J1644" s="388" t="str">
        <f>IF(ISBLANK(INDEX('Policy Characteristics'!D:D,MATCH($C1644,'Policy Characteristics'!$C:$C,0))),"",INDEX('Policy Characteristics'!D:D,MATCH($C1644,'Policy Characteristics'!$C:$C,0)))</f>
        <v>Carbon Price</v>
      </c>
      <c r="K1644" s="237" t="str">
        <f>IF(ISBLANK(INDEX('Policy Characteristics'!E:E,MATCH($C1644,'Policy Characteristics'!$C:$C,0))),"",INDEX('Policy Characteristics'!E:E,MATCH($C1644,'Policy Characteristics'!$C:$C,0)))</f>
        <v>cross carbon tax</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300</v>
      </c>
      <c r="N1644" s="237">
        <f>IF(ISBLANK(INDEX('Policy Characteristics'!H:H,MATCH($C1644,'Policy Characteristics'!$C:$C,0))),"",INDEX('Policy Characteristics'!H:H,MATCH($C1644,'Policy Characteristics'!$C:$C,0)))</f>
        <v>5</v>
      </c>
      <c r="O1644" s="237" t="str">
        <f>IF(ISBLANK(INDEX('Policy Characteristics'!I:I,MATCH($C1644,'Policy Characteristics'!$C:$C,0))),"",INDEX('Policy Characteristics'!I:I,MATCH($C1644,'Policy Characteristics'!$C:$C,0)))</f>
        <v>$/metric ton CO2e</v>
      </c>
      <c r="P1644" s="237"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7" t="str">
        <f>IF(ISBLANK(INDEX('Policy Characteristics'!K:K,MATCH($C1644,'Policy Characteristics'!$C:$C,0))),"",INDEX('Policy Characteristics'!K:K,MATCH($C1644,'Policy Characteristics'!$C:$C,0)))</f>
        <v>fuels.html#carbon-tax</v>
      </c>
      <c r="R1644" s="237" t="str">
        <f>IF(ISBLANK(INDEX('Policy Characteristics'!L:L,MATCH($C1644,'Policy Characteristics'!$C:$C,0))),"",INDEX('Policy Characteristics'!L:L,MATCH($C1644,'Policy Characteristics'!$C:$C,0)))</f>
        <v>carbon-tax.html</v>
      </c>
      <c r="S1644" s="291" t="s">
        <v>187</v>
      </c>
    </row>
    <row r="1645" spans="1:19" s="237" customFormat="1">
      <c r="A1645" s="237" t="str">
        <f>IF(ISBLANK(INDEX('Policy Characteristics'!A:A,MATCH($C1645,'Policy Characteristics'!$C:$C,0))),"",INDEX('Policy Characteristics'!A:A,MATCH($C1645,'Policy Characteristics'!$C:$C,0)))</f>
        <v>Cross-Sector</v>
      </c>
      <c r="B1645" s="386" t="str">
        <f>IF(ISBLANK(INDEX('Policy Characteristics'!B:B,MATCH($C1645,'Policy Characteristics'!$C:$C,0))),"",INDEX('Policy Characteristics'!B:B,MATCH($C1645,'Policy Characteristics'!$C:$C,0)))</f>
        <v>Carbon Price</v>
      </c>
      <c r="C1645" s="237" t="str">
        <f t="shared" ref="C1645:C1648" si="61">C$1643</f>
        <v>Additional Carbon Tax Rate</v>
      </c>
      <c r="D1645" s="335" t="s">
        <v>332</v>
      </c>
      <c r="E1645" s="335"/>
      <c r="F1645" s="335" t="s">
        <v>336</v>
      </c>
      <c r="G1645" s="335"/>
      <c r="H1645" s="17">
        <v>173</v>
      </c>
      <c r="I1645" s="387" t="s">
        <v>43</v>
      </c>
      <c r="J1645" s="388" t="str">
        <f>IF(ISBLANK(INDEX('Policy Characteristics'!D:D,MATCH($C1645,'Policy Characteristics'!$C:$C,0))),"",INDEX('Policy Characteristics'!D:D,MATCH($C1645,'Policy Characteristics'!$C:$C,0)))</f>
        <v>Carbon Price</v>
      </c>
      <c r="K1645" s="237" t="str">
        <f>IF(ISBLANK(INDEX('Policy Characteristics'!E:E,MATCH($C1645,'Policy Characteristics'!$C:$C,0))),"",INDEX('Policy Characteristics'!E:E,MATCH($C1645,'Policy Characteristics'!$C:$C,0)))</f>
        <v>cross carbon tax</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300</v>
      </c>
      <c r="N1645" s="237">
        <f>IF(ISBLANK(INDEX('Policy Characteristics'!H:H,MATCH($C1645,'Policy Characteristics'!$C:$C,0))),"",INDEX('Policy Characteristics'!H:H,MATCH($C1645,'Policy Characteristics'!$C:$C,0)))</f>
        <v>5</v>
      </c>
      <c r="O1645" s="237" t="str">
        <f>IF(ISBLANK(INDEX('Policy Characteristics'!I:I,MATCH($C1645,'Policy Characteristics'!$C:$C,0))),"",INDEX('Policy Characteristics'!I:I,MATCH($C1645,'Policy Characteristics'!$C:$C,0)))</f>
        <v>$/metric ton CO2e</v>
      </c>
      <c r="P1645" s="237"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7" t="str">
        <f>IF(ISBLANK(INDEX('Policy Characteristics'!K:K,MATCH($C1645,'Policy Characteristics'!$C:$C,0))),"",INDEX('Policy Characteristics'!K:K,MATCH($C1645,'Policy Characteristics'!$C:$C,0)))</f>
        <v>fuels.html#carbon-tax</v>
      </c>
      <c r="R1645" s="237" t="str">
        <f>IF(ISBLANK(INDEX('Policy Characteristics'!L:L,MATCH($C1645,'Policy Characteristics'!$C:$C,0))),"",INDEX('Policy Characteristics'!L:L,MATCH($C1645,'Policy Characteristics'!$C:$C,0)))</f>
        <v>carbon-tax.html</v>
      </c>
      <c r="S1645" s="291" t="s">
        <v>187</v>
      </c>
    </row>
    <row r="1646" spans="1:19" s="237" customFormat="1">
      <c r="A1646" s="237" t="str">
        <f>IF(ISBLANK(INDEX('Policy Characteristics'!A:A,MATCH($C1646,'Policy Characteristics'!$C:$C,0))),"",INDEX('Policy Characteristics'!A:A,MATCH($C1646,'Policy Characteristics'!$C:$C,0)))</f>
        <v>Cross-Sector</v>
      </c>
      <c r="B1646" s="386" t="str">
        <f>IF(ISBLANK(INDEX('Policy Characteristics'!B:B,MATCH($C1646,'Policy Characteristics'!$C:$C,0))),"",INDEX('Policy Characteristics'!B:B,MATCH($C1646,'Policy Characteristics'!$C:$C,0)))</f>
        <v>Carbon Price</v>
      </c>
      <c r="C1646" s="237" t="str">
        <f t="shared" si="61"/>
        <v>Additional Carbon Tax Rate</v>
      </c>
      <c r="D1646" s="335" t="s">
        <v>333</v>
      </c>
      <c r="E1646" s="335"/>
      <c r="F1646" s="335" t="s">
        <v>337</v>
      </c>
      <c r="G1646" s="335"/>
      <c r="H1646" s="17">
        <v>174</v>
      </c>
      <c r="I1646" s="387" t="s">
        <v>43</v>
      </c>
      <c r="J1646" s="388" t="str">
        <f>IF(ISBLANK(INDEX('Policy Characteristics'!D:D,MATCH($C1646,'Policy Characteristics'!$C:$C,0))),"",INDEX('Policy Characteristics'!D:D,MATCH($C1646,'Policy Characteristics'!$C:$C,0)))</f>
        <v>Carbon Price</v>
      </c>
      <c r="K1646" s="237" t="str">
        <f>IF(ISBLANK(INDEX('Policy Characteristics'!E:E,MATCH($C1646,'Policy Characteristics'!$C:$C,0))),"",INDEX('Policy Characteristics'!E:E,MATCH($C1646,'Policy Characteristics'!$C:$C,0)))</f>
        <v>cross carbon tax</v>
      </c>
      <c r="L1646" s="237">
        <f>IF(ISBLANK(INDEX('Policy Characteristics'!F:F,MATCH($C1646,'Policy Characteristics'!$C:$C,0))),"",INDEX('Policy Characteristics'!F:F,MATCH($C1646,'Policy Characteristics'!$C:$C,0)))</f>
        <v>0</v>
      </c>
      <c r="M1646" s="237">
        <f>IF(ISBLANK(INDEX('Policy Characteristics'!G:G,MATCH($C1646,'Policy Characteristics'!$C:$C,0))),"",INDEX('Policy Characteristics'!G:G,MATCH($C1646,'Policy Characteristics'!$C:$C,0)))</f>
        <v>300</v>
      </c>
      <c r="N1646" s="237">
        <f>IF(ISBLANK(INDEX('Policy Characteristics'!H:H,MATCH($C1646,'Policy Characteristics'!$C:$C,0))),"",INDEX('Policy Characteristics'!H:H,MATCH($C1646,'Policy Characteristics'!$C:$C,0)))</f>
        <v>5</v>
      </c>
      <c r="O1646" s="237" t="str">
        <f>IF(ISBLANK(INDEX('Policy Characteristics'!I:I,MATCH($C1646,'Policy Characteristics'!$C:$C,0))),"",INDEX('Policy Characteristics'!I:I,MATCH($C1646,'Policy Characteristics'!$C:$C,0)))</f>
        <v>$/metric ton CO2e</v>
      </c>
      <c r="P1646" s="237"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7" t="str">
        <f>IF(ISBLANK(INDEX('Policy Characteristics'!K:K,MATCH($C1646,'Policy Characteristics'!$C:$C,0))),"",INDEX('Policy Characteristics'!K:K,MATCH($C1646,'Policy Characteristics'!$C:$C,0)))</f>
        <v>fuels.html#carbon-tax</v>
      </c>
      <c r="R1646" s="237" t="str">
        <f>IF(ISBLANK(INDEX('Policy Characteristics'!L:L,MATCH($C1646,'Policy Characteristics'!$C:$C,0))),"",INDEX('Policy Characteristics'!L:L,MATCH($C1646,'Policy Characteristics'!$C:$C,0)))</f>
        <v>carbon-tax.html</v>
      </c>
      <c r="S1646" s="291" t="s">
        <v>187</v>
      </c>
    </row>
    <row r="1647" spans="1:19" s="237" customFormat="1">
      <c r="A1647" s="237" t="str">
        <f>IF(ISBLANK(INDEX('Policy Characteristics'!A:A,MATCH($C1647,'Policy Characteristics'!$C:$C,0))),"",INDEX('Policy Characteristics'!A:A,MATCH($C1647,'Policy Characteristics'!$C:$C,0)))</f>
        <v>Cross-Sector</v>
      </c>
      <c r="B1647" s="386" t="str">
        <f>IF(ISBLANK(INDEX('Policy Characteristics'!B:B,MATCH($C1647,'Policy Characteristics'!$C:$C,0))),"",INDEX('Policy Characteristics'!B:B,MATCH($C1647,'Policy Characteristics'!$C:$C,0)))</f>
        <v>Carbon Price</v>
      </c>
      <c r="C1647" s="237" t="str">
        <f t="shared" si="61"/>
        <v>Additional Carbon Tax Rate</v>
      </c>
      <c r="D1647" s="335" t="s">
        <v>331</v>
      </c>
      <c r="E1647" s="335"/>
      <c r="F1647" s="335" t="s">
        <v>335</v>
      </c>
      <c r="G1647" s="335"/>
      <c r="H1647" s="17">
        <v>175</v>
      </c>
      <c r="I1647" s="387" t="s">
        <v>43</v>
      </c>
      <c r="J1647" s="388" t="str">
        <f>IF(ISBLANK(INDEX('Policy Characteristics'!D:D,MATCH($C1647,'Policy Characteristics'!$C:$C,0))),"",INDEX('Policy Characteristics'!D:D,MATCH($C1647,'Policy Characteristics'!$C:$C,0)))</f>
        <v>Carbon Price</v>
      </c>
      <c r="K1647" s="237" t="str">
        <f>IF(ISBLANK(INDEX('Policy Characteristics'!E:E,MATCH($C1647,'Policy Characteristics'!$C:$C,0))),"",INDEX('Policy Characteristics'!E:E,MATCH($C1647,'Policy Characteristics'!$C:$C,0)))</f>
        <v>cross carbon tax</v>
      </c>
      <c r="L1647" s="237">
        <f>IF(ISBLANK(INDEX('Policy Characteristics'!F:F,MATCH($C1647,'Policy Characteristics'!$C:$C,0))),"",INDEX('Policy Characteristics'!F:F,MATCH($C1647,'Policy Characteristics'!$C:$C,0)))</f>
        <v>0</v>
      </c>
      <c r="M1647" s="237">
        <f>IF(ISBLANK(INDEX('Policy Characteristics'!G:G,MATCH($C1647,'Policy Characteristics'!$C:$C,0))),"",INDEX('Policy Characteristics'!G:G,MATCH($C1647,'Policy Characteristics'!$C:$C,0)))</f>
        <v>300</v>
      </c>
      <c r="N1647" s="237">
        <f>IF(ISBLANK(INDEX('Policy Characteristics'!H:H,MATCH($C1647,'Policy Characteristics'!$C:$C,0))),"",INDEX('Policy Characteristics'!H:H,MATCH($C1647,'Policy Characteristics'!$C:$C,0)))</f>
        <v>5</v>
      </c>
      <c r="O1647" s="237" t="str">
        <f>IF(ISBLANK(INDEX('Policy Characteristics'!I:I,MATCH($C1647,'Policy Characteristics'!$C:$C,0))),"",INDEX('Policy Characteristics'!I:I,MATCH($C1647,'Policy Characteristics'!$C:$C,0)))</f>
        <v>$/metric ton CO2e</v>
      </c>
      <c r="P1647" s="237"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7" t="str">
        <f>IF(ISBLANK(INDEX('Policy Characteristics'!K:K,MATCH($C1647,'Policy Characteristics'!$C:$C,0))),"",INDEX('Policy Characteristics'!K:K,MATCH($C1647,'Policy Characteristics'!$C:$C,0)))</f>
        <v>fuels.html#carbon-tax</v>
      </c>
      <c r="R1647" s="237" t="str">
        <f>IF(ISBLANK(INDEX('Policy Characteristics'!L:L,MATCH($C1647,'Policy Characteristics'!$C:$C,0))),"",INDEX('Policy Characteristics'!L:L,MATCH($C1647,'Policy Characteristics'!$C:$C,0)))</f>
        <v>carbon-tax.html</v>
      </c>
      <c r="S1647" s="291" t="s">
        <v>187</v>
      </c>
    </row>
    <row r="1648" spans="1:19" s="237" customFormat="1">
      <c r="A1648" s="237" t="str">
        <f>IF(ISBLANK(INDEX('Policy Characteristics'!A:A,MATCH($C1648,'Policy Characteristics'!$C:$C,0))),"",INDEX('Policy Characteristics'!A:A,MATCH($C1648,'Policy Characteristics'!$C:$C,0)))</f>
        <v>Cross-Sector</v>
      </c>
      <c r="B1648" s="386" t="str">
        <f>IF(ISBLANK(INDEX('Policy Characteristics'!B:B,MATCH($C1648,'Policy Characteristics'!$C:$C,0))),"",INDEX('Policy Characteristics'!B:B,MATCH($C1648,'Policy Characteristics'!$C:$C,0)))</f>
        <v>Carbon Price</v>
      </c>
      <c r="C1648" s="237" t="str">
        <f t="shared" si="61"/>
        <v>Additional Carbon Tax Rate</v>
      </c>
      <c r="D1648" s="335" t="s">
        <v>2489</v>
      </c>
      <c r="E1648" s="335"/>
      <c r="F1648" s="335" t="s">
        <v>2870</v>
      </c>
      <c r="G1648" s="335"/>
      <c r="H1648" s="17">
        <v>544</v>
      </c>
      <c r="I1648" s="387" t="s">
        <v>43</v>
      </c>
      <c r="J1648" s="388" t="str">
        <f>IF(ISBLANK(INDEX('Policy Characteristics'!D:D,MATCH($C1648,'Policy Characteristics'!$C:$C,0))),"",INDEX('Policy Characteristics'!D:D,MATCH($C1648,'Policy Characteristics'!$C:$C,0)))</f>
        <v>Carbon Price</v>
      </c>
      <c r="K1648" s="237" t="str">
        <f>IF(ISBLANK(INDEX('Policy Characteristics'!E:E,MATCH($C1648,'Policy Characteristics'!$C:$C,0))),"",INDEX('Policy Characteristics'!E:E,MATCH($C1648,'Policy Characteristics'!$C:$C,0)))</f>
        <v>cross carbon tax</v>
      </c>
      <c r="L1648" s="237">
        <f>IF(ISBLANK(INDEX('Policy Characteristics'!F:F,MATCH($C1648,'Policy Characteristics'!$C:$C,0))),"",INDEX('Policy Characteristics'!F:F,MATCH($C1648,'Policy Characteristics'!$C:$C,0)))</f>
        <v>0</v>
      </c>
      <c r="M1648" s="237">
        <f>IF(ISBLANK(INDEX('Policy Characteristics'!G:G,MATCH($C1648,'Policy Characteristics'!$C:$C,0))),"",INDEX('Policy Characteristics'!G:G,MATCH($C1648,'Policy Characteristics'!$C:$C,0)))</f>
        <v>300</v>
      </c>
      <c r="N1648" s="237">
        <f>IF(ISBLANK(INDEX('Policy Characteristics'!H:H,MATCH($C1648,'Policy Characteristics'!$C:$C,0))),"",INDEX('Policy Characteristics'!H:H,MATCH($C1648,'Policy Characteristics'!$C:$C,0)))</f>
        <v>5</v>
      </c>
      <c r="O1648" s="237" t="str">
        <f>IF(ISBLANK(INDEX('Policy Characteristics'!I:I,MATCH($C1648,'Policy Characteristics'!$C:$C,0))),"",INDEX('Policy Characteristics'!I:I,MATCH($C1648,'Policy Characteristics'!$C:$C,0)))</f>
        <v>$/metric ton CO2e</v>
      </c>
      <c r="P1648" s="237"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7" t="str">
        <f>IF(ISBLANK(INDEX('Policy Characteristics'!K:K,MATCH($C1648,'Policy Characteristics'!$C:$C,0))),"",INDEX('Policy Characteristics'!K:K,MATCH($C1648,'Policy Characteristics'!$C:$C,0)))</f>
        <v>fuels.html#carbon-tax</v>
      </c>
      <c r="R1648" s="237" t="str">
        <f>IF(ISBLANK(INDEX('Policy Characteristics'!L:L,MATCH($C1648,'Policy Characteristics'!$C:$C,0))),"",INDEX('Policy Characteristics'!L:L,MATCH($C1648,'Policy Characteristics'!$C:$C,0)))</f>
        <v>carbon-tax.html</v>
      </c>
      <c r="S1648" s="291" t="s">
        <v>187</v>
      </c>
    </row>
    <row r="1649" spans="1:19" s="237" customFormat="1">
      <c r="A1649" s="237" t="str">
        <f>IF(ISBLANK(INDEX('Policy Characteristics'!A:A,MATCH($C1649,'Policy Characteristics'!$C:$C,0))),"",INDEX('Policy Characteristics'!A:A,MATCH($C1649,'Policy Characteristics'!$C:$C,0)))</f>
        <v>Cross-Sector</v>
      </c>
      <c r="B1649" s="386" t="str">
        <f>IF(ISBLANK(INDEX('Policy Characteristics'!B:B,MATCH($C1649,'Policy Characteristics'!$C:$C,0))),"",INDEX('Policy Characteristics'!B:B,MATCH($C1649,'Policy Characteristics'!$C:$C,0)))</f>
        <v>End Existing Subsidies</v>
      </c>
      <c r="C1649" t="s">
        <v>138</v>
      </c>
      <c r="D1649" s="335" t="s">
        <v>52</v>
      </c>
      <c r="E1649" s="335"/>
      <c r="F1649" s="335" t="s">
        <v>93</v>
      </c>
      <c r="G1649" s="335"/>
      <c r="H1649" s="17">
        <v>706</v>
      </c>
      <c r="I1649" s="389" t="s">
        <v>44</v>
      </c>
      <c r="J1649" s="388" t="str">
        <f>IF(ISBLANK(INDEX('Policy Characteristics'!D:D,MATCH($C1649,'Policy Characteristics'!$C:$C,0))),"",INDEX('Policy Characteristics'!D:D,MATCH($C1649,'Policy Characteristics'!$C:$C,0)))</f>
        <v>End Existing Subsidies</v>
      </c>
      <c r="K1649" s="237" t="str">
        <f>IF(ISBLANK(INDEX('Policy Characteristics'!E:E,MATCH($C1649,'Policy Characteristics'!$C:$C,0))),"",INDEX('Policy Characteristics'!E:E,MATCH($C1649,'Policy Characteristics'!$C:$C,0)))</f>
        <v>cross reduce BAU subsidies</v>
      </c>
      <c r="L1649" s="238">
        <f>IF(ISBLANK(INDEX('Policy Characteristics'!F:F,MATCH($C1649,'Policy Characteristics'!$C:$C,0))),"",INDEX('Policy Characteristics'!F:F,MATCH($C1649,'Policy Characteristics'!$C:$C,0)))</f>
        <v>0</v>
      </c>
      <c r="M1649" s="238">
        <f>IF(ISBLANK(INDEX('Policy Characteristics'!G:G,MATCH($C1649,'Policy Characteristics'!$C:$C,0))),"",INDEX('Policy Characteristics'!G:G,MATCH($C1649,'Policy Characteristics'!$C:$C,0)))</f>
        <v>1</v>
      </c>
      <c r="N1649" s="238">
        <f>IF(ISBLANK(INDEX('Policy Characteristics'!H:H,MATCH($C1649,'Policy Characteristics'!$C:$C,0))),"",INDEX('Policy Characteristics'!H:H,MATCH($C1649,'Policy Characteristics'!$C:$C,0)))</f>
        <v>0.01</v>
      </c>
      <c r="O1649" s="237" t="str">
        <f>IF(ISBLANK(INDEX('Policy Characteristics'!I:I,MATCH($C1649,'Policy Characteristics'!$C:$C,0))),"",INDEX('Policy Characteristics'!I:I,MATCH($C1649,'Policy Characteristics'!$C:$C,0)))</f>
        <v>% reduction in BAU subsidies</v>
      </c>
      <c r="P1649" s="237"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37" t="str">
        <f>IF(ISBLANK(INDEX('Policy Characteristics'!K:K,MATCH($C1649,'Policy Characteristics'!$C:$C,0))),"",INDEX('Policy Characteristics'!K:K,MATCH($C1649,'Policy Characteristics'!$C:$C,0)))</f>
        <v>fuels.html#end-subsidies</v>
      </c>
      <c r="R1649" s="237" t="str">
        <f>IF(ISBLANK(INDEX('Policy Characteristics'!L:L,MATCH($C1649,'Policy Characteristics'!$C:$C,0))),"",INDEX('Policy Characteristics'!L:L,MATCH($C1649,'Policy Characteristics'!$C:$C,0)))</f>
        <v>end-existing-subsidies.html</v>
      </c>
      <c r="S1649" s="291" t="s">
        <v>187</v>
      </c>
    </row>
    <row r="1650" spans="1:19" s="237" customFormat="1">
      <c r="A1650" s="237" t="str">
        <f>IF(ISBLANK(INDEX('Policy Characteristics'!A:A,MATCH($C1650,'Policy Characteristics'!$C:$C,0))),"",INDEX('Policy Characteristics'!A:A,MATCH($C1650,'Policy Characteristics'!$C:$C,0)))</f>
        <v>Cross-Sector</v>
      </c>
      <c r="B1650" s="386" t="str">
        <f>IF(ISBLANK(INDEX('Policy Characteristics'!B:B,MATCH($C1650,'Policy Characteristics'!$C:$C,0))),"",INDEX('Policy Characteristics'!B:B,MATCH($C1650,'Policy Characteristics'!$C:$C,0)))</f>
        <v>End Existing Subsidies</v>
      </c>
      <c r="C1650" s="237" t="str">
        <f t="shared" ref="C1650:C1665" si="62">C$1649</f>
        <v>Percent Reduction in BAU Subsidies</v>
      </c>
      <c r="D1650" s="290" t="s">
        <v>447</v>
      </c>
      <c r="E1650" s="335"/>
      <c r="F1650" s="290" t="s">
        <v>444</v>
      </c>
      <c r="G1650" s="335"/>
      <c r="H1650" s="17">
        <v>69</v>
      </c>
      <c r="I1650" s="389" t="s">
        <v>43</v>
      </c>
      <c r="J1650" s="388" t="str">
        <f>IF(ISBLANK(INDEX('Policy Characteristics'!D:D,MATCH($C1650,'Policy Characteristics'!$C:$C,0))),"",INDEX('Policy Characteristics'!D:D,MATCH($C1650,'Policy Characteristics'!$C:$C,0)))</f>
        <v>End Existing Subsidies</v>
      </c>
      <c r="K1650" s="237" t="str">
        <f>IF(ISBLANK(INDEX('Policy Characteristics'!E:E,MATCH($C1650,'Policy Characteristics'!$C:$C,0))),"",INDEX('Policy Characteristics'!E:E,MATCH($C1650,'Policy Characteristics'!$C:$C,0)))</f>
        <v>cross reduce BAU subsidies</v>
      </c>
      <c r="L1650" s="238">
        <f>IF(ISBLANK(INDEX('Policy Characteristics'!F:F,MATCH($C1650,'Policy Characteristics'!$C:$C,0))),"",INDEX('Policy Characteristics'!F:F,MATCH($C1650,'Policy Characteristics'!$C:$C,0)))</f>
        <v>0</v>
      </c>
      <c r="M1650" s="238">
        <f>IF(ISBLANK(INDEX('Policy Characteristics'!G:G,MATCH($C1650,'Policy Characteristics'!$C:$C,0))),"",INDEX('Policy Characteristics'!G:G,MATCH($C1650,'Policy Characteristics'!$C:$C,0)))</f>
        <v>1</v>
      </c>
      <c r="N1650" s="238">
        <f>IF(ISBLANK(INDEX('Policy Characteristics'!H:H,MATCH($C1650,'Policy Characteristics'!$C:$C,0))),"",INDEX('Policy Characteristics'!H:H,MATCH($C1650,'Policy Characteristics'!$C:$C,0)))</f>
        <v>0.01</v>
      </c>
      <c r="O1650" s="237" t="str">
        <f>IF(ISBLANK(INDEX('Policy Characteristics'!I:I,MATCH($C1650,'Policy Characteristics'!$C:$C,0))),"",INDEX('Policy Characteristics'!I:I,MATCH($C1650,'Policy Characteristics'!$C:$C,0)))</f>
        <v>% reduction in BAU subsidies</v>
      </c>
      <c r="P1650" s="237"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37" t="str">
        <f>IF(ISBLANK(INDEX('Policy Characteristics'!K:K,MATCH($C1650,'Policy Characteristics'!$C:$C,0))),"",INDEX('Policy Characteristics'!K:K,MATCH($C1650,'Policy Characteristics'!$C:$C,0)))</f>
        <v>fuels.html#end-subsidies</v>
      </c>
      <c r="R1650" s="237" t="str">
        <f>IF(ISBLANK(INDEX('Policy Characteristics'!L:L,MATCH($C1650,'Policy Characteristics'!$C:$C,0))),"",INDEX('Policy Characteristics'!L:L,MATCH($C1650,'Policy Characteristics'!$C:$C,0)))</f>
        <v>end-existing-subsidies.html</v>
      </c>
      <c r="S1650" s="291" t="s">
        <v>3947</v>
      </c>
    </row>
    <row r="1651" spans="1:19" s="237" customFormat="1">
      <c r="A1651" s="237" t="str">
        <f>IF(ISBLANK(INDEX('Policy Characteristics'!A:A,MATCH($C1651,'Policy Characteristics'!$C:$C,0))),"",INDEX('Policy Characteristics'!A:A,MATCH($C1651,'Policy Characteristics'!$C:$C,0)))</f>
        <v>Cross-Sector</v>
      </c>
      <c r="B1651" s="386" t="str">
        <f>IF(ISBLANK(INDEX('Policy Characteristics'!B:B,MATCH($C1651,'Policy Characteristics'!$C:$C,0))),"",INDEX('Policy Characteristics'!B:B,MATCH($C1651,'Policy Characteristics'!$C:$C,0)))</f>
        <v>End Existing Subsidies</v>
      </c>
      <c r="C1651" s="237" t="str">
        <f t="shared" si="62"/>
        <v>Percent Reduction in BAU Subsidies</v>
      </c>
      <c r="D1651" s="290" t="s">
        <v>46</v>
      </c>
      <c r="E1651" s="335"/>
      <c r="F1651" s="290" t="s">
        <v>87</v>
      </c>
      <c r="G1651" s="335"/>
      <c r="H1651" s="17">
        <v>70</v>
      </c>
      <c r="I1651" s="389" t="s">
        <v>43</v>
      </c>
      <c r="J1651" s="388" t="str">
        <f>IF(ISBLANK(INDEX('Policy Characteristics'!D:D,MATCH($C1651,'Policy Characteristics'!$C:$C,0))),"",INDEX('Policy Characteristics'!D:D,MATCH($C1651,'Policy Characteristics'!$C:$C,0)))</f>
        <v>End Existing Subsidies</v>
      </c>
      <c r="K1651" s="237" t="str">
        <f>IF(ISBLANK(INDEX('Policy Characteristics'!E:E,MATCH($C1651,'Policy Characteristics'!$C:$C,0))),"",INDEX('Policy Characteristics'!E:E,MATCH($C1651,'Policy Characteristics'!$C:$C,0)))</f>
        <v>cross reduce BAU subsidies</v>
      </c>
      <c r="L1651" s="238">
        <f>IF(ISBLANK(INDEX('Policy Characteristics'!F:F,MATCH($C1651,'Policy Characteristics'!$C:$C,0))),"",INDEX('Policy Characteristics'!F:F,MATCH($C1651,'Policy Characteristics'!$C:$C,0)))</f>
        <v>0</v>
      </c>
      <c r="M1651" s="238">
        <f>IF(ISBLANK(INDEX('Policy Characteristics'!G:G,MATCH($C1651,'Policy Characteristics'!$C:$C,0))),"",INDEX('Policy Characteristics'!G:G,MATCH($C1651,'Policy Characteristics'!$C:$C,0)))</f>
        <v>1</v>
      </c>
      <c r="N1651" s="238">
        <f>IF(ISBLANK(INDEX('Policy Characteristics'!H:H,MATCH($C1651,'Policy Characteristics'!$C:$C,0))),"",INDEX('Policy Characteristics'!H:H,MATCH($C1651,'Policy Characteristics'!$C:$C,0)))</f>
        <v>0.01</v>
      </c>
      <c r="O1651" s="237" t="str">
        <f>IF(ISBLANK(INDEX('Policy Characteristics'!I:I,MATCH($C1651,'Policy Characteristics'!$C:$C,0))),"",INDEX('Policy Characteristics'!I:I,MATCH($C1651,'Policy Characteristics'!$C:$C,0)))</f>
        <v>% reduction in BAU subsidies</v>
      </c>
      <c r="P1651" s="237"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37" t="str">
        <f>IF(ISBLANK(INDEX('Policy Characteristics'!K:K,MATCH($C1651,'Policy Characteristics'!$C:$C,0))),"",INDEX('Policy Characteristics'!K:K,MATCH($C1651,'Policy Characteristics'!$C:$C,0)))</f>
        <v>fuels.html#end-subsidies</v>
      </c>
      <c r="R1651" s="237" t="str">
        <f>IF(ISBLANK(INDEX('Policy Characteristics'!L:L,MATCH($C1651,'Policy Characteristics'!$C:$C,0))),"",INDEX('Policy Characteristics'!L:L,MATCH($C1651,'Policy Characteristics'!$C:$C,0)))</f>
        <v>end-existing-subsidies.html</v>
      </c>
      <c r="S1651" s="291" t="s">
        <v>187</v>
      </c>
    </row>
    <row r="1652" spans="1:19" s="237" customFormat="1">
      <c r="A1652" s="237" t="str">
        <f>IF(ISBLANK(INDEX('Policy Characteristics'!A:A,MATCH($C1652,'Policy Characteristics'!$C:$C,0))),"",INDEX('Policy Characteristics'!A:A,MATCH($C1652,'Policy Characteristics'!$C:$C,0)))</f>
        <v>Cross-Sector</v>
      </c>
      <c r="B1652" s="386" t="str">
        <f>IF(ISBLANK(INDEX('Policy Characteristics'!B:B,MATCH($C1652,'Policy Characteristics'!$C:$C,0))),"",INDEX('Policy Characteristics'!B:B,MATCH($C1652,'Policy Characteristics'!$C:$C,0)))</f>
        <v>End Existing Subsidies</v>
      </c>
      <c r="C1652" s="237" t="str">
        <f t="shared" si="62"/>
        <v>Percent Reduction in BAU Subsidies</v>
      </c>
      <c r="D1652" s="290" t="s">
        <v>47</v>
      </c>
      <c r="E1652" s="335"/>
      <c r="F1652" s="290" t="s">
        <v>88</v>
      </c>
      <c r="G1652" s="335"/>
      <c r="H1652" s="17">
        <v>71</v>
      </c>
      <c r="I1652" s="389" t="s">
        <v>43</v>
      </c>
      <c r="J1652" s="388" t="str">
        <f>IF(ISBLANK(INDEX('Policy Characteristics'!D:D,MATCH($C1652,'Policy Characteristics'!$C:$C,0))),"",INDEX('Policy Characteristics'!D:D,MATCH($C1652,'Policy Characteristics'!$C:$C,0)))</f>
        <v>End Existing Subsidies</v>
      </c>
      <c r="K1652" s="237" t="str">
        <f>IF(ISBLANK(INDEX('Policy Characteristics'!E:E,MATCH($C1652,'Policy Characteristics'!$C:$C,0))),"",INDEX('Policy Characteristics'!E:E,MATCH($C1652,'Policy Characteristics'!$C:$C,0)))</f>
        <v>cross reduce BAU subsidies</v>
      </c>
      <c r="L1652" s="238">
        <f>IF(ISBLANK(INDEX('Policy Characteristics'!F:F,MATCH($C1652,'Policy Characteristics'!$C:$C,0))),"",INDEX('Policy Characteristics'!F:F,MATCH($C1652,'Policy Characteristics'!$C:$C,0)))</f>
        <v>0</v>
      </c>
      <c r="M1652" s="238">
        <f>IF(ISBLANK(INDEX('Policy Characteristics'!G:G,MATCH($C1652,'Policy Characteristics'!$C:$C,0))),"",INDEX('Policy Characteristics'!G:G,MATCH($C1652,'Policy Characteristics'!$C:$C,0)))</f>
        <v>1</v>
      </c>
      <c r="N1652" s="238">
        <f>IF(ISBLANK(INDEX('Policy Characteristics'!H:H,MATCH($C1652,'Policy Characteristics'!$C:$C,0))),"",INDEX('Policy Characteristics'!H:H,MATCH($C1652,'Policy Characteristics'!$C:$C,0)))</f>
        <v>0.01</v>
      </c>
      <c r="O1652" s="237" t="str">
        <f>IF(ISBLANK(INDEX('Policy Characteristics'!I:I,MATCH($C1652,'Policy Characteristics'!$C:$C,0))),"",INDEX('Policy Characteristics'!I:I,MATCH($C1652,'Policy Characteristics'!$C:$C,0)))</f>
        <v>% reduction in BAU subsidies</v>
      </c>
      <c r="P1652" s="237"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37" t="str">
        <f>IF(ISBLANK(INDEX('Policy Characteristics'!K:K,MATCH($C1652,'Policy Characteristics'!$C:$C,0))),"",INDEX('Policy Characteristics'!K:K,MATCH($C1652,'Policy Characteristics'!$C:$C,0)))</f>
        <v>fuels.html#end-subsidies</v>
      </c>
      <c r="R1652" s="237" t="str">
        <f>IF(ISBLANK(INDEX('Policy Characteristics'!L:L,MATCH($C1652,'Policy Characteristics'!$C:$C,0))),"",INDEX('Policy Characteristics'!L:L,MATCH($C1652,'Policy Characteristics'!$C:$C,0)))</f>
        <v>end-existing-subsidies.html</v>
      </c>
      <c r="S1652" s="291" t="s">
        <v>187</v>
      </c>
    </row>
    <row r="1653" spans="1:19" s="237" customFormat="1">
      <c r="A1653" s="237" t="str">
        <f>IF(ISBLANK(INDEX('Policy Characteristics'!A:A,MATCH($C1653,'Policy Characteristics'!$C:$C,0))),"",INDEX('Policy Characteristics'!A:A,MATCH($C1653,'Policy Characteristics'!$C:$C,0)))</f>
        <v>Cross-Sector</v>
      </c>
      <c r="B1653" s="386" t="str">
        <f>IF(ISBLANK(INDEX('Policy Characteristics'!B:B,MATCH($C1653,'Policy Characteristics'!$C:$C,0))),"",INDEX('Policy Characteristics'!B:B,MATCH($C1653,'Policy Characteristics'!$C:$C,0)))</f>
        <v>End Existing Subsidies</v>
      </c>
      <c r="C1653" s="237" t="str">
        <f t="shared" si="62"/>
        <v>Percent Reduction in BAU Subsidies</v>
      </c>
      <c r="D1653" s="290" t="s">
        <v>48</v>
      </c>
      <c r="E1653" s="335"/>
      <c r="F1653" s="290" t="s">
        <v>89</v>
      </c>
      <c r="G1653" s="335"/>
      <c r="H1653" s="17">
        <v>72</v>
      </c>
      <c r="I1653" s="389" t="s">
        <v>44</v>
      </c>
      <c r="J1653" s="388" t="str">
        <f>IF(ISBLANK(INDEX('Policy Characteristics'!D:D,MATCH($C1653,'Policy Characteristics'!$C:$C,0))),"",INDEX('Policy Characteristics'!D:D,MATCH($C1653,'Policy Characteristics'!$C:$C,0)))</f>
        <v>End Existing Subsidies</v>
      </c>
      <c r="K1653" s="237" t="str">
        <f>IF(ISBLANK(INDEX('Policy Characteristics'!E:E,MATCH($C1653,'Policy Characteristics'!$C:$C,0))),"",INDEX('Policy Characteristics'!E:E,MATCH($C1653,'Policy Characteristics'!$C:$C,0)))</f>
        <v>cross reduce BAU subsidies</v>
      </c>
      <c r="L1653" s="238">
        <f>IF(ISBLANK(INDEX('Policy Characteristics'!F:F,MATCH($C1653,'Policy Characteristics'!$C:$C,0))),"",INDEX('Policy Characteristics'!F:F,MATCH($C1653,'Policy Characteristics'!$C:$C,0)))</f>
        <v>0</v>
      </c>
      <c r="M1653" s="238">
        <f>IF(ISBLANK(INDEX('Policy Characteristics'!G:G,MATCH($C1653,'Policy Characteristics'!$C:$C,0))),"",INDEX('Policy Characteristics'!G:G,MATCH($C1653,'Policy Characteristics'!$C:$C,0)))</f>
        <v>1</v>
      </c>
      <c r="N1653" s="238">
        <f>IF(ISBLANK(INDEX('Policy Characteristics'!H:H,MATCH($C1653,'Policy Characteristics'!$C:$C,0))),"",INDEX('Policy Characteristics'!H:H,MATCH($C1653,'Policy Characteristics'!$C:$C,0)))</f>
        <v>0.01</v>
      </c>
      <c r="O1653" s="237" t="str">
        <f>IF(ISBLANK(INDEX('Policy Characteristics'!I:I,MATCH($C1653,'Policy Characteristics'!$C:$C,0))),"",INDEX('Policy Characteristics'!I:I,MATCH($C1653,'Policy Characteristics'!$C:$C,0)))</f>
        <v>% reduction in BAU subsidies</v>
      </c>
      <c r="P1653" s="237"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37" t="str">
        <f>IF(ISBLANK(INDEX('Policy Characteristics'!K:K,MATCH($C1653,'Policy Characteristics'!$C:$C,0))),"",INDEX('Policy Characteristics'!K:K,MATCH($C1653,'Policy Characteristics'!$C:$C,0)))</f>
        <v>fuels.html#end-subsidies</v>
      </c>
      <c r="R1653" s="237" t="str">
        <f>IF(ISBLANK(INDEX('Policy Characteristics'!L:L,MATCH($C1653,'Policy Characteristics'!$C:$C,0))),"",INDEX('Policy Characteristics'!L:L,MATCH($C1653,'Policy Characteristics'!$C:$C,0)))</f>
        <v>end-existing-subsidies.html</v>
      </c>
      <c r="S1653" s="291" t="s">
        <v>187</v>
      </c>
    </row>
    <row r="1654" spans="1:19" s="237" customFormat="1">
      <c r="A1654" s="237" t="str">
        <f>IF(ISBLANK(INDEX('Policy Characteristics'!A:A,MATCH($C1654,'Policy Characteristics'!$C:$C,0))),"",INDEX('Policy Characteristics'!A:A,MATCH($C1654,'Policy Characteristics'!$C:$C,0)))</f>
        <v>Cross-Sector</v>
      </c>
      <c r="B1654" s="386" t="str">
        <f>IF(ISBLANK(INDEX('Policy Characteristics'!B:B,MATCH($C1654,'Policy Characteristics'!$C:$C,0))),"",INDEX('Policy Characteristics'!B:B,MATCH($C1654,'Policy Characteristics'!$C:$C,0)))</f>
        <v>End Existing Subsidies</v>
      </c>
      <c r="C1654" s="237" t="str">
        <f t="shared" si="62"/>
        <v>Percent Reduction in BAU Subsidies</v>
      </c>
      <c r="D1654" s="290" t="s">
        <v>49</v>
      </c>
      <c r="E1654" s="335"/>
      <c r="F1654" s="290" t="s">
        <v>3793</v>
      </c>
      <c r="G1654" s="335"/>
      <c r="H1654" s="17">
        <v>73</v>
      </c>
      <c r="I1654" s="389" t="s">
        <v>43</v>
      </c>
      <c r="J1654" s="388" t="str">
        <f>IF(ISBLANK(INDEX('Policy Characteristics'!D:D,MATCH($C1654,'Policy Characteristics'!$C:$C,0))),"",INDEX('Policy Characteristics'!D:D,MATCH($C1654,'Policy Characteristics'!$C:$C,0)))</f>
        <v>End Existing Subsidies</v>
      </c>
      <c r="K1654" s="237" t="str">
        <f>IF(ISBLANK(INDEX('Policy Characteristics'!E:E,MATCH($C1654,'Policy Characteristics'!$C:$C,0))),"",INDEX('Policy Characteristics'!E:E,MATCH($C1654,'Policy Characteristics'!$C:$C,0)))</f>
        <v>cross reduce BAU subsidies</v>
      </c>
      <c r="L1654" s="238">
        <f>IF(ISBLANK(INDEX('Policy Characteristics'!F:F,MATCH($C1654,'Policy Characteristics'!$C:$C,0))),"",INDEX('Policy Characteristics'!F:F,MATCH($C1654,'Policy Characteristics'!$C:$C,0)))</f>
        <v>0</v>
      </c>
      <c r="M1654" s="238">
        <f>IF(ISBLANK(INDEX('Policy Characteristics'!G:G,MATCH($C1654,'Policy Characteristics'!$C:$C,0))),"",INDEX('Policy Characteristics'!G:G,MATCH($C1654,'Policy Characteristics'!$C:$C,0)))</f>
        <v>1</v>
      </c>
      <c r="N1654" s="238">
        <f>IF(ISBLANK(INDEX('Policy Characteristics'!H:H,MATCH($C1654,'Policy Characteristics'!$C:$C,0))),"",INDEX('Policy Characteristics'!H:H,MATCH($C1654,'Policy Characteristics'!$C:$C,0)))</f>
        <v>0.01</v>
      </c>
      <c r="O1654" s="237" t="str">
        <f>IF(ISBLANK(INDEX('Policy Characteristics'!I:I,MATCH($C1654,'Policy Characteristics'!$C:$C,0))),"",INDEX('Policy Characteristics'!I:I,MATCH($C1654,'Policy Characteristics'!$C:$C,0)))</f>
        <v>% reduction in BAU subsidies</v>
      </c>
      <c r="P1654" s="237"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37" t="str">
        <f>IF(ISBLANK(INDEX('Policy Characteristics'!K:K,MATCH($C1654,'Policy Characteristics'!$C:$C,0))),"",INDEX('Policy Characteristics'!K:K,MATCH($C1654,'Policy Characteristics'!$C:$C,0)))</f>
        <v>fuels.html#end-subsidies</v>
      </c>
      <c r="R1654" s="237" t="str">
        <f>IF(ISBLANK(INDEX('Policy Characteristics'!L:L,MATCH($C1654,'Policy Characteristics'!$C:$C,0))),"",INDEX('Policy Characteristics'!L:L,MATCH($C1654,'Policy Characteristics'!$C:$C,0)))</f>
        <v>end-existing-subsidies.html</v>
      </c>
      <c r="S1654" s="291" t="s">
        <v>187</v>
      </c>
    </row>
    <row r="1655" spans="1:19" s="237" customFormat="1">
      <c r="A1655" s="237" t="str">
        <f>IF(ISBLANK(INDEX('Policy Characteristics'!A:A,MATCH($C1655,'Policy Characteristics'!$C:$C,0))),"",INDEX('Policy Characteristics'!A:A,MATCH($C1655,'Policy Characteristics'!$C:$C,0)))</f>
        <v>Cross-Sector</v>
      </c>
      <c r="B1655" s="386" t="str">
        <f>IF(ISBLANK(INDEX('Policy Characteristics'!B:B,MATCH($C1655,'Policy Characteristics'!$C:$C,0))),"",INDEX('Policy Characteristics'!B:B,MATCH($C1655,'Policy Characteristics'!$C:$C,0)))</f>
        <v>End Existing Subsidies</v>
      </c>
      <c r="C1655" s="237" t="str">
        <f t="shared" si="62"/>
        <v>Percent Reduction in BAU Subsidies</v>
      </c>
      <c r="D1655" s="290" t="s">
        <v>50</v>
      </c>
      <c r="E1655" s="335"/>
      <c r="F1655" s="290" t="s">
        <v>94</v>
      </c>
      <c r="G1655" s="335"/>
      <c r="H1655" s="17">
        <v>74</v>
      </c>
      <c r="I1655" s="389" t="s">
        <v>43</v>
      </c>
      <c r="J1655" s="388" t="str">
        <f>IF(ISBLANK(INDEX('Policy Characteristics'!D:D,MATCH($C1655,'Policy Characteristics'!$C:$C,0))),"",INDEX('Policy Characteristics'!D:D,MATCH($C1655,'Policy Characteristics'!$C:$C,0)))</f>
        <v>End Existing Subsidies</v>
      </c>
      <c r="K1655" s="237" t="str">
        <f>IF(ISBLANK(INDEX('Policy Characteristics'!E:E,MATCH($C1655,'Policy Characteristics'!$C:$C,0))),"",INDEX('Policy Characteristics'!E:E,MATCH($C1655,'Policy Characteristics'!$C:$C,0)))</f>
        <v>cross reduce BAU subsidies</v>
      </c>
      <c r="L1655" s="238">
        <f>IF(ISBLANK(INDEX('Policy Characteristics'!F:F,MATCH($C1655,'Policy Characteristics'!$C:$C,0))),"",INDEX('Policy Characteristics'!F:F,MATCH($C1655,'Policy Characteristics'!$C:$C,0)))</f>
        <v>0</v>
      </c>
      <c r="M1655" s="238">
        <f>IF(ISBLANK(INDEX('Policy Characteristics'!G:G,MATCH($C1655,'Policy Characteristics'!$C:$C,0))),"",INDEX('Policy Characteristics'!G:G,MATCH($C1655,'Policy Characteristics'!$C:$C,0)))</f>
        <v>1</v>
      </c>
      <c r="N1655" s="238">
        <f>IF(ISBLANK(INDEX('Policy Characteristics'!H:H,MATCH($C1655,'Policy Characteristics'!$C:$C,0))),"",INDEX('Policy Characteristics'!H:H,MATCH($C1655,'Policy Characteristics'!$C:$C,0)))</f>
        <v>0.01</v>
      </c>
      <c r="O1655" s="237" t="str">
        <f>IF(ISBLANK(INDEX('Policy Characteristics'!I:I,MATCH($C1655,'Policy Characteristics'!$C:$C,0))),"",INDEX('Policy Characteristics'!I:I,MATCH($C1655,'Policy Characteristics'!$C:$C,0)))</f>
        <v>% reduction in BAU subsidies</v>
      </c>
      <c r="P1655" s="237"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37" t="str">
        <f>IF(ISBLANK(INDEX('Policy Characteristics'!K:K,MATCH($C1655,'Policy Characteristics'!$C:$C,0))),"",INDEX('Policy Characteristics'!K:K,MATCH($C1655,'Policy Characteristics'!$C:$C,0)))</f>
        <v>fuels.html#end-subsidies</v>
      </c>
      <c r="R1655" s="237" t="str">
        <f>IF(ISBLANK(INDEX('Policy Characteristics'!L:L,MATCH($C1655,'Policy Characteristics'!$C:$C,0))),"",INDEX('Policy Characteristics'!L:L,MATCH($C1655,'Policy Characteristics'!$C:$C,0)))</f>
        <v>end-existing-subsidies.html</v>
      </c>
      <c r="S1655" s="291" t="s">
        <v>187</v>
      </c>
    </row>
    <row r="1656" spans="1:19" s="237" customFormat="1">
      <c r="A1656" s="237" t="str">
        <f>IF(ISBLANK(INDEX('Policy Characteristics'!A:A,MATCH($C1656,'Policy Characteristics'!$C:$C,0))),"",INDEX('Policy Characteristics'!A:A,MATCH($C1656,'Policy Characteristics'!$C:$C,0)))</f>
        <v>Cross-Sector</v>
      </c>
      <c r="B1656" s="386" t="str">
        <f>IF(ISBLANK(INDEX('Policy Characteristics'!B:B,MATCH($C1656,'Policy Characteristics'!$C:$C,0))),"",INDEX('Policy Characteristics'!B:B,MATCH($C1656,'Policy Characteristics'!$C:$C,0)))</f>
        <v>End Existing Subsidies</v>
      </c>
      <c r="C1656" s="237" t="str">
        <f t="shared" si="62"/>
        <v>Percent Reduction in BAU Subsidies</v>
      </c>
      <c r="D1656" s="290" t="s">
        <v>51</v>
      </c>
      <c r="E1656" s="335"/>
      <c r="F1656" s="290" t="s">
        <v>92</v>
      </c>
      <c r="G1656" s="335"/>
      <c r="H1656" s="17">
        <v>707</v>
      </c>
      <c r="I1656" s="389" t="s">
        <v>44</v>
      </c>
      <c r="J1656" s="388" t="str">
        <f>IF(ISBLANK(INDEX('Policy Characteristics'!D:D,MATCH($C1656,'Policy Characteristics'!$C:$C,0))),"",INDEX('Policy Characteristics'!D:D,MATCH($C1656,'Policy Characteristics'!$C:$C,0)))</f>
        <v>End Existing Subsidies</v>
      </c>
      <c r="K1656" s="237" t="str">
        <f>IF(ISBLANK(INDEX('Policy Characteristics'!E:E,MATCH($C1656,'Policy Characteristics'!$C:$C,0))),"",INDEX('Policy Characteristics'!E:E,MATCH($C1656,'Policy Characteristics'!$C:$C,0)))</f>
        <v>cross reduce BAU subsidies</v>
      </c>
      <c r="L1656" s="238">
        <f>IF(ISBLANK(INDEX('Policy Characteristics'!F:F,MATCH($C1656,'Policy Characteristics'!$C:$C,0))),"",INDEX('Policy Characteristics'!F:F,MATCH($C1656,'Policy Characteristics'!$C:$C,0)))</f>
        <v>0</v>
      </c>
      <c r="M1656" s="238">
        <f>IF(ISBLANK(INDEX('Policy Characteristics'!G:G,MATCH($C1656,'Policy Characteristics'!$C:$C,0))),"",INDEX('Policy Characteristics'!G:G,MATCH($C1656,'Policy Characteristics'!$C:$C,0)))</f>
        <v>1</v>
      </c>
      <c r="N1656" s="238">
        <f>IF(ISBLANK(INDEX('Policy Characteristics'!H:H,MATCH($C1656,'Policy Characteristics'!$C:$C,0))),"",INDEX('Policy Characteristics'!H:H,MATCH($C1656,'Policy Characteristics'!$C:$C,0)))</f>
        <v>0.01</v>
      </c>
      <c r="O1656" s="237" t="str">
        <f>IF(ISBLANK(INDEX('Policy Characteristics'!I:I,MATCH($C1656,'Policy Characteristics'!$C:$C,0))),"",INDEX('Policy Characteristics'!I:I,MATCH($C1656,'Policy Characteristics'!$C:$C,0)))</f>
        <v>% reduction in BAU subsidies</v>
      </c>
      <c r="P1656" s="237"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37" t="str">
        <f>IF(ISBLANK(INDEX('Policy Characteristics'!K:K,MATCH($C1656,'Policy Characteristics'!$C:$C,0))),"",INDEX('Policy Characteristics'!K:K,MATCH($C1656,'Policy Characteristics'!$C:$C,0)))</f>
        <v>fuels.html#end-subsidies</v>
      </c>
      <c r="R1656" s="237" t="str">
        <f>IF(ISBLANK(INDEX('Policy Characteristics'!L:L,MATCH($C1656,'Policy Characteristics'!$C:$C,0))),"",INDEX('Policy Characteristics'!L:L,MATCH($C1656,'Policy Characteristics'!$C:$C,0)))</f>
        <v>end-existing-subsidies.html</v>
      </c>
      <c r="S1656" s="291" t="s">
        <v>187</v>
      </c>
    </row>
    <row r="1657" spans="1:19" s="237" customFormat="1">
      <c r="A1657" s="237" t="str">
        <f>IF(ISBLANK(INDEX('Policy Characteristics'!A:A,MATCH($C1657,'Policy Characteristics'!$C:$C,0))),"",INDEX('Policy Characteristics'!A:A,MATCH($C1657,'Policy Characteristics'!$C:$C,0)))</f>
        <v>Cross-Sector</v>
      </c>
      <c r="B1657" s="386" t="str">
        <f>IF(ISBLANK(INDEX('Policy Characteristics'!B:B,MATCH($C1657,'Policy Characteristics'!$C:$C,0))),"",INDEX('Policy Characteristics'!B:B,MATCH($C1657,'Policy Characteristics'!$C:$C,0)))</f>
        <v>End Existing Subsidies</v>
      </c>
      <c r="C1657" s="237" t="str">
        <f t="shared" si="62"/>
        <v>Percent Reduction in BAU Subsidies</v>
      </c>
      <c r="D1657" s="290" t="s">
        <v>53</v>
      </c>
      <c r="E1657" s="335"/>
      <c r="F1657" s="290" t="s">
        <v>95</v>
      </c>
      <c r="G1657" s="335"/>
      <c r="H1657" s="17">
        <v>75</v>
      </c>
      <c r="I1657" s="389" t="s">
        <v>43</v>
      </c>
      <c r="J1657" s="388" t="str">
        <f>IF(ISBLANK(INDEX('Policy Characteristics'!D:D,MATCH($C1657,'Policy Characteristics'!$C:$C,0))),"",INDEX('Policy Characteristics'!D:D,MATCH($C1657,'Policy Characteristics'!$C:$C,0)))</f>
        <v>End Existing Subsidies</v>
      </c>
      <c r="K1657" s="237" t="str">
        <f>IF(ISBLANK(INDEX('Policy Characteristics'!E:E,MATCH($C1657,'Policy Characteristics'!$C:$C,0))),"",INDEX('Policy Characteristics'!E:E,MATCH($C1657,'Policy Characteristics'!$C:$C,0)))</f>
        <v>cross reduce BAU subsidies</v>
      </c>
      <c r="L1657" s="238">
        <f>IF(ISBLANK(INDEX('Policy Characteristics'!F:F,MATCH($C1657,'Policy Characteristics'!$C:$C,0))),"",INDEX('Policy Characteristics'!F:F,MATCH($C1657,'Policy Characteristics'!$C:$C,0)))</f>
        <v>0</v>
      </c>
      <c r="M1657" s="238">
        <f>IF(ISBLANK(INDEX('Policy Characteristics'!G:G,MATCH($C1657,'Policy Characteristics'!$C:$C,0))),"",INDEX('Policy Characteristics'!G:G,MATCH($C1657,'Policy Characteristics'!$C:$C,0)))</f>
        <v>1</v>
      </c>
      <c r="N1657" s="238">
        <f>IF(ISBLANK(INDEX('Policy Characteristics'!H:H,MATCH($C1657,'Policy Characteristics'!$C:$C,0))),"",INDEX('Policy Characteristics'!H:H,MATCH($C1657,'Policy Characteristics'!$C:$C,0)))</f>
        <v>0.01</v>
      </c>
      <c r="O1657" s="237" t="str">
        <f>IF(ISBLANK(INDEX('Policy Characteristics'!I:I,MATCH($C1657,'Policy Characteristics'!$C:$C,0))),"",INDEX('Policy Characteristics'!I:I,MATCH($C1657,'Policy Characteristics'!$C:$C,0)))</f>
        <v>% reduction in BAU subsidies</v>
      </c>
      <c r="P1657" s="237"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37" t="str">
        <f>IF(ISBLANK(INDEX('Policy Characteristics'!K:K,MATCH($C1657,'Policy Characteristics'!$C:$C,0))),"",INDEX('Policy Characteristics'!K:K,MATCH($C1657,'Policy Characteristics'!$C:$C,0)))</f>
        <v>fuels.html#end-subsidies</v>
      </c>
      <c r="R1657" s="237" t="str">
        <f>IF(ISBLANK(INDEX('Policy Characteristics'!L:L,MATCH($C1657,'Policy Characteristics'!$C:$C,0))),"",INDEX('Policy Characteristics'!L:L,MATCH($C1657,'Policy Characteristics'!$C:$C,0)))</f>
        <v>end-existing-subsidies.html</v>
      </c>
      <c r="S1657" s="291" t="s">
        <v>187</v>
      </c>
    </row>
    <row r="1658" spans="1:19" s="237" customFormat="1">
      <c r="A1658" s="237" t="str">
        <f>IF(ISBLANK(INDEX('Policy Characteristics'!A:A,MATCH($C1658,'Policy Characteristics'!$C:$C,0))),"",INDEX('Policy Characteristics'!A:A,MATCH($C1658,'Policy Characteristics'!$C:$C,0)))</f>
        <v>Cross-Sector</v>
      </c>
      <c r="B1658" s="386" t="str">
        <f>IF(ISBLANK(INDEX('Policy Characteristics'!B:B,MATCH($C1658,'Policy Characteristics'!$C:$C,0))),"",INDEX('Policy Characteristics'!B:B,MATCH($C1658,'Policy Characteristics'!$C:$C,0)))</f>
        <v>End Existing Subsidies</v>
      </c>
      <c r="C1658" s="237" t="str">
        <f t="shared" si="62"/>
        <v>Percent Reduction in BAU Subsidies</v>
      </c>
      <c r="D1658" s="290" t="s">
        <v>54</v>
      </c>
      <c r="E1658" s="335"/>
      <c r="F1658" s="290" t="s">
        <v>96</v>
      </c>
      <c r="G1658" s="335"/>
      <c r="H1658" s="17">
        <v>76</v>
      </c>
      <c r="I1658" s="389" t="s">
        <v>43</v>
      </c>
      <c r="J1658" s="388" t="str">
        <f>IF(ISBLANK(INDEX('Policy Characteristics'!D:D,MATCH($C1658,'Policy Characteristics'!$C:$C,0))),"",INDEX('Policy Characteristics'!D:D,MATCH($C1658,'Policy Characteristics'!$C:$C,0)))</f>
        <v>End Existing Subsidies</v>
      </c>
      <c r="K1658" s="237" t="str">
        <f>IF(ISBLANK(INDEX('Policy Characteristics'!E:E,MATCH($C1658,'Policy Characteristics'!$C:$C,0))),"",INDEX('Policy Characteristics'!E:E,MATCH($C1658,'Policy Characteristics'!$C:$C,0)))</f>
        <v>cross reduce BAU subsidies</v>
      </c>
      <c r="L1658" s="238">
        <f>IF(ISBLANK(INDEX('Policy Characteristics'!F:F,MATCH($C1658,'Policy Characteristics'!$C:$C,0))),"",INDEX('Policy Characteristics'!F:F,MATCH($C1658,'Policy Characteristics'!$C:$C,0)))</f>
        <v>0</v>
      </c>
      <c r="M1658" s="238">
        <f>IF(ISBLANK(INDEX('Policy Characteristics'!G:G,MATCH($C1658,'Policy Characteristics'!$C:$C,0))),"",INDEX('Policy Characteristics'!G:G,MATCH($C1658,'Policy Characteristics'!$C:$C,0)))</f>
        <v>1</v>
      </c>
      <c r="N1658" s="238">
        <f>IF(ISBLANK(INDEX('Policy Characteristics'!H:H,MATCH($C1658,'Policy Characteristics'!$C:$C,0))),"",INDEX('Policy Characteristics'!H:H,MATCH($C1658,'Policy Characteristics'!$C:$C,0)))</f>
        <v>0.01</v>
      </c>
      <c r="O1658" s="237" t="str">
        <f>IF(ISBLANK(INDEX('Policy Characteristics'!I:I,MATCH($C1658,'Policy Characteristics'!$C:$C,0))),"",INDEX('Policy Characteristics'!I:I,MATCH($C1658,'Policy Characteristics'!$C:$C,0)))</f>
        <v>% reduction in BAU subsidies</v>
      </c>
      <c r="P1658" s="237"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37" t="str">
        <f>IF(ISBLANK(INDEX('Policy Characteristics'!K:K,MATCH($C1658,'Policy Characteristics'!$C:$C,0))),"",INDEX('Policy Characteristics'!K:K,MATCH($C1658,'Policy Characteristics'!$C:$C,0)))</f>
        <v>fuels.html#end-subsidies</v>
      </c>
      <c r="R1658" s="237" t="str">
        <f>IF(ISBLANK(INDEX('Policy Characteristics'!L:L,MATCH($C1658,'Policy Characteristics'!$C:$C,0))),"",INDEX('Policy Characteristics'!L:L,MATCH($C1658,'Policy Characteristics'!$C:$C,0)))</f>
        <v>end-existing-subsidies.html</v>
      </c>
      <c r="S1658" s="291" t="s">
        <v>187</v>
      </c>
    </row>
    <row r="1659" spans="1:19" s="237" customFormat="1">
      <c r="A1659" s="237" t="str">
        <f>IF(ISBLANK(INDEX('Policy Characteristics'!A:A,MATCH($C1659,'Policy Characteristics'!$C:$C,0))),"",INDEX('Policy Characteristics'!A:A,MATCH($C1659,'Policy Characteristics'!$C:$C,0)))</f>
        <v>Cross-Sector</v>
      </c>
      <c r="B1659" s="386" t="str">
        <f>IF(ISBLANK(INDEX('Policy Characteristics'!B:B,MATCH($C1659,'Policy Characteristics'!$C:$C,0))),"",INDEX('Policy Characteristics'!B:B,MATCH($C1659,'Policy Characteristics'!$C:$C,0)))</f>
        <v>End Existing Subsidies</v>
      </c>
      <c r="C1659" s="237" t="str">
        <f t="shared" si="62"/>
        <v>Percent Reduction in BAU Subsidies</v>
      </c>
      <c r="D1659" s="290" t="s">
        <v>55</v>
      </c>
      <c r="E1659" s="335"/>
      <c r="F1659" s="290" t="s">
        <v>97</v>
      </c>
      <c r="G1659" s="335"/>
      <c r="H1659" s="17">
        <v>708</v>
      </c>
      <c r="I1659" s="389" t="s">
        <v>44</v>
      </c>
      <c r="J1659" s="388" t="str">
        <f>IF(ISBLANK(INDEX('Policy Characteristics'!D:D,MATCH($C1659,'Policy Characteristics'!$C:$C,0))),"",INDEX('Policy Characteristics'!D:D,MATCH($C1659,'Policy Characteristics'!$C:$C,0)))</f>
        <v>End Existing Subsidies</v>
      </c>
      <c r="K1659" s="237" t="str">
        <f>IF(ISBLANK(INDEX('Policy Characteristics'!E:E,MATCH($C1659,'Policy Characteristics'!$C:$C,0))),"",INDEX('Policy Characteristics'!E:E,MATCH($C1659,'Policy Characteristics'!$C:$C,0)))</f>
        <v>cross reduce BAU subsidies</v>
      </c>
      <c r="L1659" s="238">
        <f>IF(ISBLANK(INDEX('Policy Characteristics'!F:F,MATCH($C1659,'Policy Characteristics'!$C:$C,0))),"",INDEX('Policy Characteristics'!F:F,MATCH($C1659,'Policy Characteristics'!$C:$C,0)))</f>
        <v>0</v>
      </c>
      <c r="M1659" s="238">
        <f>IF(ISBLANK(INDEX('Policy Characteristics'!G:G,MATCH($C1659,'Policy Characteristics'!$C:$C,0))),"",INDEX('Policy Characteristics'!G:G,MATCH($C1659,'Policy Characteristics'!$C:$C,0)))</f>
        <v>1</v>
      </c>
      <c r="N1659" s="238">
        <f>IF(ISBLANK(INDEX('Policy Characteristics'!H:H,MATCH($C1659,'Policy Characteristics'!$C:$C,0))),"",INDEX('Policy Characteristics'!H:H,MATCH($C1659,'Policy Characteristics'!$C:$C,0)))</f>
        <v>0.01</v>
      </c>
      <c r="O1659" s="237" t="str">
        <f>IF(ISBLANK(INDEX('Policy Characteristics'!I:I,MATCH($C1659,'Policy Characteristics'!$C:$C,0))),"",INDEX('Policy Characteristics'!I:I,MATCH($C1659,'Policy Characteristics'!$C:$C,0)))</f>
        <v>% reduction in BAU subsidies</v>
      </c>
      <c r="P1659" s="237"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37" t="str">
        <f>IF(ISBLANK(INDEX('Policy Characteristics'!K:K,MATCH($C1659,'Policy Characteristics'!$C:$C,0))),"",INDEX('Policy Characteristics'!K:K,MATCH($C1659,'Policy Characteristics'!$C:$C,0)))</f>
        <v>fuels.html#end-subsidies</v>
      </c>
      <c r="R1659" s="237" t="str">
        <f>IF(ISBLANK(INDEX('Policy Characteristics'!L:L,MATCH($C1659,'Policy Characteristics'!$C:$C,0))),"",INDEX('Policy Characteristics'!L:L,MATCH($C1659,'Policy Characteristics'!$C:$C,0)))</f>
        <v>end-existing-subsidies.html</v>
      </c>
      <c r="S1659" s="291" t="s">
        <v>187</v>
      </c>
    </row>
    <row r="1660" spans="1:19" s="237" customFormat="1">
      <c r="A1660" s="237" t="str">
        <f>IF(ISBLANK(INDEX('Policy Characteristics'!A:A,MATCH($C1660,'Policy Characteristics'!$C:$C,0))),"",INDEX('Policy Characteristics'!A:A,MATCH($C1660,'Policy Characteristics'!$C:$C,0)))</f>
        <v>Cross-Sector</v>
      </c>
      <c r="B1660" s="386" t="str">
        <f>IF(ISBLANK(INDEX('Policy Characteristics'!B:B,MATCH($C1660,'Policy Characteristics'!$C:$C,0))),"",INDEX('Policy Characteristics'!B:B,MATCH($C1660,'Policy Characteristics'!$C:$C,0)))</f>
        <v>End Existing Subsidies</v>
      </c>
      <c r="C1660" s="237" t="str">
        <f t="shared" si="62"/>
        <v>Percent Reduction in BAU Subsidies</v>
      </c>
      <c r="D1660" s="290" t="s">
        <v>56</v>
      </c>
      <c r="E1660" s="335"/>
      <c r="F1660" s="290" t="s">
        <v>98</v>
      </c>
      <c r="G1660" s="335"/>
      <c r="H1660" s="17">
        <v>709</v>
      </c>
      <c r="I1660" s="389" t="s">
        <v>44</v>
      </c>
      <c r="J1660" s="388" t="str">
        <f>IF(ISBLANK(INDEX('Policy Characteristics'!D:D,MATCH($C1660,'Policy Characteristics'!$C:$C,0))),"",INDEX('Policy Characteristics'!D:D,MATCH($C1660,'Policy Characteristics'!$C:$C,0)))</f>
        <v>End Existing Subsidies</v>
      </c>
      <c r="K1660" s="237" t="str">
        <f>IF(ISBLANK(INDEX('Policy Characteristics'!E:E,MATCH($C1660,'Policy Characteristics'!$C:$C,0))),"",INDEX('Policy Characteristics'!E:E,MATCH($C1660,'Policy Characteristics'!$C:$C,0)))</f>
        <v>cross reduce BAU subsidies</v>
      </c>
      <c r="L1660" s="238">
        <f>IF(ISBLANK(INDEX('Policy Characteristics'!F:F,MATCH($C1660,'Policy Characteristics'!$C:$C,0))),"",INDEX('Policy Characteristics'!F:F,MATCH($C1660,'Policy Characteristics'!$C:$C,0)))</f>
        <v>0</v>
      </c>
      <c r="M1660" s="238">
        <f>IF(ISBLANK(INDEX('Policy Characteristics'!G:G,MATCH($C1660,'Policy Characteristics'!$C:$C,0))),"",INDEX('Policy Characteristics'!G:G,MATCH($C1660,'Policy Characteristics'!$C:$C,0)))</f>
        <v>1</v>
      </c>
      <c r="N1660" s="238">
        <f>IF(ISBLANK(INDEX('Policy Characteristics'!H:H,MATCH($C1660,'Policy Characteristics'!$C:$C,0))),"",INDEX('Policy Characteristics'!H:H,MATCH($C1660,'Policy Characteristics'!$C:$C,0)))</f>
        <v>0.01</v>
      </c>
      <c r="O1660" s="237" t="str">
        <f>IF(ISBLANK(INDEX('Policy Characteristics'!I:I,MATCH($C1660,'Policy Characteristics'!$C:$C,0))),"",INDEX('Policy Characteristics'!I:I,MATCH($C1660,'Policy Characteristics'!$C:$C,0)))</f>
        <v>% reduction in BAU subsidies</v>
      </c>
      <c r="P1660" s="237"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37" t="str">
        <f>IF(ISBLANK(INDEX('Policy Characteristics'!K:K,MATCH($C1660,'Policy Characteristics'!$C:$C,0))),"",INDEX('Policy Characteristics'!K:K,MATCH($C1660,'Policy Characteristics'!$C:$C,0)))</f>
        <v>fuels.html#end-subsidies</v>
      </c>
      <c r="R1660" s="237" t="str">
        <f>IF(ISBLANK(INDEX('Policy Characteristics'!L:L,MATCH($C1660,'Policy Characteristics'!$C:$C,0))),"",INDEX('Policy Characteristics'!L:L,MATCH($C1660,'Policy Characteristics'!$C:$C,0)))</f>
        <v>end-existing-subsidies.html</v>
      </c>
      <c r="S1660" s="291" t="s">
        <v>187</v>
      </c>
    </row>
    <row r="1661" spans="1:19" s="237" customFormat="1">
      <c r="A1661" s="237" t="str">
        <f>IF(ISBLANK(INDEX('Policy Characteristics'!A:A,MATCH($C1661,'Policy Characteristics'!$C:$C,0))),"",INDEX('Policy Characteristics'!A:A,MATCH($C1661,'Policy Characteristics'!$C:$C,0)))</f>
        <v>Cross-Sector</v>
      </c>
      <c r="B1661" s="386" t="str">
        <f>IF(ISBLANK(INDEX('Policy Characteristics'!B:B,MATCH($C1661,'Policy Characteristics'!$C:$C,0))),"",INDEX('Policy Characteristics'!B:B,MATCH($C1661,'Policy Characteristics'!$C:$C,0)))</f>
        <v>End Existing Subsidies</v>
      </c>
      <c r="C1661" s="237" t="str">
        <f t="shared" si="62"/>
        <v>Percent Reduction in BAU Subsidies</v>
      </c>
      <c r="D1661" s="290" t="s">
        <v>2470</v>
      </c>
      <c r="E1661" s="335"/>
      <c r="F1661" s="290" t="s">
        <v>2471</v>
      </c>
      <c r="G1661" s="335"/>
      <c r="H1661" s="17">
        <v>710</v>
      </c>
      <c r="I1661" s="389" t="s">
        <v>44</v>
      </c>
      <c r="J1661" s="388" t="str">
        <f>IF(ISBLANK(INDEX('Policy Characteristics'!D:D,MATCH($C1661,'Policy Characteristics'!$C:$C,0))),"",INDEX('Policy Characteristics'!D:D,MATCH($C1661,'Policy Characteristics'!$C:$C,0)))</f>
        <v>End Existing Subsidies</v>
      </c>
      <c r="K1661" s="237" t="str">
        <f>IF(ISBLANK(INDEX('Policy Characteristics'!E:E,MATCH($C1661,'Policy Characteristics'!$C:$C,0))),"",INDEX('Policy Characteristics'!E:E,MATCH($C1661,'Policy Characteristics'!$C:$C,0)))</f>
        <v>cross reduce BAU subsidies</v>
      </c>
      <c r="L1661" s="238">
        <f>IF(ISBLANK(INDEX('Policy Characteristics'!F:F,MATCH($C1661,'Policy Characteristics'!$C:$C,0))),"",INDEX('Policy Characteristics'!F:F,MATCH($C1661,'Policy Characteristics'!$C:$C,0)))</f>
        <v>0</v>
      </c>
      <c r="M1661" s="238">
        <f>IF(ISBLANK(INDEX('Policy Characteristics'!G:G,MATCH($C1661,'Policy Characteristics'!$C:$C,0))),"",INDEX('Policy Characteristics'!G:G,MATCH($C1661,'Policy Characteristics'!$C:$C,0)))</f>
        <v>1</v>
      </c>
      <c r="N1661" s="238">
        <f>IF(ISBLANK(INDEX('Policy Characteristics'!H:H,MATCH($C1661,'Policy Characteristics'!$C:$C,0))),"",INDEX('Policy Characteristics'!H:H,MATCH($C1661,'Policy Characteristics'!$C:$C,0)))</f>
        <v>0.01</v>
      </c>
      <c r="O1661" s="237" t="str">
        <f>IF(ISBLANK(INDEX('Policy Characteristics'!I:I,MATCH($C1661,'Policy Characteristics'!$C:$C,0))),"",INDEX('Policy Characteristics'!I:I,MATCH($C1661,'Policy Characteristics'!$C:$C,0)))</f>
        <v>% reduction in BAU subsidies</v>
      </c>
      <c r="P1661" s="237"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37" t="str">
        <f>IF(ISBLANK(INDEX('Policy Characteristics'!K:K,MATCH($C1661,'Policy Characteristics'!$C:$C,0))),"",INDEX('Policy Characteristics'!K:K,MATCH($C1661,'Policy Characteristics'!$C:$C,0)))</f>
        <v>fuels.html#end-subsidies</v>
      </c>
      <c r="R1661" s="237" t="str">
        <f>IF(ISBLANK(INDEX('Policy Characteristics'!L:L,MATCH($C1661,'Policy Characteristics'!$C:$C,0))),"",INDEX('Policy Characteristics'!L:L,MATCH($C1661,'Policy Characteristics'!$C:$C,0)))</f>
        <v>end-existing-subsidies.html</v>
      </c>
      <c r="S1661" s="291" t="s">
        <v>187</v>
      </c>
    </row>
    <row r="1662" spans="1:19" s="237" customFormat="1">
      <c r="A1662" s="237" t="str">
        <f>IF(ISBLANK(INDEX('Policy Characteristics'!A:A,MATCH($C1662,'Policy Characteristics'!$C:$C,0))),"",INDEX('Policy Characteristics'!A:A,MATCH($C1662,'Policy Characteristics'!$C:$C,0)))</f>
        <v>Cross-Sector</v>
      </c>
      <c r="B1662" s="386" t="str">
        <f>IF(ISBLANK(INDEX('Policy Characteristics'!B:B,MATCH($C1662,'Policy Characteristics'!$C:$C,0))),"",INDEX('Policy Characteristics'!B:B,MATCH($C1662,'Policy Characteristics'!$C:$C,0)))</f>
        <v>End Existing Subsidies</v>
      </c>
      <c r="C1662" s="237" t="str">
        <f t="shared" si="62"/>
        <v>Percent Reduction in BAU Subsidies</v>
      </c>
      <c r="D1662" s="290" t="s">
        <v>75</v>
      </c>
      <c r="E1662" s="335"/>
      <c r="F1662" s="290" t="s">
        <v>99</v>
      </c>
      <c r="G1662" s="335"/>
      <c r="H1662" s="17">
        <v>711</v>
      </c>
      <c r="I1662" s="389" t="s">
        <v>44</v>
      </c>
      <c r="J1662" s="388" t="str">
        <f>IF(ISBLANK(INDEX('Policy Characteristics'!D:D,MATCH($C1662,'Policy Characteristics'!$C:$C,0))),"",INDEX('Policy Characteristics'!D:D,MATCH($C1662,'Policy Characteristics'!$C:$C,0)))</f>
        <v>End Existing Subsidies</v>
      </c>
      <c r="K1662" s="237" t="str">
        <f>IF(ISBLANK(INDEX('Policy Characteristics'!E:E,MATCH($C1662,'Policy Characteristics'!$C:$C,0))),"",INDEX('Policy Characteristics'!E:E,MATCH($C1662,'Policy Characteristics'!$C:$C,0)))</f>
        <v>cross reduce BAU subsidies</v>
      </c>
      <c r="L1662" s="238">
        <f>IF(ISBLANK(INDEX('Policy Characteristics'!F:F,MATCH($C1662,'Policy Characteristics'!$C:$C,0))),"",INDEX('Policy Characteristics'!F:F,MATCH($C1662,'Policy Characteristics'!$C:$C,0)))</f>
        <v>0</v>
      </c>
      <c r="M1662" s="238">
        <f>IF(ISBLANK(INDEX('Policy Characteristics'!G:G,MATCH($C1662,'Policy Characteristics'!$C:$C,0))),"",INDEX('Policy Characteristics'!G:G,MATCH($C1662,'Policy Characteristics'!$C:$C,0)))</f>
        <v>1</v>
      </c>
      <c r="N1662" s="238">
        <f>IF(ISBLANK(INDEX('Policy Characteristics'!H:H,MATCH($C1662,'Policy Characteristics'!$C:$C,0))),"",INDEX('Policy Characteristics'!H:H,MATCH($C1662,'Policy Characteristics'!$C:$C,0)))</f>
        <v>0.01</v>
      </c>
      <c r="O1662" s="237" t="str">
        <f>IF(ISBLANK(INDEX('Policy Characteristics'!I:I,MATCH($C1662,'Policy Characteristics'!$C:$C,0))),"",INDEX('Policy Characteristics'!I:I,MATCH($C1662,'Policy Characteristics'!$C:$C,0)))</f>
        <v>% reduction in BAU subsidies</v>
      </c>
      <c r="P1662" s="237"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37" t="str">
        <f>IF(ISBLANK(INDEX('Policy Characteristics'!K:K,MATCH($C1662,'Policy Characteristics'!$C:$C,0))),"",INDEX('Policy Characteristics'!K:K,MATCH($C1662,'Policy Characteristics'!$C:$C,0)))</f>
        <v>fuels.html#end-subsidies</v>
      </c>
      <c r="R1662" s="237" t="str">
        <f>IF(ISBLANK(INDEX('Policy Characteristics'!L:L,MATCH($C1662,'Policy Characteristics'!$C:$C,0))),"",INDEX('Policy Characteristics'!L:L,MATCH($C1662,'Policy Characteristics'!$C:$C,0)))</f>
        <v>end-existing-subsidies.html</v>
      </c>
      <c r="S1662" s="291" t="s">
        <v>187</v>
      </c>
    </row>
    <row r="1663" spans="1:19" s="237" customFormat="1">
      <c r="A1663" s="237" t="str">
        <f>IF(ISBLANK(INDEX('Policy Characteristics'!A:A,MATCH($C1663,'Policy Characteristics'!$C:$C,0))),"",INDEX('Policy Characteristics'!A:A,MATCH($C1663,'Policy Characteristics'!$C:$C,0)))</f>
        <v>Cross-Sector</v>
      </c>
      <c r="B1663" s="386" t="str">
        <f>IF(ISBLANK(INDEX('Policy Characteristics'!B:B,MATCH($C1663,'Policy Characteristics'!$C:$C,0))),"",INDEX('Policy Characteristics'!B:B,MATCH($C1663,'Policy Characteristics'!$C:$C,0)))</f>
        <v>End Existing Subsidies</v>
      </c>
      <c r="C1663" s="237" t="str">
        <f t="shared" si="62"/>
        <v>Percent Reduction in BAU Subsidies</v>
      </c>
      <c r="D1663" s="290" t="s">
        <v>433</v>
      </c>
      <c r="E1663" s="335"/>
      <c r="F1663" s="290" t="s">
        <v>434</v>
      </c>
      <c r="G1663" s="335"/>
      <c r="H1663" s="17">
        <v>712</v>
      </c>
      <c r="I1663" s="389" t="s">
        <v>43</v>
      </c>
      <c r="J1663" s="388" t="str">
        <f>IF(ISBLANK(INDEX('Policy Characteristics'!D:D,MATCH($C1663,'Policy Characteristics'!$C:$C,0))),"",INDEX('Policy Characteristics'!D:D,MATCH($C1663,'Policy Characteristics'!$C:$C,0)))</f>
        <v>End Existing Subsidies</v>
      </c>
      <c r="K1663" s="237" t="str">
        <f>IF(ISBLANK(INDEX('Policy Characteristics'!E:E,MATCH($C1663,'Policy Characteristics'!$C:$C,0))),"",INDEX('Policy Characteristics'!E:E,MATCH($C1663,'Policy Characteristics'!$C:$C,0)))</f>
        <v>cross reduce BAU subsidies</v>
      </c>
      <c r="L1663" s="238">
        <f>IF(ISBLANK(INDEX('Policy Characteristics'!F:F,MATCH($C1663,'Policy Characteristics'!$C:$C,0))),"",INDEX('Policy Characteristics'!F:F,MATCH($C1663,'Policy Characteristics'!$C:$C,0)))</f>
        <v>0</v>
      </c>
      <c r="M1663" s="238">
        <f>IF(ISBLANK(INDEX('Policy Characteristics'!G:G,MATCH($C1663,'Policy Characteristics'!$C:$C,0))),"",INDEX('Policy Characteristics'!G:G,MATCH($C1663,'Policy Characteristics'!$C:$C,0)))</f>
        <v>1</v>
      </c>
      <c r="N1663" s="238">
        <f>IF(ISBLANK(INDEX('Policy Characteristics'!H:H,MATCH($C1663,'Policy Characteristics'!$C:$C,0))),"",INDEX('Policy Characteristics'!H:H,MATCH($C1663,'Policy Characteristics'!$C:$C,0)))</f>
        <v>0.01</v>
      </c>
      <c r="O1663" s="237" t="str">
        <f>IF(ISBLANK(INDEX('Policy Characteristics'!I:I,MATCH($C1663,'Policy Characteristics'!$C:$C,0))),"",INDEX('Policy Characteristics'!I:I,MATCH($C1663,'Policy Characteristics'!$C:$C,0)))</f>
        <v>% reduction in BAU subsidies</v>
      </c>
      <c r="P1663" s="237"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37" t="str">
        <f>IF(ISBLANK(INDEX('Policy Characteristics'!K:K,MATCH($C1663,'Policy Characteristics'!$C:$C,0))),"",INDEX('Policy Characteristics'!K:K,MATCH($C1663,'Policy Characteristics'!$C:$C,0)))</f>
        <v>fuels.html#end-subsidies</v>
      </c>
      <c r="R1663" s="237" t="str">
        <f>IF(ISBLANK(INDEX('Policy Characteristics'!L:L,MATCH($C1663,'Policy Characteristics'!$C:$C,0))),"",INDEX('Policy Characteristics'!L:L,MATCH($C1663,'Policy Characteristics'!$C:$C,0)))</f>
        <v>end-existing-subsidies.html</v>
      </c>
      <c r="S1663" s="291" t="s">
        <v>187</v>
      </c>
    </row>
    <row r="1664" spans="1:19" s="237" customFormat="1">
      <c r="A1664" s="237" t="str">
        <f>IF(ISBLANK(INDEX('Policy Characteristics'!A:A,MATCH($C1664,'Policy Characteristics'!$C:$C,0))),"",INDEX('Policy Characteristics'!A:A,MATCH($C1664,'Policy Characteristics'!$C:$C,0)))</f>
        <v>Cross-Sector</v>
      </c>
      <c r="B1664" s="386" t="str">
        <f>IF(ISBLANK(INDEX('Policy Characteristics'!B:B,MATCH($C1664,'Policy Characteristics'!$C:$C,0))),"",INDEX('Policy Characteristics'!B:B,MATCH($C1664,'Policy Characteristics'!$C:$C,0)))</f>
        <v>End Existing Subsidies</v>
      </c>
      <c r="C1664" s="237" t="str">
        <f t="shared" si="62"/>
        <v>Percent Reduction in BAU Subsidies</v>
      </c>
      <c r="D1664" s="290" t="s">
        <v>440</v>
      </c>
      <c r="E1664" s="335"/>
      <c r="F1664" s="290" t="s">
        <v>441</v>
      </c>
      <c r="G1664" s="335"/>
      <c r="H1664" s="17">
        <v>713</v>
      </c>
      <c r="I1664" s="389" t="s">
        <v>44</v>
      </c>
      <c r="J1664" s="388" t="str">
        <f>IF(ISBLANK(INDEX('Policy Characteristics'!D:D,MATCH($C1664,'Policy Characteristics'!$C:$C,0))),"",INDEX('Policy Characteristics'!D:D,MATCH($C1664,'Policy Characteristics'!$C:$C,0)))</f>
        <v>End Existing Subsidies</v>
      </c>
      <c r="K1664" s="237" t="str">
        <f>IF(ISBLANK(INDEX('Policy Characteristics'!E:E,MATCH($C1664,'Policy Characteristics'!$C:$C,0))),"",INDEX('Policy Characteristics'!E:E,MATCH($C1664,'Policy Characteristics'!$C:$C,0)))</f>
        <v>cross reduce BAU subsidies</v>
      </c>
      <c r="L1664" s="238">
        <f>IF(ISBLANK(INDEX('Policy Characteristics'!F:F,MATCH($C1664,'Policy Characteristics'!$C:$C,0))),"",INDEX('Policy Characteristics'!F:F,MATCH($C1664,'Policy Characteristics'!$C:$C,0)))</f>
        <v>0</v>
      </c>
      <c r="M1664" s="238">
        <f>IF(ISBLANK(INDEX('Policy Characteristics'!G:G,MATCH($C1664,'Policy Characteristics'!$C:$C,0))),"",INDEX('Policy Characteristics'!G:G,MATCH($C1664,'Policy Characteristics'!$C:$C,0)))</f>
        <v>1</v>
      </c>
      <c r="N1664" s="238">
        <f>IF(ISBLANK(INDEX('Policy Characteristics'!H:H,MATCH($C1664,'Policy Characteristics'!$C:$C,0))),"",INDEX('Policy Characteristics'!H:H,MATCH($C1664,'Policy Characteristics'!$C:$C,0)))</f>
        <v>0.01</v>
      </c>
      <c r="O1664" s="237" t="str">
        <f>IF(ISBLANK(INDEX('Policy Characteristics'!I:I,MATCH($C1664,'Policy Characteristics'!$C:$C,0))),"",INDEX('Policy Characteristics'!I:I,MATCH($C1664,'Policy Characteristics'!$C:$C,0)))</f>
        <v>% reduction in BAU subsidies</v>
      </c>
      <c r="P1664" s="237"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37" t="str">
        <f>IF(ISBLANK(INDEX('Policy Characteristics'!K:K,MATCH($C1664,'Policy Characteristics'!$C:$C,0))),"",INDEX('Policy Characteristics'!K:K,MATCH($C1664,'Policy Characteristics'!$C:$C,0)))</f>
        <v>fuels.html#end-subsidies</v>
      </c>
      <c r="R1664" s="237" t="str">
        <f>IF(ISBLANK(INDEX('Policy Characteristics'!L:L,MATCH($C1664,'Policy Characteristics'!$C:$C,0))),"",INDEX('Policy Characteristics'!L:L,MATCH($C1664,'Policy Characteristics'!$C:$C,0)))</f>
        <v>end-existing-subsidies.html</v>
      </c>
      <c r="S1664" s="291" t="s">
        <v>187</v>
      </c>
    </row>
    <row r="1665" spans="1:19" s="237" customFormat="1">
      <c r="A1665" s="237" t="str">
        <f>IF(ISBLANK(INDEX('Policy Characteristics'!A:A,MATCH($C1665,'Policy Characteristics'!$C:$C,0))),"",INDEX('Policy Characteristics'!A:A,MATCH($C1665,'Policy Characteristics'!$C:$C,0)))</f>
        <v>Cross-Sector</v>
      </c>
      <c r="B1665" s="386" t="str">
        <f>IF(ISBLANK(INDEX('Policy Characteristics'!B:B,MATCH($C1665,'Policy Characteristics'!$C:$C,0))),"",INDEX('Policy Characteristics'!B:B,MATCH($C1665,'Policy Characteristics'!$C:$C,0)))</f>
        <v>End Existing Subsidies</v>
      </c>
      <c r="C1665" s="237" t="str">
        <f t="shared" si="62"/>
        <v>Percent Reduction in BAU Subsidies</v>
      </c>
      <c r="D1665" s="290" t="s">
        <v>2462</v>
      </c>
      <c r="E1665" s="335"/>
      <c r="F1665" s="290" t="s">
        <v>2466</v>
      </c>
      <c r="G1665" s="335"/>
      <c r="H1665" s="17">
        <v>714</v>
      </c>
      <c r="I1665" s="389" t="s">
        <v>44</v>
      </c>
      <c r="J1665" s="388" t="str">
        <f>IF(ISBLANK(INDEX('Policy Characteristics'!D:D,MATCH($C1665,'Policy Characteristics'!$C:$C,0))),"",INDEX('Policy Characteristics'!D:D,MATCH($C1665,'Policy Characteristics'!$C:$C,0)))</f>
        <v>End Existing Subsidies</v>
      </c>
      <c r="K1665" s="237" t="str">
        <f>IF(ISBLANK(INDEX('Policy Characteristics'!E:E,MATCH($C1665,'Policy Characteristics'!$C:$C,0))),"",INDEX('Policy Characteristics'!E:E,MATCH($C1665,'Policy Characteristics'!$C:$C,0)))</f>
        <v>cross reduce BAU subsidies</v>
      </c>
      <c r="L1665" s="238">
        <f>IF(ISBLANK(INDEX('Policy Characteristics'!F:F,MATCH($C1665,'Policy Characteristics'!$C:$C,0))),"",INDEX('Policy Characteristics'!F:F,MATCH($C1665,'Policy Characteristics'!$C:$C,0)))</f>
        <v>0</v>
      </c>
      <c r="M1665" s="238">
        <f>IF(ISBLANK(INDEX('Policy Characteristics'!G:G,MATCH($C1665,'Policy Characteristics'!$C:$C,0))),"",INDEX('Policy Characteristics'!G:G,MATCH($C1665,'Policy Characteristics'!$C:$C,0)))</f>
        <v>1</v>
      </c>
      <c r="N1665" s="238">
        <f>IF(ISBLANK(INDEX('Policy Characteristics'!H:H,MATCH($C1665,'Policy Characteristics'!$C:$C,0))),"",INDEX('Policy Characteristics'!H:H,MATCH($C1665,'Policy Characteristics'!$C:$C,0)))</f>
        <v>0.01</v>
      </c>
      <c r="O1665" s="237" t="str">
        <f>IF(ISBLANK(INDEX('Policy Characteristics'!I:I,MATCH($C1665,'Policy Characteristics'!$C:$C,0))),"",INDEX('Policy Characteristics'!I:I,MATCH($C1665,'Policy Characteristics'!$C:$C,0)))</f>
        <v>% reduction in BAU subsidies</v>
      </c>
      <c r="P1665" s="237"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37" t="str">
        <f>IF(ISBLANK(INDEX('Policy Characteristics'!K:K,MATCH($C1665,'Policy Characteristics'!$C:$C,0))),"",INDEX('Policy Characteristics'!K:K,MATCH($C1665,'Policy Characteristics'!$C:$C,0)))</f>
        <v>fuels.html#end-subsidies</v>
      </c>
      <c r="R1665" s="237" t="str">
        <f>IF(ISBLANK(INDEX('Policy Characteristics'!L:L,MATCH($C1665,'Policy Characteristics'!$C:$C,0))),"",INDEX('Policy Characteristics'!L:L,MATCH($C1665,'Policy Characteristics'!$C:$C,0)))</f>
        <v>end-existing-subsidies.html</v>
      </c>
      <c r="S1665" s="291" t="s">
        <v>187</v>
      </c>
    </row>
    <row r="1666" spans="1:19" s="237" customFormat="1">
      <c r="A1666" s="237" t="str">
        <f>IF(ISBLANK(INDEX('Policy Characteristics'!A:A,MATCH($C1666,'Policy Characteristics'!$C:$C,0))),"",INDEX('Policy Characteristics'!A:A,MATCH($C1666,'Policy Characteristics'!$C:$C,0)))</f>
        <v>Cross-Sector</v>
      </c>
      <c r="B1666" s="386" t="str">
        <f>IF(ISBLANK(INDEX('Policy Characteristics'!B:B,MATCH($C1666,'Policy Characteristics'!$C:$C,0))),"",INDEX('Policy Characteristics'!B:B,MATCH($C1666,'Policy Characteristics'!$C:$C,0)))</f>
        <v>End Existing Subsidies</v>
      </c>
      <c r="C1666" s="237" t="str">
        <f t="shared" ref="C1666" si="63">C$1649</f>
        <v>Percent Reduction in BAU Subsidies</v>
      </c>
      <c r="D1666" s="290" t="s">
        <v>2472</v>
      </c>
      <c r="E1666" s="335"/>
      <c r="F1666" s="290" t="s">
        <v>2473</v>
      </c>
      <c r="G1666" s="335"/>
      <c r="H1666" s="17">
        <v>715</v>
      </c>
      <c r="I1666" s="389" t="s">
        <v>44</v>
      </c>
      <c r="J1666" s="388" t="str">
        <f>IF(ISBLANK(INDEX('Policy Characteristics'!D:D,MATCH($C1666,'Policy Characteristics'!$C:$C,0))),"",INDEX('Policy Characteristics'!D:D,MATCH($C1666,'Policy Characteristics'!$C:$C,0)))</f>
        <v>End Existing Subsidies</v>
      </c>
      <c r="K1666" s="237" t="str">
        <f>IF(ISBLANK(INDEX('Policy Characteristics'!E:E,MATCH($C1666,'Policy Characteristics'!$C:$C,0))),"",INDEX('Policy Characteristics'!E:E,MATCH($C1666,'Policy Characteristics'!$C:$C,0)))</f>
        <v>cross reduce BAU subsidies</v>
      </c>
      <c r="L1666" s="238">
        <f>IF(ISBLANK(INDEX('Policy Characteristics'!F:F,MATCH($C1666,'Policy Characteristics'!$C:$C,0))),"",INDEX('Policy Characteristics'!F:F,MATCH($C1666,'Policy Characteristics'!$C:$C,0)))</f>
        <v>0</v>
      </c>
      <c r="M1666" s="238">
        <f>IF(ISBLANK(INDEX('Policy Characteristics'!G:G,MATCH($C1666,'Policy Characteristics'!$C:$C,0))),"",INDEX('Policy Characteristics'!G:G,MATCH($C1666,'Policy Characteristics'!$C:$C,0)))</f>
        <v>1</v>
      </c>
      <c r="N1666" s="238">
        <f>IF(ISBLANK(INDEX('Policy Characteristics'!H:H,MATCH($C1666,'Policy Characteristics'!$C:$C,0))),"",INDEX('Policy Characteristics'!H:H,MATCH($C1666,'Policy Characteristics'!$C:$C,0)))</f>
        <v>0.01</v>
      </c>
      <c r="O1666" s="237" t="str">
        <f>IF(ISBLANK(INDEX('Policy Characteristics'!I:I,MATCH($C1666,'Policy Characteristics'!$C:$C,0))),"",INDEX('Policy Characteristics'!I:I,MATCH($C1666,'Policy Characteristics'!$C:$C,0)))</f>
        <v>% reduction in BAU subsidies</v>
      </c>
      <c r="P1666" s="237"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37" t="str">
        <f>IF(ISBLANK(INDEX('Policy Characteristics'!K:K,MATCH($C1666,'Policy Characteristics'!$C:$C,0))),"",INDEX('Policy Characteristics'!K:K,MATCH($C1666,'Policy Characteristics'!$C:$C,0)))</f>
        <v>fuels.html#end-subsidies</v>
      </c>
      <c r="R1666" s="237" t="str">
        <f>IF(ISBLANK(INDEX('Policy Characteristics'!L:L,MATCH($C1666,'Policy Characteristics'!$C:$C,0))),"",INDEX('Policy Characteristics'!L:L,MATCH($C1666,'Policy Characteristics'!$C:$C,0)))</f>
        <v>end-existing-subsidies.html</v>
      </c>
      <c r="S1666" s="291" t="s">
        <v>187</v>
      </c>
    </row>
    <row r="1667" spans="1:19" s="237" customFormat="1">
      <c r="A1667" s="237" t="str">
        <f>IF(ISBLANK(INDEX('Policy Characteristics'!A:A,MATCH($C1667,'Policy Characteristics'!$C:$C,0))),"",INDEX('Policy Characteristics'!A:A,MATCH($C1667,'Policy Characteristics'!$C:$C,0)))</f>
        <v>Cross-Sector</v>
      </c>
      <c r="B1667" s="386" t="str">
        <f>IF(ISBLANK(INDEX('Policy Characteristics'!B:B,MATCH($C1667,'Policy Characteristics'!$C:$C,0))),"",INDEX('Policy Characteristics'!B:B,MATCH($C1667,'Policy Characteristics'!$C:$C,0)))</f>
        <v>End Existing Subsidies</v>
      </c>
      <c r="C1667" s="237" t="str">
        <f t="shared" ref="C1667:C1669" si="64">C$1649</f>
        <v>Percent Reduction in BAU Subsidies</v>
      </c>
      <c r="D1667" s="290" t="s">
        <v>2463</v>
      </c>
      <c r="E1667" s="335"/>
      <c r="F1667" s="290" t="s">
        <v>2467</v>
      </c>
      <c r="G1667" s="335"/>
      <c r="H1667" s="17">
        <v>716</v>
      </c>
      <c r="I1667" s="389" t="s">
        <v>44</v>
      </c>
      <c r="J1667" s="388" t="str">
        <f>IF(ISBLANK(INDEX('Policy Characteristics'!D:D,MATCH($C1667,'Policy Characteristics'!$C:$C,0))),"",INDEX('Policy Characteristics'!D:D,MATCH($C1667,'Policy Characteristics'!$C:$C,0)))</f>
        <v>End Existing Subsidies</v>
      </c>
      <c r="K1667" s="237" t="str">
        <f>IF(ISBLANK(INDEX('Policy Characteristics'!E:E,MATCH($C1667,'Policy Characteristics'!$C:$C,0))),"",INDEX('Policy Characteristics'!E:E,MATCH($C1667,'Policy Characteristics'!$C:$C,0)))</f>
        <v>cross reduce BAU subsidies</v>
      </c>
      <c r="L1667" s="238">
        <f>IF(ISBLANK(INDEX('Policy Characteristics'!F:F,MATCH($C1667,'Policy Characteristics'!$C:$C,0))),"",INDEX('Policy Characteristics'!F:F,MATCH($C1667,'Policy Characteristics'!$C:$C,0)))</f>
        <v>0</v>
      </c>
      <c r="M1667" s="238">
        <f>IF(ISBLANK(INDEX('Policy Characteristics'!G:G,MATCH($C1667,'Policy Characteristics'!$C:$C,0))),"",INDEX('Policy Characteristics'!G:G,MATCH($C1667,'Policy Characteristics'!$C:$C,0)))</f>
        <v>1</v>
      </c>
      <c r="N1667" s="238">
        <f>IF(ISBLANK(INDEX('Policy Characteristics'!H:H,MATCH($C1667,'Policy Characteristics'!$C:$C,0))),"",INDEX('Policy Characteristics'!H:H,MATCH($C1667,'Policy Characteristics'!$C:$C,0)))</f>
        <v>0.01</v>
      </c>
      <c r="O1667" s="237" t="str">
        <f>IF(ISBLANK(INDEX('Policy Characteristics'!I:I,MATCH($C1667,'Policy Characteristics'!$C:$C,0))),"",INDEX('Policy Characteristics'!I:I,MATCH($C1667,'Policy Characteristics'!$C:$C,0)))</f>
        <v>% reduction in BAU subsidies</v>
      </c>
      <c r="P1667" s="237"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37" t="str">
        <f>IF(ISBLANK(INDEX('Policy Characteristics'!K:K,MATCH($C1667,'Policy Characteristics'!$C:$C,0))),"",INDEX('Policy Characteristics'!K:K,MATCH($C1667,'Policy Characteristics'!$C:$C,0)))</f>
        <v>fuels.html#end-subsidies</v>
      </c>
      <c r="R1667" s="237" t="str">
        <f>IF(ISBLANK(INDEX('Policy Characteristics'!L:L,MATCH($C1667,'Policy Characteristics'!$C:$C,0))),"",INDEX('Policy Characteristics'!L:L,MATCH($C1667,'Policy Characteristics'!$C:$C,0)))</f>
        <v>end-existing-subsidies.html</v>
      </c>
      <c r="S1667" s="291" t="s">
        <v>187</v>
      </c>
    </row>
    <row r="1668" spans="1:19" s="237" customFormat="1">
      <c r="A1668" s="237" t="str">
        <f>IF(ISBLANK(INDEX('Policy Characteristics'!A:A,MATCH($C1668,'Policy Characteristics'!$C:$C,0))),"",INDEX('Policy Characteristics'!A:A,MATCH($C1668,'Policy Characteristics'!$C:$C,0)))</f>
        <v>Cross-Sector</v>
      </c>
      <c r="B1668" s="386" t="str">
        <f>IF(ISBLANK(INDEX('Policy Characteristics'!B:B,MATCH($C1668,'Policy Characteristics'!$C:$C,0))),"",INDEX('Policy Characteristics'!B:B,MATCH($C1668,'Policy Characteristics'!$C:$C,0)))</f>
        <v>End Existing Subsidies</v>
      </c>
      <c r="C1668" s="237" t="str">
        <f t="shared" si="64"/>
        <v>Percent Reduction in BAU Subsidies</v>
      </c>
      <c r="D1668" s="290" t="s">
        <v>2464</v>
      </c>
      <c r="E1668" s="335"/>
      <c r="F1668" s="290" t="s">
        <v>2468</v>
      </c>
      <c r="G1668" s="335"/>
      <c r="H1668" s="17">
        <v>717</v>
      </c>
      <c r="I1668" s="389" t="s">
        <v>44</v>
      </c>
      <c r="J1668" s="388" t="str">
        <f>IF(ISBLANK(INDEX('Policy Characteristics'!D:D,MATCH($C1668,'Policy Characteristics'!$C:$C,0))),"",INDEX('Policy Characteristics'!D:D,MATCH($C1668,'Policy Characteristics'!$C:$C,0)))</f>
        <v>End Existing Subsidies</v>
      </c>
      <c r="K1668" s="237" t="str">
        <f>IF(ISBLANK(INDEX('Policy Characteristics'!E:E,MATCH($C1668,'Policy Characteristics'!$C:$C,0))),"",INDEX('Policy Characteristics'!E:E,MATCH($C1668,'Policy Characteristics'!$C:$C,0)))</f>
        <v>cross reduce BAU subsidies</v>
      </c>
      <c r="L1668" s="238">
        <f>IF(ISBLANK(INDEX('Policy Characteristics'!F:F,MATCH($C1668,'Policy Characteristics'!$C:$C,0))),"",INDEX('Policy Characteristics'!F:F,MATCH($C1668,'Policy Characteristics'!$C:$C,0)))</f>
        <v>0</v>
      </c>
      <c r="M1668" s="238">
        <f>IF(ISBLANK(INDEX('Policy Characteristics'!G:G,MATCH($C1668,'Policy Characteristics'!$C:$C,0))),"",INDEX('Policy Characteristics'!G:G,MATCH($C1668,'Policy Characteristics'!$C:$C,0)))</f>
        <v>1</v>
      </c>
      <c r="N1668" s="238">
        <f>IF(ISBLANK(INDEX('Policy Characteristics'!H:H,MATCH($C1668,'Policy Characteristics'!$C:$C,0))),"",INDEX('Policy Characteristics'!H:H,MATCH($C1668,'Policy Characteristics'!$C:$C,0)))</f>
        <v>0.01</v>
      </c>
      <c r="O1668" s="237" t="str">
        <f>IF(ISBLANK(INDEX('Policy Characteristics'!I:I,MATCH($C1668,'Policy Characteristics'!$C:$C,0))),"",INDEX('Policy Characteristics'!I:I,MATCH($C1668,'Policy Characteristics'!$C:$C,0)))</f>
        <v>% reduction in BAU subsidies</v>
      </c>
      <c r="P1668" s="237"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37" t="str">
        <f>IF(ISBLANK(INDEX('Policy Characteristics'!K:K,MATCH($C1668,'Policy Characteristics'!$C:$C,0))),"",INDEX('Policy Characteristics'!K:K,MATCH($C1668,'Policy Characteristics'!$C:$C,0)))</f>
        <v>fuels.html#end-subsidies</v>
      </c>
      <c r="R1668" s="237" t="str">
        <f>IF(ISBLANK(INDEX('Policy Characteristics'!L:L,MATCH($C1668,'Policy Characteristics'!$C:$C,0))),"",INDEX('Policy Characteristics'!L:L,MATCH($C1668,'Policy Characteristics'!$C:$C,0)))</f>
        <v>end-existing-subsidies.html</v>
      </c>
      <c r="S1668" s="291" t="s">
        <v>187</v>
      </c>
    </row>
    <row r="1669" spans="1:19" s="237" customFormat="1">
      <c r="A1669" s="237" t="str">
        <f>IF(ISBLANK(INDEX('Policy Characteristics'!A:A,MATCH($C1669,'Policy Characteristics'!$C:$C,0))),"",INDEX('Policy Characteristics'!A:A,MATCH($C1669,'Policy Characteristics'!$C:$C,0)))</f>
        <v>Cross-Sector</v>
      </c>
      <c r="B1669" s="386" t="str">
        <f>IF(ISBLANK(INDEX('Policy Characteristics'!B:B,MATCH($C1669,'Policy Characteristics'!$C:$C,0))),"",INDEX('Policy Characteristics'!B:B,MATCH($C1669,'Policy Characteristics'!$C:$C,0)))</f>
        <v>End Existing Subsidies</v>
      </c>
      <c r="C1669" s="237" t="str">
        <f t="shared" si="64"/>
        <v>Percent Reduction in BAU Subsidies</v>
      </c>
      <c r="D1669" s="290" t="s">
        <v>2465</v>
      </c>
      <c r="E1669" s="335"/>
      <c r="F1669" s="290" t="s">
        <v>2469</v>
      </c>
      <c r="G1669" s="335"/>
      <c r="H1669" s="17">
        <v>718</v>
      </c>
      <c r="I1669" s="389" t="s">
        <v>43</v>
      </c>
      <c r="J1669" s="388" t="str">
        <f>IF(ISBLANK(INDEX('Policy Characteristics'!D:D,MATCH($C1669,'Policy Characteristics'!$C:$C,0))),"",INDEX('Policy Characteristics'!D:D,MATCH($C1669,'Policy Characteristics'!$C:$C,0)))</f>
        <v>End Existing Subsidies</v>
      </c>
      <c r="K1669" s="237" t="str">
        <f>IF(ISBLANK(INDEX('Policy Characteristics'!E:E,MATCH($C1669,'Policy Characteristics'!$C:$C,0))),"",INDEX('Policy Characteristics'!E:E,MATCH($C1669,'Policy Characteristics'!$C:$C,0)))</f>
        <v>cross reduce BAU subsidies</v>
      </c>
      <c r="L1669" s="238">
        <f>IF(ISBLANK(INDEX('Policy Characteristics'!F:F,MATCH($C1669,'Policy Characteristics'!$C:$C,0))),"",INDEX('Policy Characteristics'!F:F,MATCH($C1669,'Policy Characteristics'!$C:$C,0)))</f>
        <v>0</v>
      </c>
      <c r="M1669" s="238">
        <f>IF(ISBLANK(INDEX('Policy Characteristics'!G:G,MATCH($C1669,'Policy Characteristics'!$C:$C,0))),"",INDEX('Policy Characteristics'!G:G,MATCH($C1669,'Policy Characteristics'!$C:$C,0)))</f>
        <v>1</v>
      </c>
      <c r="N1669" s="238">
        <f>IF(ISBLANK(INDEX('Policy Characteristics'!H:H,MATCH($C1669,'Policy Characteristics'!$C:$C,0))),"",INDEX('Policy Characteristics'!H:H,MATCH($C1669,'Policy Characteristics'!$C:$C,0)))</f>
        <v>0.01</v>
      </c>
      <c r="O1669" s="237" t="str">
        <f>IF(ISBLANK(INDEX('Policy Characteristics'!I:I,MATCH($C1669,'Policy Characteristics'!$C:$C,0))),"",INDEX('Policy Characteristics'!I:I,MATCH($C1669,'Policy Characteristics'!$C:$C,0)))</f>
        <v>% reduction in BAU subsidies</v>
      </c>
      <c r="P1669" s="237"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37" t="str">
        <f>IF(ISBLANK(INDEX('Policy Characteristics'!K:K,MATCH($C1669,'Policy Characteristics'!$C:$C,0))),"",INDEX('Policy Characteristics'!K:K,MATCH($C1669,'Policy Characteristics'!$C:$C,0)))</f>
        <v>fuels.html#end-subsidies</v>
      </c>
      <c r="R1669" s="237" t="str">
        <f>IF(ISBLANK(INDEX('Policy Characteristics'!L:L,MATCH($C1669,'Policy Characteristics'!$C:$C,0))),"",INDEX('Policy Characteristics'!L:L,MATCH($C1669,'Policy Characteristics'!$C:$C,0)))</f>
        <v>end-existing-subsidies.html</v>
      </c>
      <c r="S1669" s="291" t="s">
        <v>187</v>
      </c>
    </row>
    <row r="1670" spans="1:19" s="291" customFormat="1">
      <c r="A1670" s="237" t="str">
        <f>IF(ISBLANK(INDEX('Policy Characteristics'!A:A,MATCH($C1670,'Policy Characteristics'!$C:$C,0))),"",INDEX('Policy Characteristics'!A:A,MATCH($C1670,'Policy Characteristics'!$C:$C,0)))</f>
        <v>Cross-Sector</v>
      </c>
      <c r="B1670" s="386" t="str">
        <f>IF(ISBLANK(INDEX('Policy Characteristics'!B:B,MATCH($C1670,'Policy Characteristics'!$C:$C,0))),"",INDEX('Policy Characteristics'!B:B,MATCH($C1670,'Policy Characteristics'!$C:$C,0)))</f>
        <v>Exempt Non-CO2 Emissions from C Tax</v>
      </c>
      <c r="C1670" s="291" t="s">
        <v>2443</v>
      </c>
      <c r="D1670" s="290"/>
      <c r="E1670" s="290"/>
      <c r="F1670" s="290"/>
      <c r="G1670" s="290"/>
      <c r="H1670" s="17">
        <v>719</v>
      </c>
      <c r="I1670" s="389" t="s">
        <v>44</v>
      </c>
      <c r="J1670" s="388" t="str">
        <f>IF(ISBLANK(INDEX('Policy Characteristics'!D:D,MATCH($C1670,'Policy Characteristics'!$C:$C,0))),"",INDEX('Policy Characteristics'!D:D,MATCH($C1670,'Policy Characteristics'!$C:$C,0)))</f>
        <v/>
      </c>
      <c r="K1670" s="237" t="str">
        <f>IF(ISBLANK(INDEX('Policy Characteristics'!E:E,MATCH($C1670,'Policy Characteristics'!$C:$C,0))),"",INDEX('Policy Characteristics'!E:E,MATCH($C1670,'Policy Characteristics'!$C:$C,0)))</f>
        <v>cross toggle whether carbon tax affects non CO2 emissions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1</v>
      </c>
      <c r="O1670" s="237" t="str">
        <f>IF(ISBLANK(INDEX('Policy Characteristics'!I:I,MATCH($C1670,'Policy Characteristics'!$C:$C,0))),"",INDEX('Policy Characteristics'!I:I,MATCH($C1670,'Policy Characteristics'!$C:$C,0)))</f>
        <v>on/off</v>
      </c>
      <c r="P1670" s="237"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7" t="str">
        <f>IF(ISBLANK(INDEX('Policy Characteristics'!K:K,MATCH($C1670,'Policy Characteristics'!$C:$C,0))),"",INDEX('Policy Characteristics'!K:K,MATCH($C1670,'Policy Characteristics'!$C:$C,0)))</f>
        <v>fuels.html#carbon-tax</v>
      </c>
      <c r="R1670" s="237" t="str">
        <f>IF(ISBLANK(INDEX('Policy Characteristics'!L:L,MATCH($C1670,'Policy Characteristics'!$C:$C,0))),"",INDEX('Policy Characteristics'!L:L,MATCH($C1670,'Policy Characteristics'!$C:$C,0)))</f>
        <v>carbon-tax.html</v>
      </c>
      <c r="S1670" s="291" t="s">
        <v>187</v>
      </c>
    </row>
    <row r="1671" spans="1:19" s="291" customFormat="1">
      <c r="A1671" s="237" t="str">
        <f>IF(ISBLANK(INDEX('Policy Characteristics'!A:A,MATCH($C1671,'Policy Characteristics'!$C:$C,0))),"",INDEX('Policy Characteristics'!A:A,MATCH($C1671,'Policy Characteristics'!$C:$C,0)))</f>
        <v>Cross-Sector</v>
      </c>
      <c r="B1671" s="386" t="str">
        <f>IF(ISBLANK(INDEX('Policy Characteristics'!B:B,MATCH($C1671,'Policy Characteristics'!$C:$C,0))),"",INDEX('Policy Characteristics'!B:B,MATCH($C1671,'Policy Characteristics'!$C:$C,0)))</f>
        <v>Exempt Process Emissions from C Tax</v>
      </c>
      <c r="C1671" t="s">
        <v>3345</v>
      </c>
      <c r="D1671" s="335" t="s">
        <v>3045</v>
      </c>
      <c r="E1671" s="290"/>
      <c r="F1671" t="s">
        <v>3070</v>
      </c>
      <c r="G1671" s="290"/>
      <c r="H1671" s="293">
        <v>1628</v>
      </c>
      <c r="I1671" s="389" t="s">
        <v>43</v>
      </c>
      <c r="J1671" s="388" t="str">
        <f>IF(ISBLANK(INDEX('Policy Characteristics'!D:D,MATCH($C1671,'Policy Characteristics'!$C:$C,0))),"",INDEX('Policy Characteristics'!D:D,MATCH($C1671,'Policy Characteristics'!$C:$C,0)))</f>
        <v/>
      </c>
      <c r="K1671" s="237" t="str">
        <f>IF(ISBLANK(INDEX('Policy Characteristics'!E:E,MATCH($C1671,'Policy Characteristics'!$C:$C,0))),"",INDEX('Policy Characteristics'!E:E,MATCH($C1671,'Policy Characteristics'!$C:$C,0)))</f>
        <v>cross toggle whether carbon tax affects process emissions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1</v>
      </c>
      <c r="O1671" s="237" t="str">
        <f>IF(ISBLANK(INDEX('Policy Characteristics'!I:I,MATCH($C1671,'Policy Characteristics'!$C:$C,0))),"",INDEX('Policy Characteristics'!I:I,MATCH($C1671,'Policy Characteristics'!$C:$C,0)))</f>
        <v>on/off</v>
      </c>
      <c r="P1671" s="237"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7" t="str">
        <f>IF(ISBLANK(INDEX('Policy Characteristics'!K:K,MATCH($C1671,'Policy Characteristics'!$C:$C,0))),"",INDEX('Policy Characteristics'!K:K,MATCH($C1671,'Policy Characteristics'!$C:$C,0)))</f>
        <v>fuels.html#carbon-tax</v>
      </c>
      <c r="R1671" s="237" t="str">
        <f>IF(ISBLANK(INDEX('Policy Characteristics'!L:L,MATCH($C1671,'Policy Characteristics'!$C:$C,0))),"",INDEX('Policy Characteristics'!L:L,MATCH($C1671,'Policy Characteristics'!$C:$C,0)))</f>
        <v>carbon-tax.html</v>
      </c>
      <c r="S1671" s="291" t="s">
        <v>3948</v>
      </c>
    </row>
    <row r="1672" spans="1:19" s="291" customFormat="1">
      <c r="A1672" s="237" t="str">
        <f>IF(ISBLANK(INDEX('Policy Characteristics'!A:A,MATCH($C1672,'Policy Characteristics'!$C:$C,0))),"",INDEX('Policy Characteristics'!A:A,MATCH($C1672,'Policy Characteristics'!$C:$C,0)))</f>
        <v>Cross-Sector</v>
      </c>
      <c r="B1672" s="386" t="str">
        <f>IF(ISBLANK(INDEX('Policy Characteristics'!B:B,MATCH($C1672,'Policy Characteristics'!$C:$C,0))),"",INDEX('Policy Characteristics'!B:B,MATCH($C1672,'Policy Characteristics'!$C:$C,0)))</f>
        <v>Exempt Process Emissions from C Tax</v>
      </c>
      <c r="C1672" s="237" t="str">
        <f>C$1671</f>
        <v>BEPEfCT Boolean Exempt Process Emissions from Carbon Tax</v>
      </c>
      <c r="D1672" s="290" t="s">
        <v>3046</v>
      </c>
      <c r="E1672" s="290"/>
      <c r="F1672" t="s">
        <v>2752</v>
      </c>
      <c r="G1672" s="290"/>
      <c r="H1672" s="293">
        <v>1629</v>
      </c>
      <c r="I1672" s="389" t="s">
        <v>43</v>
      </c>
      <c r="J1672" s="388" t="str">
        <f>IF(ISBLANK(INDEX('Policy Characteristics'!D:D,MATCH($C1672,'Policy Characteristics'!$C:$C,0))),"",INDEX('Policy Characteristics'!D:D,MATCH($C1672,'Policy Characteristics'!$C:$C,0)))</f>
        <v/>
      </c>
      <c r="K1672" s="237" t="str">
        <f>IF(ISBLANK(INDEX('Policy Characteristics'!E:E,MATCH($C1672,'Policy Characteristics'!$C:$C,0))),"",INDEX('Policy Characteristics'!E:E,MATCH($C1672,'Policy Characteristics'!$C:$C,0)))</f>
        <v>cross toggle whether carbon tax affects process emissions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1</v>
      </c>
      <c r="O1672" s="237" t="str">
        <f>IF(ISBLANK(INDEX('Policy Characteristics'!I:I,MATCH($C1672,'Policy Characteristics'!$C:$C,0))),"",INDEX('Policy Characteristics'!I:I,MATCH($C1672,'Policy Characteristics'!$C:$C,0)))</f>
        <v>on/off</v>
      </c>
      <c r="P1672" s="237"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7" t="str">
        <f>IF(ISBLANK(INDEX('Policy Characteristics'!K:K,MATCH($C1672,'Policy Characteristics'!$C:$C,0))),"",INDEX('Policy Characteristics'!K:K,MATCH($C1672,'Policy Characteristics'!$C:$C,0)))</f>
        <v>fuels.html#carbon-tax</v>
      </c>
      <c r="R1672" s="237" t="str">
        <f>IF(ISBLANK(INDEX('Policy Characteristics'!L:L,MATCH($C1672,'Policy Characteristics'!$C:$C,0))),"",INDEX('Policy Characteristics'!L:L,MATCH($C1672,'Policy Characteristics'!$C:$C,0)))</f>
        <v>carbon-tax.html</v>
      </c>
      <c r="S1672" s="291" t="s">
        <v>187</v>
      </c>
    </row>
    <row r="1673" spans="1:19" s="291" customFormat="1">
      <c r="A1673" s="237" t="str">
        <f>IF(ISBLANK(INDEX('Policy Characteristics'!A:A,MATCH($C1673,'Policy Characteristics'!$C:$C,0))),"",INDEX('Policy Characteristics'!A:A,MATCH($C1673,'Policy Characteristics'!$C:$C,0)))</f>
        <v>Cross-Sector</v>
      </c>
      <c r="B1673" s="386" t="str">
        <f>IF(ISBLANK(INDEX('Policy Characteristics'!B:B,MATCH($C1673,'Policy Characteristics'!$C:$C,0))),"",INDEX('Policy Characteristics'!B:B,MATCH($C1673,'Policy Characteristics'!$C:$C,0)))</f>
        <v>Exempt Process Emissions from C Tax</v>
      </c>
      <c r="C1673" s="237" t="str">
        <f t="shared" ref="C1673:C1695" si="65">C$1671</f>
        <v>BEPEfCT Boolean Exempt Process Emissions from Carbon Tax</v>
      </c>
      <c r="D1673" s="290" t="s">
        <v>3047</v>
      </c>
      <c r="E1673" s="290"/>
      <c r="F1673" t="s">
        <v>3011</v>
      </c>
      <c r="G1673" s="290"/>
      <c r="H1673" s="293">
        <v>1630</v>
      </c>
      <c r="I1673" s="389" t="s">
        <v>43</v>
      </c>
      <c r="J1673" s="388" t="str">
        <f>IF(ISBLANK(INDEX('Policy Characteristics'!D:D,MATCH($C1673,'Policy Characteristics'!$C:$C,0))),"",INDEX('Policy Characteristics'!D:D,MATCH($C1673,'Policy Characteristics'!$C:$C,0)))</f>
        <v/>
      </c>
      <c r="K1673" s="237" t="str">
        <f>IF(ISBLANK(INDEX('Policy Characteristics'!E:E,MATCH($C1673,'Policy Characteristics'!$C:$C,0))),"",INDEX('Policy Characteristics'!E:E,MATCH($C1673,'Policy Characteristics'!$C:$C,0)))</f>
        <v>cross toggle whether carbon tax affects process emissions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1</v>
      </c>
      <c r="O1673" s="237" t="str">
        <f>IF(ISBLANK(INDEX('Policy Characteristics'!I:I,MATCH($C1673,'Policy Characteristics'!$C:$C,0))),"",INDEX('Policy Characteristics'!I:I,MATCH($C1673,'Policy Characteristics'!$C:$C,0)))</f>
        <v>on/off</v>
      </c>
      <c r="P1673" s="237"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7" t="str">
        <f>IF(ISBLANK(INDEX('Policy Characteristics'!K:K,MATCH($C1673,'Policy Characteristics'!$C:$C,0))),"",INDEX('Policy Characteristics'!K:K,MATCH($C1673,'Policy Characteristics'!$C:$C,0)))</f>
        <v>fuels.html#carbon-tax</v>
      </c>
      <c r="R1673" s="237" t="str">
        <f>IF(ISBLANK(INDEX('Policy Characteristics'!L:L,MATCH($C1673,'Policy Characteristics'!$C:$C,0))),"",INDEX('Policy Characteristics'!L:L,MATCH($C1673,'Policy Characteristics'!$C:$C,0)))</f>
        <v>carbon-tax.html</v>
      </c>
      <c r="S1673" s="291" t="s">
        <v>187</v>
      </c>
    </row>
    <row r="1674" spans="1:19" s="291" customFormat="1">
      <c r="A1674" s="237" t="str">
        <f>IF(ISBLANK(INDEX('Policy Characteristics'!A:A,MATCH($C1674,'Policy Characteristics'!$C:$C,0))),"",INDEX('Policy Characteristics'!A:A,MATCH($C1674,'Policy Characteristics'!$C:$C,0)))</f>
        <v>Cross-Sector</v>
      </c>
      <c r="B1674" s="386" t="str">
        <f>IF(ISBLANK(INDEX('Policy Characteristics'!B:B,MATCH($C1674,'Policy Characteristics'!$C:$C,0))),"",INDEX('Policy Characteristics'!B:B,MATCH($C1674,'Policy Characteristics'!$C:$C,0)))</f>
        <v>Exempt Process Emissions from C Tax</v>
      </c>
      <c r="C1674" s="237" t="str">
        <f t="shared" si="65"/>
        <v>BEPEfCT Boolean Exempt Process Emissions from Carbon Tax</v>
      </c>
      <c r="D1674" s="290" t="s">
        <v>3048</v>
      </c>
      <c r="E1674" s="290"/>
      <c r="F1674" t="s">
        <v>3012</v>
      </c>
      <c r="G1674" s="290"/>
      <c r="H1674" s="293">
        <v>1631</v>
      </c>
      <c r="I1674" s="389" t="s">
        <v>44</v>
      </c>
      <c r="J1674" s="388" t="str">
        <f>IF(ISBLANK(INDEX('Policy Characteristics'!D:D,MATCH($C1674,'Policy Characteristics'!$C:$C,0))),"",INDEX('Policy Characteristics'!D:D,MATCH($C1674,'Policy Characteristics'!$C:$C,0)))</f>
        <v/>
      </c>
      <c r="K1674" s="237" t="str">
        <f>IF(ISBLANK(INDEX('Policy Characteristics'!E:E,MATCH($C1674,'Policy Characteristics'!$C:$C,0))),"",INDEX('Policy Characteristics'!E:E,MATCH($C1674,'Policy Characteristics'!$C:$C,0)))</f>
        <v>cross toggle whether carbon tax affects process emissions</v>
      </c>
      <c r="L1674" s="237">
        <f>IF(ISBLANK(INDEX('Policy Characteristics'!F:F,MATCH($C1674,'Policy Characteristics'!$C:$C,0))),"",INDEX('Policy Characteristics'!F:F,MATCH($C1674,'Policy Characteristics'!$C:$C,0)))</f>
        <v>0</v>
      </c>
      <c r="M1674" s="237">
        <f>IF(ISBLANK(INDEX('Policy Characteristics'!G:G,MATCH($C1674,'Policy Characteristics'!$C:$C,0))),"",INDEX('Policy Characteristics'!G:G,MATCH($C1674,'Policy Characteristics'!$C:$C,0)))</f>
        <v>1</v>
      </c>
      <c r="N1674" s="237">
        <f>IF(ISBLANK(INDEX('Policy Characteristics'!H:H,MATCH($C1674,'Policy Characteristics'!$C:$C,0))),"",INDEX('Policy Characteristics'!H:H,MATCH($C1674,'Policy Characteristics'!$C:$C,0)))</f>
        <v>1</v>
      </c>
      <c r="O1674" s="237" t="str">
        <f>IF(ISBLANK(INDEX('Policy Characteristics'!I:I,MATCH($C1674,'Policy Characteristics'!$C:$C,0))),"",INDEX('Policy Characteristics'!I:I,MATCH($C1674,'Policy Characteristics'!$C:$C,0)))</f>
        <v>on/off</v>
      </c>
      <c r="P1674" s="237"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7" t="str">
        <f>IF(ISBLANK(INDEX('Policy Characteristics'!K:K,MATCH($C1674,'Policy Characteristics'!$C:$C,0))),"",INDEX('Policy Characteristics'!K:K,MATCH($C1674,'Policy Characteristics'!$C:$C,0)))</f>
        <v>fuels.html#carbon-tax</v>
      </c>
      <c r="R1674" s="237" t="str">
        <f>IF(ISBLANK(INDEX('Policy Characteristics'!L:L,MATCH($C1674,'Policy Characteristics'!$C:$C,0))),"",INDEX('Policy Characteristics'!L:L,MATCH($C1674,'Policy Characteristics'!$C:$C,0)))</f>
        <v>carbon-tax.html</v>
      </c>
      <c r="S1674" s="291" t="s">
        <v>187</v>
      </c>
    </row>
    <row r="1675" spans="1:19" s="291" customFormat="1">
      <c r="A1675" s="237" t="str">
        <f>IF(ISBLANK(INDEX('Policy Characteristics'!A:A,MATCH($C1675,'Policy Characteristics'!$C:$C,0))),"",INDEX('Policy Characteristics'!A:A,MATCH($C1675,'Policy Characteristics'!$C:$C,0)))</f>
        <v>Cross-Sector</v>
      </c>
      <c r="B1675" s="386" t="str">
        <f>IF(ISBLANK(INDEX('Policy Characteristics'!B:B,MATCH($C1675,'Policy Characteristics'!$C:$C,0))),"",INDEX('Policy Characteristics'!B:B,MATCH($C1675,'Policy Characteristics'!$C:$C,0)))</f>
        <v>Exempt Process Emissions from C Tax</v>
      </c>
      <c r="C1675" s="237" t="str">
        <f t="shared" si="65"/>
        <v>BEPEfCT Boolean Exempt Process Emissions from Carbon Tax</v>
      </c>
      <c r="D1675" s="290" t="s">
        <v>3049</v>
      </c>
      <c r="E1675" s="290"/>
      <c r="F1675" t="s">
        <v>3013</v>
      </c>
      <c r="G1675" s="290"/>
      <c r="H1675" s="293">
        <v>1632</v>
      </c>
      <c r="I1675" s="389" t="s">
        <v>44</v>
      </c>
      <c r="J1675" s="388" t="str">
        <f>IF(ISBLANK(INDEX('Policy Characteristics'!D:D,MATCH($C1675,'Policy Characteristics'!$C:$C,0))),"",INDEX('Policy Characteristics'!D:D,MATCH($C1675,'Policy Characteristics'!$C:$C,0)))</f>
        <v/>
      </c>
      <c r="K1675" s="237" t="str">
        <f>IF(ISBLANK(INDEX('Policy Characteristics'!E:E,MATCH($C1675,'Policy Characteristics'!$C:$C,0))),"",INDEX('Policy Characteristics'!E:E,MATCH($C1675,'Policy Characteristics'!$C:$C,0)))</f>
        <v>cross toggle whether carbon tax affects process emissions</v>
      </c>
      <c r="L1675" s="237">
        <f>IF(ISBLANK(INDEX('Policy Characteristics'!F:F,MATCH($C1675,'Policy Characteristics'!$C:$C,0))),"",INDEX('Policy Characteristics'!F:F,MATCH($C1675,'Policy Characteristics'!$C:$C,0)))</f>
        <v>0</v>
      </c>
      <c r="M1675" s="237">
        <f>IF(ISBLANK(INDEX('Policy Characteristics'!G:G,MATCH($C1675,'Policy Characteristics'!$C:$C,0))),"",INDEX('Policy Characteristics'!G:G,MATCH($C1675,'Policy Characteristics'!$C:$C,0)))</f>
        <v>1</v>
      </c>
      <c r="N1675" s="237">
        <f>IF(ISBLANK(INDEX('Policy Characteristics'!H:H,MATCH($C1675,'Policy Characteristics'!$C:$C,0))),"",INDEX('Policy Characteristics'!H:H,MATCH($C1675,'Policy Characteristics'!$C:$C,0)))</f>
        <v>1</v>
      </c>
      <c r="O1675" s="237" t="str">
        <f>IF(ISBLANK(INDEX('Policy Characteristics'!I:I,MATCH($C1675,'Policy Characteristics'!$C:$C,0))),"",INDEX('Policy Characteristics'!I:I,MATCH($C1675,'Policy Characteristics'!$C:$C,0)))</f>
        <v>on/off</v>
      </c>
      <c r="P1675" s="237"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7" t="str">
        <f>IF(ISBLANK(INDEX('Policy Characteristics'!K:K,MATCH($C1675,'Policy Characteristics'!$C:$C,0))),"",INDEX('Policy Characteristics'!K:K,MATCH($C1675,'Policy Characteristics'!$C:$C,0)))</f>
        <v>fuels.html#carbon-tax</v>
      </c>
      <c r="R1675" s="237" t="str">
        <f>IF(ISBLANK(INDEX('Policy Characteristics'!L:L,MATCH($C1675,'Policy Characteristics'!$C:$C,0))),"",INDEX('Policy Characteristics'!L:L,MATCH($C1675,'Policy Characteristics'!$C:$C,0)))</f>
        <v>carbon-tax.html</v>
      </c>
      <c r="S1675" s="291" t="s">
        <v>187</v>
      </c>
    </row>
    <row r="1676" spans="1:19" s="291" customFormat="1">
      <c r="A1676" s="237" t="str">
        <f>IF(ISBLANK(INDEX('Policy Characteristics'!A:A,MATCH($C1676,'Policy Characteristics'!$C:$C,0))),"",INDEX('Policy Characteristics'!A:A,MATCH($C1676,'Policy Characteristics'!$C:$C,0)))</f>
        <v>Cross-Sector</v>
      </c>
      <c r="B1676" s="386" t="str">
        <f>IF(ISBLANK(INDEX('Policy Characteristics'!B:B,MATCH($C1676,'Policy Characteristics'!$C:$C,0))),"",INDEX('Policy Characteristics'!B:B,MATCH($C1676,'Policy Characteristics'!$C:$C,0)))</f>
        <v>Exempt Process Emissions from C Tax</v>
      </c>
      <c r="C1676" s="237" t="str">
        <f t="shared" si="65"/>
        <v>BEPEfCT Boolean Exempt Process Emissions from Carbon Tax</v>
      </c>
      <c r="D1676" s="290" t="s">
        <v>3050</v>
      </c>
      <c r="E1676" s="290"/>
      <c r="F1676" t="s">
        <v>3014</v>
      </c>
      <c r="G1676" s="290"/>
      <c r="H1676" s="293">
        <v>1633</v>
      </c>
      <c r="I1676" s="389" t="s">
        <v>44</v>
      </c>
      <c r="J1676" s="388" t="str">
        <f>IF(ISBLANK(INDEX('Policy Characteristics'!D:D,MATCH($C1676,'Policy Characteristics'!$C:$C,0))),"",INDEX('Policy Characteristics'!D:D,MATCH($C1676,'Policy Characteristics'!$C:$C,0)))</f>
        <v/>
      </c>
      <c r="K1676" s="237" t="str">
        <f>IF(ISBLANK(INDEX('Policy Characteristics'!E:E,MATCH($C1676,'Policy Characteristics'!$C:$C,0))),"",INDEX('Policy Characteristics'!E:E,MATCH($C1676,'Policy Characteristics'!$C:$C,0)))</f>
        <v>cross toggle whether carbon tax affects process emissions</v>
      </c>
      <c r="L1676" s="237">
        <f>IF(ISBLANK(INDEX('Policy Characteristics'!F:F,MATCH($C1676,'Policy Characteristics'!$C:$C,0))),"",INDEX('Policy Characteristics'!F:F,MATCH($C1676,'Policy Characteristics'!$C:$C,0)))</f>
        <v>0</v>
      </c>
      <c r="M1676" s="237">
        <f>IF(ISBLANK(INDEX('Policy Characteristics'!G:G,MATCH($C1676,'Policy Characteristics'!$C:$C,0))),"",INDEX('Policy Characteristics'!G:G,MATCH($C1676,'Policy Characteristics'!$C:$C,0)))</f>
        <v>1</v>
      </c>
      <c r="N1676" s="237">
        <f>IF(ISBLANK(INDEX('Policy Characteristics'!H:H,MATCH($C1676,'Policy Characteristics'!$C:$C,0))),"",INDEX('Policy Characteristics'!H:H,MATCH($C1676,'Policy Characteristics'!$C:$C,0)))</f>
        <v>1</v>
      </c>
      <c r="O1676" s="237" t="str">
        <f>IF(ISBLANK(INDEX('Policy Characteristics'!I:I,MATCH($C1676,'Policy Characteristics'!$C:$C,0))),"",INDEX('Policy Characteristics'!I:I,MATCH($C1676,'Policy Characteristics'!$C:$C,0)))</f>
        <v>on/off</v>
      </c>
      <c r="P1676" s="237"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7" t="str">
        <f>IF(ISBLANK(INDEX('Policy Characteristics'!K:K,MATCH($C1676,'Policy Characteristics'!$C:$C,0))),"",INDEX('Policy Characteristics'!K:K,MATCH($C1676,'Policy Characteristics'!$C:$C,0)))</f>
        <v>fuels.html#carbon-tax</v>
      </c>
      <c r="R1676" s="237" t="str">
        <f>IF(ISBLANK(INDEX('Policy Characteristics'!L:L,MATCH($C1676,'Policy Characteristics'!$C:$C,0))),"",INDEX('Policy Characteristics'!L:L,MATCH($C1676,'Policy Characteristics'!$C:$C,0)))</f>
        <v>carbon-tax.html</v>
      </c>
      <c r="S1676" s="291" t="s">
        <v>187</v>
      </c>
    </row>
    <row r="1677" spans="1:19" s="291" customFormat="1">
      <c r="A1677" s="237" t="str">
        <f>IF(ISBLANK(INDEX('Policy Characteristics'!A:A,MATCH($C1677,'Policy Characteristics'!$C:$C,0))),"",INDEX('Policy Characteristics'!A:A,MATCH($C1677,'Policy Characteristics'!$C:$C,0)))</f>
        <v>Cross-Sector</v>
      </c>
      <c r="B1677" s="386" t="str">
        <f>IF(ISBLANK(INDEX('Policy Characteristics'!B:B,MATCH($C1677,'Policy Characteristics'!$C:$C,0))),"",INDEX('Policy Characteristics'!B:B,MATCH($C1677,'Policy Characteristics'!$C:$C,0)))</f>
        <v>Exempt Process Emissions from C Tax</v>
      </c>
      <c r="C1677" s="237" t="str">
        <f t="shared" si="65"/>
        <v>BEPEfCT Boolean Exempt Process Emissions from Carbon Tax</v>
      </c>
      <c r="D1677" s="290" t="s">
        <v>3051</v>
      </c>
      <c r="E1677" s="290"/>
      <c r="F1677" t="s">
        <v>3015</v>
      </c>
      <c r="G1677" s="290"/>
      <c r="H1677" s="293">
        <v>1634</v>
      </c>
      <c r="I1677" s="389" t="s">
        <v>44</v>
      </c>
      <c r="J1677" s="388" t="str">
        <f>IF(ISBLANK(INDEX('Policy Characteristics'!D:D,MATCH($C1677,'Policy Characteristics'!$C:$C,0))),"",INDEX('Policy Characteristics'!D:D,MATCH($C1677,'Policy Characteristics'!$C:$C,0)))</f>
        <v/>
      </c>
      <c r="K1677" s="237" t="str">
        <f>IF(ISBLANK(INDEX('Policy Characteristics'!E:E,MATCH($C1677,'Policy Characteristics'!$C:$C,0))),"",INDEX('Policy Characteristics'!E:E,MATCH($C1677,'Policy Characteristics'!$C:$C,0)))</f>
        <v>cross toggle whether carbon tax affects process emissions</v>
      </c>
      <c r="L1677" s="237">
        <f>IF(ISBLANK(INDEX('Policy Characteristics'!F:F,MATCH($C1677,'Policy Characteristics'!$C:$C,0))),"",INDEX('Policy Characteristics'!F:F,MATCH($C1677,'Policy Characteristics'!$C:$C,0)))</f>
        <v>0</v>
      </c>
      <c r="M1677" s="237">
        <f>IF(ISBLANK(INDEX('Policy Characteristics'!G:G,MATCH($C1677,'Policy Characteristics'!$C:$C,0))),"",INDEX('Policy Characteristics'!G:G,MATCH($C1677,'Policy Characteristics'!$C:$C,0)))</f>
        <v>1</v>
      </c>
      <c r="N1677" s="237">
        <f>IF(ISBLANK(INDEX('Policy Characteristics'!H:H,MATCH($C1677,'Policy Characteristics'!$C:$C,0))),"",INDEX('Policy Characteristics'!H:H,MATCH($C1677,'Policy Characteristics'!$C:$C,0)))</f>
        <v>1</v>
      </c>
      <c r="O1677" s="237" t="str">
        <f>IF(ISBLANK(INDEX('Policy Characteristics'!I:I,MATCH($C1677,'Policy Characteristics'!$C:$C,0))),"",INDEX('Policy Characteristics'!I:I,MATCH($C1677,'Policy Characteristics'!$C:$C,0)))</f>
        <v>on/off</v>
      </c>
      <c r="P1677" s="237"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7" t="str">
        <f>IF(ISBLANK(INDEX('Policy Characteristics'!K:K,MATCH($C1677,'Policy Characteristics'!$C:$C,0))),"",INDEX('Policy Characteristics'!K:K,MATCH($C1677,'Policy Characteristics'!$C:$C,0)))</f>
        <v>fuels.html#carbon-tax</v>
      </c>
      <c r="R1677" s="237" t="str">
        <f>IF(ISBLANK(INDEX('Policy Characteristics'!L:L,MATCH($C1677,'Policy Characteristics'!$C:$C,0))),"",INDEX('Policy Characteristics'!L:L,MATCH($C1677,'Policy Characteristics'!$C:$C,0)))</f>
        <v>carbon-tax.html</v>
      </c>
      <c r="S1677" s="291" t="s">
        <v>187</v>
      </c>
    </row>
    <row r="1678" spans="1:19" s="291" customFormat="1">
      <c r="A1678" s="237" t="str">
        <f>IF(ISBLANK(INDEX('Policy Characteristics'!A:A,MATCH($C1678,'Policy Characteristics'!$C:$C,0))),"",INDEX('Policy Characteristics'!A:A,MATCH($C1678,'Policy Characteristics'!$C:$C,0)))</f>
        <v>Cross-Sector</v>
      </c>
      <c r="B1678" s="386" t="str">
        <f>IF(ISBLANK(INDEX('Policy Characteristics'!B:B,MATCH($C1678,'Policy Characteristics'!$C:$C,0))),"",INDEX('Policy Characteristics'!B:B,MATCH($C1678,'Policy Characteristics'!$C:$C,0)))</f>
        <v>Exempt Process Emissions from C Tax</v>
      </c>
      <c r="C1678" s="237" t="str">
        <f t="shared" si="65"/>
        <v>BEPEfCT Boolean Exempt Process Emissions from Carbon Tax</v>
      </c>
      <c r="D1678" s="290" t="s">
        <v>3052</v>
      </c>
      <c r="E1678" s="290"/>
      <c r="F1678" t="s">
        <v>3016</v>
      </c>
      <c r="G1678" s="290"/>
      <c r="H1678" s="293">
        <v>1635</v>
      </c>
      <c r="I1678" s="389" t="s">
        <v>44</v>
      </c>
      <c r="J1678" s="388" t="str">
        <f>IF(ISBLANK(INDEX('Policy Characteristics'!D:D,MATCH($C1678,'Policy Characteristics'!$C:$C,0))),"",INDEX('Policy Characteristics'!D:D,MATCH($C1678,'Policy Characteristics'!$C:$C,0)))</f>
        <v/>
      </c>
      <c r="K1678" s="237" t="str">
        <f>IF(ISBLANK(INDEX('Policy Characteristics'!E:E,MATCH($C1678,'Policy Characteristics'!$C:$C,0))),"",INDEX('Policy Characteristics'!E:E,MATCH($C1678,'Policy Characteristics'!$C:$C,0)))</f>
        <v>cross toggle whether carbon tax affects process emissions</v>
      </c>
      <c r="L1678" s="237">
        <f>IF(ISBLANK(INDEX('Policy Characteristics'!F:F,MATCH($C1678,'Policy Characteristics'!$C:$C,0))),"",INDEX('Policy Characteristics'!F:F,MATCH($C1678,'Policy Characteristics'!$C:$C,0)))</f>
        <v>0</v>
      </c>
      <c r="M1678" s="237">
        <f>IF(ISBLANK(INDEX('Policy Characteristics'!G:G,MATCH($C1678,'Policy Characteristics'!$C:$C,0))),"",INDEX('Policy Characteristics'!G:G,MATCH($C1678,'Policy Characteristics'!$C:$C,0)))</f>
        <v>1</v>
      </c>
      <c r="N1678" s="237">
        <f>IF(ISBLANK(INDEX('Policy Characteristics'!H:H,MATCH($C1678,'Policy Characteristics'!$C:$C,0))),"",INDEX('Policy Characteristics'!H:H,MATCH($C1678,'Policy Characteristics'!$C:$C,0)))</f>
        <v>1</v>
      </c>
      <c r="O1678" s="237" t="str">
        <f>IF(ISBLANK(INDEX('Policy Characteristics'!I:I,MATCH($C1678,'Policy Characteristics'!$C:$C,0))),"",INDEX('Policy Characteristics'!I:I,MATCH($C1678,'Policy Characteristics'!$C:$C,0)))</f>
        <v>on/off</v>
      </c>
      <c r="P1678" s="237"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7" t="str">
        <f>IF(ISBLANK(INDEX('Policy Characteristics'!K:K,MATCH($C1678,'Policy Characteristics'!$C:$C,0))),"",INDEX('Policy Characteristics'!K:K,MATCH($C1678,'Policy Characteristics'!$C:$C,0)))</f>
        <v>fuels.html#carbon-tax</v>
      </c>
      <c r="R1678" s="237" t="str">
        <f>IF(ISBLANK(INDEX('Policy Characteristics'!L:L,MATCH($C1678,'Policy Characteristics'!$C:$C,0))),"",INDEX('Policy Characteristics'!L:L,MATCH($C1678,'Policy Characteristics'!$C:$C,0)))</f>
        <v>carbon-tax.html</v>
      </c>
      <c r="S1678" s="291" t="s">
        <v>187</v>
      </c>
    </row>
    <row r="1679" spans="1:19" s="291" customFormat="1">
      <c r="A1679" s="237" t="str">
        <f>IF(ISBLANK(INDEX('Policy Characteristics'!A:A,MATCH($C1679,'Policy Characteristics'!$C:$C,0))),"",INDEX('Policy Characteristics'!A:A,MATCH($C1679,'Policy Characteristics'!$C:$C,0)))</f>
        <v>Cross-Sector</v>
      </c>
      <c r="B1679" s="386" t="str">
        <f>IF(ISBLANK(INDEX('Policy Characteristics'!B:B,MATCH($C1679,'Policy Characteristics'!$C:$C,0))),"",INDEX('Policy Characteristics'!B:B,MATCH($C1679,'Policy Characteristics'!$C:$C,0)))</f>
        <v>Exempt Process Emissions from C Tax</v>
      </c>
      <c r="C1679" s="237" t="str">
        <f t="shared" si="65"/>
        <v>BEPEfCT Boolean Exempt Process Emissions from Carbon Tax</v>
      </c>
      <c r="D1679" s="290" t="s">
        <v>3053</v>
      </c>
      <c r="E1679" s="290"/>
      <c r="F1679" t="s">
        <v>3017</v>
      </c>
      <c r="G1679" s="290"/>
      <c r="H1679" s="293">
        <v>1636</v>
      </c>
      <c r="I1679" s="389" t="s">
        <v>44</v>
      </c>
      <c r="J1679" s="388" t="str">
        <f>IF(ISBLANK(INDEX('Policy Characteristics'!D:D,MATCH($C1679,'Policy Characteristics'!$C:$C,0))),"",INDEX('Policy Characteristics'!D:D,MATCH($C1679,'Policy Characteristics'!$C:$C,0)))</f>
        <v/>
      </c>
      <c r="K1679" s="237" t="str">
        <f>IF(ISBLANK(INDEX('Policy Characteristics'!E:E,MATCH($C1679,'Policy Characteristics'!$C:$C,0))),"",INDEX('Policy Characteristics'!E:E,MATCH($C1679,'Policy Characteristics'!$C:$C,0)))</f>
        <v>cross toggle whether carbon tax affects process emissions</v>
      </c>
      <c r="L1679" s="237">
        <f>IF(ISBLANK(INDEX('Policy Characteristics'!F:F,MATCH($C1679,'Policy Characteristics'!$C:$C,0))),"",INDEX('Policy Characteristics'!F:F,MATCH($C1679,'Policy Characteristics'!$C:$C,0)))</f>
        <v>0</v>
      </c>
      <c r="M1679" s="237">
        <f>IF(ISBLANK(INDEX('Policy Characteristics'!G:G,MATCH($C1679,'Policy Characteristics'!$C:$C,0))),"",INDEX('Policy Characteristics'!G:G,MATCH($C1679,'Policy Characteristics'!$C:$C,0)))</f>
        <v>1</v>
      </c>
      <c r="N1679" s="237">
        <f>IF(ISBLANK(INDEX('Policy Characteristics'!H:H,MATCH($C1679,'Policy Characteristics'!$C:$C,0))),"",INDEX('Policy Characteristics'!H:H,MATCH($C1679,'Policy Characteristics'!$C:$C,0)))</f>
        <v>1</v>
      </c>
      <c r="O1679" s="237" t="str">
        <f>IF(ISBLANK(INDEX('Policy Characteristics'!I:I,MATCH($C1679,'Policy Characteristics'!$C:$C,0))),"",INDEX('Policy Characteristics'!I:I,MATCH($C1679,'Policy Characteristics'!$C:$C,0)))</f>
        <v>on/off</v>
      </c>
      <c r="P1679" s="237"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7" t="str">
        <f>IF(ISBLANK(INDEX('Policy Characteristics'!K:K,MATCH($C1679,'Policy Characteristics'!$C:$C,0))),"",INDEX('Policy Characteristics'!K:K,MATCH($C1679,'Policy Characteristics'!$C:$C,0)))</f>
        <v>fuels.html#carbon-tax</v>
      </c>
      <c r="R1679" s="237" t="str">
        <f>IF(ISBLANK(INDEX('Policy Characteristics'!L:L,MATCH($C1679,'Policy Characteristics'!$C:$C,0))),"",INDEX('Policy Characteristics'!L:L,MATCH($C1679,'Policy Characteristics'!$C:$C,0)))</f>
        <v>carbon-tax.html</v>
      </c>
      <c r="S1679" s="291" t="s">
        <v>187</v>
      </c>
    </row>
    <row r="1680" spans="1:19" s="291" customFormat="1">
      <c r="A1680" s="237" t="str">
        <f>IF(ISBLANK(INDEX('Policy Characteristics'!A:A,MATCH($C1680,'Policy Characteristics'!$C:$C,0))),"",INDEX('Policy Characteristics'!A:A,MATCH($C1680,'Policy Characteristics'!$C:$C,0)))</f>
        <v>Cross-Sector</v>
      </c>
      <c r="B1680" s="386" t="str">
        <f>IF(ISBLANK(INDEX('Policy Characteristics'!B:B,MATCH($C1680,'Policy Characteristics'!$C:$C,0))),"",INDEX('Policy Characteristics'!B:B,MATCH($C1680,'Policy Characteristics'!$C:$C,0)))</f>
        <v>Exempt Process Emissions from C Tax</v>
      </c>
      <c r="C1680" s="237" t="str">
        <f t="shared" si="65"/>
        <v>BEPEfCT Boolean Exempt Process Emissions from Carbon Tax</v>
      </c>
      <c r="D1680" s="290" t="s">
        <v>3054</v>
      </c>
      <c r="E1680" s="290"/>
      <c r="F1680" t="s">
        <v>2572</v>
      </c>
      <c r="G1680" s="290"/>
      <c r="H1680" s="293">
        <v>1637</v>
      </c>
      <c r="I1680" s="389" t="s">
        <v>43</v>
      </c>
      <c r="J1680" s="388" t="str">
        <f>IF(ISBLANK(INDEX('Policy Characteristics'!D:D,MATCH($C1680,'Policy Characteristics'!$C:$C,0))),"",INDEX('Policy Characteristics'!D:D,MATCH($C1680,'Policy Characteristics'!$C:$C,0)))</f>
        <v/>
      </c>
      <c r="K1680" s="237" t="str">
        <f>IF(ISBLANK(INDEX('Policy Characteristics'!E:E,MATCH($C1680,'Policy Characteristics'!$C:$C,0))),"",INDEX('Policy Characteristics'!E:E,MATCH($C1680,'Policy Characteristics'!$C:$C,0)))</f>
        <v>cross toggle whether carbon tax affects process emissions</v>
      </c>
      <c r="L1680" s="237">
        <f>IF(ISBLANK(INDEX('Policy Characteristics'!F:F,MATCH($C1680,'Policy Characteristics'!$C:$C,0))),"",INDEX('Policy Characteristics'!F:F,MATCH($C1680,'Policy Characteristics'!$C:$C,0)))</f>
        <v>0</v>
      </c>
      <c r="M1680" s="237">
        <f>IF(ISBLANK(INDEX('Policy Characteristics'!G:G,MATCH($C1680,'Policy Characteristics'!$C:$C,0))),"",INDEX('Policy Characteristics'!G:G,MATCH($C1680,'Policy Characteristics'!$C:$C,0)))</f>
        <v>1</v>
      </c>
      <c r="N1680" s="237">
        <f>IF(ISBLANK(INDEX('Policy Characteristics'!H:H,MATCH($C1680,'Policy Characteristics'!$C:$C,0))),"",INDEX('Policy Characteristics'!H:H,MATCH($C1680,'Policy Characteristics'!$C:$C,0)))</f>
        <v>1</v>
      </c>
      <c r="O1680" s="237" t="str">
        <f>IF(ISBLANK(INDEX('Policy Characteristics'!I:I,MATCH($C1680,'Policy Characteristics'!$C:$C,0))),"",INDEX('Policy Characteristics'!I:I,MATCH($C1680,'Policy Characteristics'!$C:$C,0)))</f>
        <v>on/off</v>
      </c>
      <c r="P1680" s="237"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7" t="str">
        <f>IF(ISBLANK(INDEX('Policy Characteristics'!K:K,MATCH($C1680,'Policy Characteristics'!$C:$C,0))),"",INDEX('Policy Characteristics'!K:K,MATCH($C1680,'Policy Characteristics'!$C:$C,0)))</f>
        <v>fuels.html#carbon-tax</v>
      </c>
      <c r="R1680" s="237" t="str">
        <f>IF(ISBLANK(INDEX('Policy Characteristics'!L:L,MATCH($C1680,'Policy Characteristics'!$C:$C,0))),"",INDEX('Policy Characteristics'!L:L,MATCH($C1680,'Policy Characteristics'!$C:$C,0)))</f>
        <v>carbon-tax.html</v>
      </c>
      <c r="S1680" s="291" t="s">
        <v>187</v>
      </c>
    </row>
    <row r="1681" spans="1:19" s="291" customFormat="1">
      <c r="A1681" s="237" t="str">
        <f>IF(ISBLANK(INDEX('Policy Characteristics'!A:A,MATCH($C1681,'Policy Characteristics'!$C:$C,0))),"",INDEX('Policy Characteristics'!A:A,MATCH($C1681,'Policy Characteristics'!$C:$C,0)))</f>
        <v>Cross-Sector</v>
      </c>
      <c r="B1681" s="386" t="str">
        <f>IF(ISBLANK(INDEX('Policy Characteristics'!B:B,MATCH($C1681,'Policy Characteristics'!$C:$C,0))),"",INDEX('Policy Characteristics'!B:B,MATCH($C1681,'Policy Characteristics'!$C:$C,0)))</f>
        <v>Exempt Process Emissions from C Tax</v>
      </c>
      <c r="C1681" s="237" t="str">
        <f t="shared" si="65"/>
        <v>BEPEfCT Boolean Exempt Process Emissions from Carbon Tax</v>
      </c>
      <c r="D1681" s="290" t="s">
        <v>3055</v>
      </c>
      <c r="E1681" s="290"/>
      <c r="F1681" t="s">
        <v>3018</v>
      </c>
      <c r="G1681" s="290"/>
      <c r="H1681" s="293">
        <v>1638</v>
      </c>
      <c r="I1681" s="389" t="s">
        <v>44</v>
      </c>
      <c r="J1681" s="388" t="str">
        <f>IF(ISBLANK(INDEX('Policy Characteristics'!D:D,MATCH($C1681,'Policy Characteristics'!$C:$C,0))),"",INDEX('Policy Characteristics'!D:D,MATCH($C1681,'Policy Characteristics'!$C:$C,0)))</f>
        <v/>
      </c>
      <c r="K1681" s="237" t="str">
        <f>IF(ISBLANK(INDEX('Policy Characteristics'!E:E,MATCH($C1681,'Policy Characteristics'!$C:$C,0))),"",INDEX('Policy Characteristics'!E:E,MATCH($C1681,'Policy Characteristics'!$C:$C,0)))</f>
        <v>cross toggle whether carbon tax affects process emissions</v>
      </c>
      <c r="L1681" s="237">
        <f>IF(ISBLANK(INDEX('Policy Characteristics'!F:F,MATCH($C1681,'Policy Characteristics'!$C:$C,0))),"",INDEX('Policy Characteristics'!F:F,MATCH($C1681,'Policy Characteristics'!$C:$C,0)))</f>
        <v>0</v>
      </c>
      <c r="M1681" s="237">
        <f>IF(ISBLANK(INDEX('Policy Characteristics'!G:G,MATCH($C1681,'Policy Characteristics'!$C:$C,0))),"",INDEX('Policy Characteristics'!G:G,MATCH($C1681,'Policy Characteristics'!$C:$C,0)))</f>
        <v>1</v>
      </c>
      <c r="N1681" s="237">
        <f>IF(ISBLANK(INDEX('Policy Characteristics'!H:H,MATCH($C1681,'Policy Characteristics'!$C:$C,0))),"",INDEX('Policy Characteristics'!H:H,MATCH($C1681,'Policy Characteristics'!$C:$C,0)))</f>
        <v>1</v>
      </c>
      <c r="O1681" s="237" t="str">
        <f>IF(ISBLANK(INDEX('Policy Characteristics'!I:I,MATCH($C1681,'Policy Characteristics'!$C:$C,0))),"",INDEX('Policy Characteristics'!I:I,MATCH($C1681,'Policy Characteristics'!$C:$C,0)))</f>
        <v>on/off</v>
      </c>
      <c r="P1681" s="237"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7" t="str">
        <f>IF(ISBLANK(INDEX('Policy Characteristics'!K:K,MATCH($C1681,'Policy Characteristics'!$C:$C,0))),"",INDEX('Policy Characteristics'!K:K,MATCH($C1681,'Policy Characteristics'!$C:$C,0)))</f>
        <v>fuels.html#carbon-tax</v>
      </c>
      <c r="R1681" s="237" t="str">
        <f>IF(ISBLANK(INDEX('Policy Characteristics'!L:L,MATCH($C1681,'Policy Characteristics'!$C:$C,0))),"",INDEX('Policy Characteristics'!L:L,MATCH($C1681,'Policy Characteristics'!$C:$C,0)))</f>
        <v>carbon-tax.html</v>
      </c>
      <c r="S1681" s="291" t="s">
        <v>187</v>
      </c>
    </row>
    <row r="1682" spans="1:19" s="291" customFormat="1">
      <c r="A1682" s="237" t="str">
        <f>IF(ISBLANK(INDEX('Policy Characteristics'!A:A,MATCH($C1682,'Policy Characteristics'!$C:$C,0))),"",INDEX('Policy Characteristics'!A:A,MATCH($C1682,'Policy Characteristics'!$C:$C,0)))</f>
        <v>Cross-Sector</v>
      </c>
      <c r="B1682" s="386" t="str">
        <f>IF(ISBLANK(INDEX('Policy Characteristics'!B:B,MATCH($C1682,'Policy Characteristics'!$C:$C,0))),"",INDEX('Policy Characteristics'!B:B,MATCH($C1682,'Policy Characteristics'!$C:$C,0)))</f>
        <v>Exempt Process Emissions from C Tax</v>
      </c>
      <c r="C1682" s="237" t="str">
        <f t="shared" si="65"/>
        <v>BEPEfCT Boolean Exempt Process Emissions from Carbon Tax</v>
      </c>
      <c r="D1682" s="290" t="s">
        <v>3056</v>
      </c>
      <c r="E1682" s="290"/>
      <c r="F1682" t="s">
        <v>3019</v>
      </c>
      <c r="G1682" s="290"/>
      <c r="H1682" s="293">
        <v>1639</v>
      </c>
      <c r="I1682" s="389" t="s">
        <v>44</v>
      </c>
      <c r="J1682" s="388" t="str">
        <f>IF(ISBLANK(INDEX('Policy Characteristics'!D:D,MATCH($C1682,'Policy Characteristics'!$C:$C,0))),"",INDEX('Policy Characteristics'!D:D,MATCH($C1682,'Policy Characteristics'!$C:$C,0)))</f>
        <v/>
      </c>
      <c r="K1682" s="237" t="str">
        <f>IF(ISBLANK(INDEX('Policy Characteristics'!E:E,MATCH($C1682,'Policy Characteristics'!$C:$C,0))),"",INDEX('Policy Characteristics'!E:E,MATCH($C1682,'Policy Characteristics'!$C:$C,0)))</f>
        <v>cross toggle whether carbon tax affects process emissions</v>
      </c>
      <c r="L1682" s="237">
        <f>IF(ISBLANK(INDEX('Policy Characteristics'!F:F,MATCH($C1682,'Policy Characteristics'!$C:$C,0))),"",INDEX('Policy Characteristics'!F:F,MATCH($C1682,'Policy Characteristics'!$C:$C,0)))</f>
        <v>0</v>
      </c>
      <c r="M1682" s="237">
        <f>IF(ISBLANK(INDEX('Policy Characteristics'!G:G,MATCH($C1682,'Policy Characteristics'!$C:$C,0))),"",INDEX('Policy Characteristics'!G:G,MATCH($C1682,'Policy Characteristics'!$C:$C,0)))</f>
        <v>1</v>
      </c>
      <c r="N1682" s="237">
        <f>IF(ISBLANK(INDEX('Policy Characteristics'!H:H,MATCH($C1682,'Policy Characteristics'!$C:$C,0))),"",INDEX('Policy Characteristics'!H:H,MATCH($C1682,'Policy Characteristics'!$C:$C,0)))</f>
        <v>1</v>
      </c>
      <c r="O1682" s="237" t="str">
        <f>IF(ISBLANK(INDEX('Policy Characteristics'!I:I,MATCH($C1682,'Policy Characteristics'!$C:$C,0))),"",INDEX('Policy Characteristics'!I:I,MATCH($C1682,'Policy Characteristics'!$C:$C,0)))</f>
        <v>on/off</v>
      </c>
      <c r="P1682" s="237"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7" t="str">
        <f>IF(ISBLANK(INDEX('Policy Characteristics'!K:K,MATCH($C1682,'Policy Characteristics'!$C:$C,0))),"",INDEX('Policy Characteristics'!K:K,MATCH($C1682,'Policy Characteristics'!$C:$C,0)))</f>
        <v>fuels.html#carbon-tax</v>
      </c>
      <c r="R1682" s="237" t="str">
        <f>IF(ISBLANK(INDEX('Policy Characteristics'!L:L,MATCH($C1682,'Policy Characteristics'!$C:$C,0))),"",INDEX('Policy Characteristics'!L:L,MATCH($C1682,'Policy Characteristics'!$C:$C,0)))</f>
        <v>carbon-tax.html</v>
      </c>
      <c r="S1682" s="291" t="s">
        <v>187</v>
      </c>
    </row>
    <row r="1683" spans="1:19" s="291" customFormat="1">
      <c r="A1683" s="237" t="str">
        <f>IF(ISBLANK(INDEX('Policy Characteristics'!A:A,MATCH($C1683,'Policy Characteristics'!$C:$C,0))),"",INDEX('Policy Characteristics'!A:A,MATCH($C1683,'Policy Characteristics'!$C:$C,0)))</f>
        <v>Cross-Sector</v>
      </c>
      <c r="B1683" s="386" t="str">
        <f>IF(ISBLANK(INDEX('Policy Characteristics'!B:B,MATCH($C1683,'Policy Characteristics'!$C:$C,0))),"",INDEX('Policy Characteristics'!B:B,MATCH($C1683,'Policy Characteristics'!$C:$C,0)))</f>
        <v>Exempt Process Emissions from C Tax</v>
      </c>
      <c r="C1683" s="237" t="str">
        <f t="shared" si="65"/>
        <v>BEPEfCT Boolean Exempt Process Emissions from Carbon Tax</v>
      </c>
      <c r="D1683" s="290" t="s">
        <v>3057</v>
      </c>
      <c r="E1683" s="290"/>
      <c r="F1683" t="s">
        <v>3020</v>
      </c>
      <c r="G1683" s="290"/>
      <c r="H1683" s="293">
        <v>1640</v>
      </c>
      <c r="I1683" s="389" t="s">
        <v>44</v>
      </c>
      <c r="J1683" s="388" t="str">
        <f>IF(ISBLANK(INDEX('Policy Characteristics'!D:D,MATCH($C1683,'Policy Characteristics'!$C:$C,0))),"",INDEX('Policy Characteristics'!D:D,MATCH($C1683,'Policy Characteristics'!$C:$C,0)))</f>
        <v/>
      </c>
      <c r="K1683" s="237" t="str">
        <f>IF(ISBLANK(INDEX('Policy Characteristics'!E:E,MATCH($C1683,'Policy Characteristics'!$C:$C,0))),"",INDEX('Policy Characteristics'!E:E,MATCH($C1683,'Policy Characteristics'!$C:$C,0)))</f>
        <v>cross toggle whether carbon tax affects process emissions</v>
      </c>
      <c r="L1683" s="237">
        <f>IF(ISBLANK(INDEX('Policy Characteristics'!F:F,MATCH($C1683,'Policy Characteristics'!$C:$C,0))),"",INDEX('Policy Characteristics'!F:F,MATCH($C1683,'Policy Characteristics'!$C:$C,0)))</f>
        <v>0</v>
      </c>
      <c r="M1683" s="237">
        <f>IF(ISBLANK(INDEX('Policy Characteristics'!G:G,MATCH($C1683,'Policy Characteristics'!$C:$C,0))),"",INDEX('Policy Characteristics'!G:G,MATCH($C1683,'Policy Characteristics'!$C:$C,0)))</f>
        <v>1</v>
      </c>
      <c r="N1683" s="237">
        <f>IF(ISBLANK(INDEX('Policy Characteristics'!H:H,MATCH($C1683,'Policy Characteristics'!$C:$C,0))),"",INDEX('Policy Characteristics'!H:H,MATCH($C1683,'Policy Characteristics'!$C:$C,0)))</f>
        <v>1</v>
      </c>
      <c r="O1683" s="237" t="str">
        <f>IF(ISBLANK(INDEX('Policy Characteristics'!I:I,MATCH($C1683,'Policy Characteristics'!$C:$C,0))),"",INDEX('Policy Characteristics'!I:I,MATCH($C1683,'Policy Characteristics'!$C:$C,0)))</f>
        <v>on/off</v>
      </c>
      <c r="P1683" s="237"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7" t="str">
        <f>IF(ISBLANK(INDEX('Policy Characteristics'!K:K,MATCH($C1683,'Policy Characteristics'!$C:$C,0))),"",INDEX('Policy Characteristics'!K:K,MATCH($C1683,'Policy Characteristics'!$C:$C,0)))</f>
        <v>fuels.html#carbon-tax</v>
      </c>
      <c r="R1683" s="237" t="str">
        <f>IF(ISBLANK(INDEX('Policy Characteristics'!L:L,MATCH($C1683,'Policy Characteristics'!$C:$C,0))),"",INDEX('Policy Characteristics'!L:L,MATCH($C1683,'Policy Characteristics'!$C:$C,0)))</f>
        <v>carbon-tax.html</v>
      </c>
      <c r="S1683" s="291" t="s">
        <v>187</v>
      </c>
    </row>
    <row r="1684" spans="1:19" s="291" customFormat="1">
      <c r="A1684" s="237" t="str">
        <f>IF(ISBLANK(INDEX('Policy Characteristics'!A:A,MATCH($C1684,'Policy Characteristics'!$C:$C,0))),"",INDEX('Policy Characteristics'!A:A,MATCH($C1684,'Policy Characteristics'!$C:$C,0)))</f>
        <v>Cross-Sector</v>
      </c>
      <c r="B1684" s="386" t="str">
        <f>IF(ISBLANK(INDEX('Policy Characteristics'!B:B,MATCH($C1684,'Policy Characteristics'!$C:$C,0))),"",INDEX('Policy Characteristics'!B:B,MATCH($C1684,'Policy Characteristics'!$C:$C,0)))</f>
        <v>Exempt Process Emissions from C Tax</v>
      </c>
      <c r="C1684" s="237" t="str">
        <f t="shared" si="65"/>
        <v>BEPEfCT Boolean Exempt Process Emissions from Carbon Tax</v>
      </c>
      <c r="D1684" s="290" t="s">
        <v>3058</v>
      </c>
      <c r="E1684" s="290"/>
      <c r="F1684" t="s">
        <v>2573</v>
      </c>
      <c r="G1684" s="290"/>
      <c r="H1684" s="293">
        <v>1641</v>
      </c>
      <c r="I1684" s="389" t="s">
        <v>44</v>
      </c>
      <c r="J1684" s="388" t="str">
        <f>IF(ISBLANK(INDEX('Policy Characteristics'!D:D,MATCH($C1684,'Policy Characteristics'!$C:$C,0))),"",INDEX('Policy Characteristics'!D:D,MATCH($C1684,'Policy Characteristics'!$C:$C,0)))</f>
        <v/>
      </c>
      <c r="K1684" s="237" t="str">
        <f>IF(ISBLANK(INDEX('Policy Characteristics'!E:E,MATCH($C1684,'Policy Characteristics'!$C:$C,0))),"",INDEX('Policy Characteristics'!E:E,MATCH($C1684,'Policy Characteristics'!$C:$C,0)))</f>
        <v>cross toggle whether carbon tax affects process emissions</v>
      </c>
      <c r="L1684" s="237">
        <f>IF(ISBLANK(INDEX('Policy Characteristics'!F:F,MATCH($C1684,'Policy Characteristics'!$C:$C,0))),"",INDEX('Policy Characteristics'!F:F,MATCH($C1684,'Policy Characteristics'!$C:$C,0)))</f>
        <v>0</v>
      </c>
      <c r="M1684" s="237">
        <f>IF(ISBLANK(INDEX('Policy Characteristics'!G:G,MATCH($C1684,'Policy Characteristics'!$C:$C,0))),"",INDEX('Policy Characteristics'!G:G,MATCH($C1684,'Policy Characteristics'!$C:$C,0)))</f>
        <v>1</v>
      </c>
      <c r="N1684" s="237">
        <f>IF(ISBLANK(INDEX('Policy Characteristics'!H:H,MATCH($C1684,'Policy Characteristics'!$C:$C,0))),"",INDEX('Policy Characteristics'!H:H,MATCH($C1684,'Policy Characteristics'!$C:$C,0)))</f>
        <v>1</v>
      </c>
      <c r="O1684" s="237" t="str">
        <f>IF(ISBLANK(INDEX('Policy Characteristics'!I:I,MATCH($C1684,'Policy Characteristics'!$C:$C,0))),"",INDEX('Policy Characteristics'!I:I,MATCH($C1684,'Policy Characteristics'!$C:$C,0)))</f>
        <v>on/off</v>
      </c>
      <c r="P1684" s="237"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7" t="str">
        <f>IF(ISBLANK(INDEX('Policy Characteristics'!K:K,MATCH($C1684,'Policy Characteristics'!$C:$C,0))),"",INDEX('Policy Characteristics'!K:K,MATCH($C1684,'Policy Characteristics'!$C:$C,0)))</f>
        <v>fuels.html#carbon-tax</v>
      </c>
      <c r="R1684" s="237" t="str">
        <f>IF(ISBLANK(INDEX('Policy Characteristics'!L:L,MATCH($C1684,'Policy Characteristics'!$C:$C,0))),"",INDEX('Policy Characteristics'!L:L,MATCH($C1684,'Policy Characteristics'!$C:$C,0)))</f>
        <v>carbon-tax.html</v>
      </c>
      <c r="S1684" s="291" t="s">
        <v>187</v>
      </c>
    </row>
    <row r="1685" spans="1:19" s="291" customFormat="1">
      <c r="A1685" s="237" t="str">
        <f>IF(ISBLANK(INDEX('Policy Characteristics'!A:A,MATCH($C1685,'Policy Characteristics'!$C:$C,0))),"",INDEX('Policy Characteristics'!A:A,MATCH($C1685,'Policy Characteristics'!$C:$C,0)))</f>
        <v>Cross-Sector</v>
      </c>
      <c r="B1685" s="386" t="str">
        <f>IF(ISBLANK(INDEX('Policy Characteristics'!B:B,MATCH($C1685,'Policy Characteristics'!$C:$C,0))),"",INDEX('Policy Characteristics'!B:B,MATCH($C1685,'Policy Characteristics'!$C:$C,0)))</f>
        <v>Exempt Process Emissions from C Tax</v>
      </c>
      <c r="C1685" s="237" t="str">
        <f t="shared" si="65"/>
        <v>BEPEfCT Boolean Exempt Process Emissions from Carbon Tax</v>
      </c>
      <c r="D1685" s="290" t="s">
        <v>3059</v>
      </c>
      <c r="E1685" s="290"/>
      <c r="F1685" t="s">
        <v>3021</v>
      </c>
      <c r="G1685" s="290"/>
      <c r="H1685" s="293">
        <v>1642</v>
      </c>
      <c r="I1685" s="389" t="s">
        <v>44</v>
      </c>
      <c r="J1685" s="388" t="str">
        <f>IF(ISBLANK(INDEX('Policy Characteristics'!D:D,MATCH($C1685,'Policy Characteristics'!$C:$C,0))),"",INDEX('Policy Characteristics'!D:D,MATCH($C1685,'Policy Characteristics'!$C:$C,0)))</f>
        <v/>
      </c>
      <c r="K1685" s="237" t="str">
        <f>IF(ISBLANK(INDEX('Policy Characteristics'!E:E,MATCH($C1685,'Policy Characteristics'!$C:$C,0))),"",INDEX('Policy Characteristics'!E:E,MATCH($C1685,'Policy Characteristics'!$C:$C,0)))</f>
        <v>cross toggle whether carbon tax affects process emissions</v>
      </c>
      <c r="L1685" s="237">
        <f>IF(ISBLANK(INDEX('Policy Characteristics'!F:F,MATCH($C1685,'Policy Characteristics'!$C:$C,0))),"",INDEX('Policy Characteristics'!F:F,MATCH($C1685,'Policy Characteristics'!$C:$C,0)))</f>
        <v>0</v>
      </c>
      <c r="M1685" s="237">
        <f>IF(ISBLANK(INDEX('Policy Characteristics'!G:G,MATCH($C1685,'Policy Characteristics'!$C:$C,0))),"",INDEX('Policy Characteristics'!G:G,MATCH($C1685,'Policy Characteristics'!$C:$C,0)))</f>
        <v>1</v>
      </c>
      <c r="N1685" s="237">
        <f>IF(ISBLANK(INDEX('Policy Characteristics'!H:H,MATCH($C1685,'Policy Characteristics'!$C:$C,0))),"",INDEX('Policy Characteristics'!H:H,MATCH($C1685,'Policy Characteristics'!$C:$C,0)))</f>
        <v>1</v>
      </c>
      <c r="O1685" s="237" t="str">
        <f>IF(ISBLANK(INDEX('Policy Characteristics'!I:I,MATCH($C1685,'Policy Characteristics'!$C:$C,0))),"",INDEX('Policy Characteristics'!I:I,MATCH($C1685,'Policy Characteristics'!$C:$C,0)))</f>
        <v>on/off</v>
      </c>
      <c r="P1685" s="237"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7" t="str">
        <f>IF(ISBLANK(INDEX('Policy Characteristics'!K:K,MATCH($C1685,'Policy Characteristics'!$C:$C,0))),"",INDEX('Policy Characteristics'!K:K,MATCH($C1685,'Policy Characteristics'!$C:$C,0)))</f>
        <v>fuels.html#carbon-tax</v>
      </c>
      <c r="R1685" s="237" t="str">
        <f>IF(ISBLANK(INDEX('Policy Characteristics'!L:L,MATCH($C1685,'Policy Characteristics'!$C:$C,0))),"",INDEX('Policy Characteristics'!L:L,MATCH($C1685,'Policy Characteristics'!$C:$C,0)))</f>
        <v>carbon-tax.html</v>
      </c>
      <c r="S1685" s="291" t="s">
        <v>187</v>
      </c>
    </row>
    <row r="1686" spans="1:19" s="291" customFormat="1">
      <c r="A1686" s="237" t="str">
        <f>IF(ISBLANK(INDEX('Policy Characteristics'!A:A,MATCH($C1686,'Policy Characteristics'!$C:$C,0))),"",INDEX('Policy Characteristics'!A:A,MATCH($C1686,'Policy Characteristics'!$C:$C,0)))</f>
        <v>Cross-Sector</v>
      </c>
      <c r="B1686" s="386" t="str">
        <f>IF(ISBLANK(INDEX('Policy Characteristics'!B:B,MATCH($C1686,'Policy Characteristics'!$C:$C,0))),"",INDEX('Policy Characteristics'!B:B,MATCH($C1686,'Policy Characteristics'!$C:$C,0)))</f>
        <v>Exempt Process Emissions from C Tax</v>
      </c>
      <c r="C1686" s="237" t="str">
        <f t="shared" si="65"/>
        <v>BEPEfCT Boolean Exempt Process Emissions from Carbon Tax</v>
      </c>
      <c r="D1686" s="290" t="s">
        <v>3060</v>
      </c>
      <c r="E1686" s="290"/>
      <c r="F1686" t="s">
        <v>3022</v>
      </c>
      <c r="G1686" s="290"/>
      <c r="H1686" s="293">
        <v>1643</v>
      </c>
      <c r="I1686" s="389" t="s">
        <v>44</v>
      </c>
      <c r="J1686" s="388" t="str">
        <f>IF(ISBLANK(INDEX('Policy Characteristics'!D:D,MATCH($C1686,'Policy Characteristics'!$C:$C,0))),"",INDEX('Policy Characteristics'!D:D,MATCH($C1686,'Policy Characteristics'!$C:$C,0)))</f>
        <v/>
      </c>
      <c r="K1686" s="237" t="str">
        <f>IF(ISBLANK(INDEX('Policy Characteristics'!E:E,MATCH($C1686,'Policy Characteristics'!$C:$C,0))),"",INDEX('Policy Characteristics'!E:E,MATCH($C1686,'Policy Characteristics'!$C:$C,0)))</f>
        <v>cross toggle whether carbon tax affects process emissions</v>
      </c>
      <c r="L1686" s="237">
        <f>IF(ISBLANK(INDEX('Policy Characteristics'!F:F,MATCH($C1686,'Policy Characteristics'!$C:$C,0))),"",INDEX('Policy Characteristics'!F:F,MATCH($C1686,'Policy Characteristics'!$C:$C,0)))</f>
        <v>0</v>
      </c>
      <c r="M1686" s="237">
        <f>IF(ISBLANK(INDEX('Policy Characteristics'!G:G,MATCH($C1686,'Policy Characteristics'!$C:$C,0))),"",INDEX('Policy Characteristics'!G:G,MATCH($C1686,'Policy Characteristics'!$C:$C,0)))</f>
        <v>1</v>
      </c>
      <c r="N1686" s="237">
        <f>IF(ISBLANK(INDEX('Policy Characteristics'!H:H,MATCH($C1686,'Policy Characteristics'!$C:$C,0))),"",INDEX('Policy Characteristics'!H:H,MATCH($C1686,'Policy Characteristics'!$C:$C,0)))</f>
        <v>1</v>
      </c>
      <c r="O1686" s="237" t="str">
        <f>IF(ISBLANK(INDEX('Policy Characteristics'!I:I,MATCH($C1686,'Policy Characteristics'!$C:$C,0))),"",INDEX('Policy Characteristics'!I:I,MATCH($C1686,'Policy Characteristics'!$C:$C,0)))</f>
        <v>on/off</v>
      </c>
      <c r="P1686" s="237"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7" t="str">
        <f>IF(ISBLANK(INDEX('Policy Characteristics'!K:K,MATCH($C1686,'Policy Characteristics'!$C:$C,0))),"",INDEX('Policy Characteristics'!K:K,MATCH($C1686,'Policy Characteristics'!$C:$C,0)))</f>
        <v>fuels.html#carbon-tax</v>
      </c>
      <c r="R1686" s="237" t="str">
        <f>IF(ISBLANK(INDEX('Policy Characteristics'!L:L,MATCH($C1686,'Policy Characteristics'!$C:$C,0))),"",INDEX('Policy Characteristics'!L:L,MATCH($C1686,'Policy Characteristics'!$C:$C,0)))</f>
        <v>carbon-tax.html</v>
      </c>
      <c r="S1686" s="291" t="s">
        <v>187</v>
      </c>
    </row>
    <row r="1687" spans="1:19" s="291" customFormat="1">
      <c r="A1687" s="237" t="str">
        <f>IF(ISBLANK(INDEX('Policy Characteristics'!A:A,MATCH($C1687,'Policy Characteristics'!$C:$C,0))),"",INDEX('Policy Characteristics'!A:A,MATCH($C1687,'Policy Characteristics'!$C:$C,0)))</f>
        <v>Cross-Sector</v>
      </c>
      <c r="B1687" s="386" t="str">
        <f>IF(ISBLANK(INDEX('Policy Characteristics'!B:B,MATCH($C1687,'Policy Characteristics'!$C:$C,0))),"",INDEX('Policy Characteristics'!B:B,MATCH($C1687,'Policy Characteristics'!$C:$C,0)))</f>
        <v>Exempt Process Emissions from C Tax</v>
      </c>
      <c r="C1687" s="237" t="str">
        <f t="shared" si="65"/>
        <v>BEPEfCT Boolean Exempt Process Emissions from Carbon Tax</v>
      </c>
      <c r="D1687" s="290" t="s">
        <v>3061</v>
      </c>
      <c r="E1687" s="290"/>
      <c r="F1687" t="s">
        <v>3023</v>
      </c>
      <c r="G1687" s="290"/>
      <c r="H1687" s="293">
        <v>1644</v>
      </c>
      <c r="I1687" s="389" t="s">
        <v>44</v>
      </c>
      <c r="J1687" s="388" t="str">
        <f>IF(ISBLANK(INDEX('Policy Characteristics'!D:D,MATCH($C1687,'Policy Characteristics'!$C:$C,0))),"",INDEX('Policy Characteristics'!D:D,MATCH($C1687,'Policy Characteristics'!$C:$C,0)))</f>
        <v/>
      </c>
      <c r="K1687" s="237" t="str">
        <f>IF(ISBLANK(INDEX('Policy Characteristics'!E:E,MATCH($C1687,'Policy Characteristics'!$C:$C,0))),"",INDEX('Policy Characteristics'!E:E,MATCH($C1687,'Policy Characteristics'!$C:$C,0)))</f>
        <v>cross toggle whether carbon tax affects process emissions</v>
      </c>
      <c r="L1687" s="237">
        <f>IF(ISBLANK(INDEX('Policy Characteristics'!F:F,MATCH($C1687,'Policy Characteristics'!$C:$C,0))),"",INDEX('Policy Characteristics'!F:F,MATCH($C1687,'Policy Characteristics'!$C:$C,0)))</f>
        <v>0</v>
      </c>
      <c r="M1687" s="237">
        <f>IF(ISBLANK(INDEX('Policy Characteristics'!G:G,MATCH($C1687,'Policy Characteristics'!$C:$C,0))),"",INDEX('Policy Characteristics'!G:G,MATCH($C1687,'Policy Characteristics'!$C:$C,0)))</f>
        <v>1</v>
      </c>
      <c r="N1687" s="237">
        <f>IF(ISBLANK(INDEX('Policy Characteristics'!H:H,MATCH($C1687,'Policy Characteristics'!$C:$C,0))),"",INDEX('Policy Characteristics'!H:H,MATCH($C1687,'Policy Characteristics'!$C:$C,0)))</f>
        <v>1</v>
      </c>
      <c r="O1687" s="237" t="str">
        <f>IF(ISBLANK(INDEX('Policy Characteristics'!I:I,MATCH($C1687,'Policy Characteristics'!$C:$C,0))),"",INDEX('Policy Characteristics'!I:I,MATCH($C1687,'Policy Characteristics'!$C:$C,0)))</f>
        <v>on/off</v>
      </c>
      <c r="P1687" s="237"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7" t="str">
        <f>IF(ISBLANK(INDEX('Policy Characteristics'!K:K,MATCH($C1687,'Policy Characteristics'!$C:$C,0))),"",INDEX('Policy Characteristics'!K:K,MATCH($C1687,'Policy Characteristics'!$C:$C,0)))</f>
        <v>fuels.html#carbon-tax</v>
      </c>
      <c r="R1687" s="237" t="str">
        <f>IF(ISBLANK(INDEX('Policy Characteristics'!L:L,MATCH($C1687,'Policy Characteristics'!$C:$C,0))),"",INDEX('Policy Characteristics'!L:L,MATCH($C1687,'Policy Characteristics'!$C:$C,0)))</f>
        <v>carbon-tax.html</v>
      </c>
      <c r="S1687" s="291" t="s">
        <v>187</v>
      </c>
    </row>
    <row r="1688" spans="1:19" s="291" customFormat="1">
      <c r="A1688" s="237" t="str">
        <f>IF(ISBLANK(INDEX('Policy Characteristics'!A:A,MATCH($C1688,'Policy Characteristics'!$C:$C,0))),"",INDEX('Policy Characteristics'!A:A,MATCH($C1688,'Policy Characteristics'!$C:$C,0)))</f>
        <v>Cross-Sector</v>
      </c>
      <c r="B1688" s="386" t="str">
        <f>IF(ISBLANK(INDEX('Policy Characteristics'!B:B,MATCH($C1688,'Policy Characteristics'!$C:$C,0))),"",INDEX('Policy Characteristics'!B:B,MATCH($C1688,'Policy Characteristics'!$C:$C,0)))</f>
        <v>Exempt Process Emissions from C Tax</v>
      </c>
      <c r="C1688" s="237" t="str">
        <f t="shared" si="65"/>
        <v>BEPEfCT Boolean Exempt Process Emissions from Carbon Tax</v>
      </c>
      <c r="D1688" s="290" t="s">
        <v>3062</v>
      </c>
      <c r="E1688" s="290"/>
      <c r="F1688" t="s">
        <v>3024</v>
      </c>
      <c r="G1688" s="290"/>
      <c r="H1688" s="293">
        <v>1645</v>
      </c>
      <c r="I1688" s="389" t="s">
        <v>44</v>
      </c>
      <c r="J1688" s="388" t="str">
        <f>IF(ISBLANK(INDEX('Policy Characteristics'!D:D,MATCH($C1688,'Policy Characteristics'!$C:$C,0))),"",INDEX('Policy Characteristics'!D:D,MATCH($C1688,'Policy Characteristics'!$C:$C,0)))</f>
        <v/>
      </c>
      <c r="K1688" s="237" t="str">
        <f>IF(ISBLANK(INDEX('Policy Characteristics'!E:E,MATCH($C1688,'Policy Characteristics'!$C:$C,0))),"",INDEX('Policy Characteristics'!E:E,MATCH($C1688,'Policy Characteristics'!$C:$C,0)))</f>
        <v>cross toggle whether carbon tax affects process emissions</v>
      </c>
      <c r="L1688" s="237">
        <f>IF(ISBLANK(INDEX('Policy Characteristics'!F:F,MATCH($C1688,'Policy Characteristics'!$C:$C,0))),"",INDEX('Policy Characteristics'!F:F,MATCH($C1688,'Policy Characteristics'!$C:$C,0)))</f>
        <v>0</v>
      </c>
      <c r="M1688" s="237">
        <f>IF(ISBLANK(INDEX('Policy Characteristics'!G:G,MATCH($C1688,'Policy Characteristics'!$C:$C,0))),"",INDEX('Policy Characteristics'!G:G,MATCH($C1688,'Policy Characteristics'!$C:$C,0)))</f>
        <v>1</v>
      </c>
      <c r="N1688" s="237">
        <f>IF(ISBLANK(INDEX('Policy Characteristics'!H:H,MATCH($C1688,'Policy Characteristics'!$C:$C,0))),"",INDEX('Policy Characteristics'!H:H,MATCH($C1688,'Policy Characteristics'!$C:$C,0)))</f>
        <v>1</v>
      </c>
      <c r="O1688" s="237" t="str">
        <f>IF(ISBLANK(INDEX('Policy Characteristics'!I:I,MATCH($C1688,'Policy Characteristics'!$C:$C,0))),"",INDEX('Policy Characteristics'!I:I,MATCH($C1688,'Policy Characteristics'!$C:$C,0)))</f>
        <v>on/off</v>
      </c>
      <c r="P1688" s="237"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7" t="str">
        <f>IF(ISBLANK(INDEX('Policy Characteristics'!K:K,MATCH($C1688,'Policy Characteristics'!$C:$C,0))),"",INDEX('Policy Characteristics'!K:K,MATCH($C1688,'Policy Characteristics'!$C:$C,0)))</f>
        <v>fuels.html#carbon-tax</v>
      </c>
      <c r="R1688" s="237" t="str">
        <f>IF(ISBLANK(INDEX('Policy Characteristics'!L:L,MATCH($C1688,'Policy Characteristics'!$C:$C,0))),"",INDEX('Policy Characteristics'!L:L,MATCH($C1688,'Policy Characteristics'!$C:$C,0)))</f>
        <v>carbon-tax.html</v>
      </c>
      <c r="S1688" s="291" t="s">
        <v>187</v>
      </c>
    </row>
    <row r="1689" spans="1:19" s="291" customFormat="1">
      <c r="A1689" s="237" t="str">
        <f>IF(ISBLANK(INDEX('Policy Characteristics'!A:A,MATCH($C1689,'Policy Characteristics'!$C:$C,0))),"",INDEX('Policy Characteristics'!A:A,MATCH($C1689,'Policy Characteristics'!$C:$C,0)))</f>
        <v>Cross-Sector</v>
      </c>
      <c r="B1689" s="386" t="str">
        <f>IF(ISBLANK(INDEX('Policy Characteristics'!B:B,MATCH($C1689,'Policy Characteristics'!$C:$C,0))),"",INDEX('Policy Characteristics'!B:B,MATCH($C1689,'Policy Characteristics'!$C:$C,0)))</f>
        <v>Exempt Process Emissions from C Tax</v>
      </c>
      <c r="C1689" s="237" t="str">
        <f t="shared" si="65"/>
        <v>BEPEfCT Boolean Exempt Process Emissions from Carbon Tax</v>
      </c>
      <c r="D1689" s="290" t="s">
        <v>3063</v>
      </c>
      <c r="E1689" s="290"/>
      <c r="F1689" t="s">
        <v>3025</v>
      </c>
      <c r="G1689" s="290"/>
      <c r="H1689" s="293">
        <v>1646</v>
      </c>
      <c r="I1689" s="389" t="s">
        <v>44</v>
      </c>
      <c r="J1689" s="388" t="str">
        <f>IF(ISBLANK(INDEX('Policy Characteristics'!D:D,MATCH($C1689,'Policy Characteristics'!$C:$C,0))),"",INDEX('Policy Characteristics'!D:D,MATCH($C1689,'Policy Characteristics'!$C:$C,0)))</f>
        <v/>
      </c>
      <c r="K1689" s="237" t="str">
        <f>IF(ISBLANK(INDEX('Policy Characteristics'!E:E,MATCH($C1689,'Policy Characteristics'!$C:$C,0))),"",INDEX('Policy Characteristics'!E:E,MATCH($C1689,'Policy Characteristics'!$C:$C,0)))</f>
        <v>cross toggle whether carbon tax affects process emissions</v>
      </c>
      <c r="L1689" s="237">
        <f>IF(ISBLANK(INDEX('Policy Characteristics'!F:F,MATCH($C1689,'Policy Characteristics'!$C:$C,0))),"",INDEX('Policy Characteristics'!F:F,MATCH($C1689,'Policy Characteristics'!$C:$C,0)))</f>
        <v>0</v>
      </c>
      <c r="M1689" s="237">
        <f>IF(ISBLANK(INDEX('Policy Characteristics'!G:G,MATCH($C1689,'Policy Characteristics'!$C:$C,0))),"",INDEX('Policy Characteristics'!G:G,MATCH($C1689,'Policy Characteristics'!$C:$C,0)))</f>
        <v>1</v>
      </c>
      <c r="N1689" s="237">
        <f>IF(ISBLANK(INDEX('Policy Characteristics'!H:H,MATCH($C1689,'Policy Characteristics'!$C:$C,0))),"",INDEX('Policy Characteristics'!H:H,MATCH($C1689,'Policy Characteristics'!$C:$C,0)))</f>
        <v>1</v>
      </c>
      <c r="O1689" s="237" t="str">
        <f>IF(ISBLANK(INDEX('Policy Characteristics'!I:I,MATCH($C1689,'Policy Characteristics'!$C:$C,0))),"",INDEX('Policy Characteristics'!I:I,MATCH($C1689,'Policy Characteristics'!$C:$C,0)))</f>
        <v>on/off</v>
      </c>
      <c r="P1689" s="237"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7" t="str">
        <f>IF(ISBLANK(INDEX('Policy Characteristics'!K:K,MATCH($C1689,'Policy Characteristics'!$C:$C,0))),"",INDEX('Policy Characteristics'!K:K,MATCH($C1689,'Policy Characteristics'!$C:$C,0)))</f>
        <v>fuels.html#carbon-tax</v>
      </c>
      <c r="R1689" s="237" t="str">
        <f>IF(ISBLANK(INDEX('Policy Characteristics'!L:L,MATCH($C1689,'Policy Characteristics'!$C:$C,0))),"",INDEX('Policy Characteristics'!L:L,MATCH($C1689,'Policy Characteristics'!$C:$C,0)))</f>
        <v>carbon-tax.html</v>
      </c>
      <c r="S1689" s="291" t="s">
        <v>187</v>
      </c>
    </row>
    <row r="1690" spans="1:19" s="291" customFormat="1">
      <c r="A1690" s="237" t="str">
        <f>IF(ISBLANK(INDEX('Policy Characteristics'!A:A,MATCH($C1690,'Policy Characteristics'!$C:$C,0))),"",INDEX('Policy Characteristics'!A:A,MATCH($C1690,'Policy Characteristics'!$C:$C,0)))</f>
        <v>Cross-Sector</v>
      </c>
      <c r="B1690" s="386" t="str">
        <f>IF(ISBLANK(INDEX('Policy Characteristics'!B:B,MATCH($C1690,'Policy Characteristics'!$C:$C,0))),"",INDEX('Policy Characteristics'!B:B,MATCH($C1690,'Policy Characteristics'!$C:$C,0)))</f>
        <v>Exempt Process Emissions from C Tax</v>
      </c>
      <c r="C1690" s="237" t="str">
        <f t="shared" si="65"/>
        <v>BEPEfCT Boolean Exempt Process Emissions from Carbon Tax</v>
      </c>
      <c r="D1690" s="290" t="s">
        <v>3064</v>
      </c>
      <c r="E1690" s="290"/>
      <c r="F1690" t="s">
        <v>3026</v>
      </c>
      <c r="G1690" s="290"/>
      <c r="H1690" s="293">
        <v>1647</v>
      </c>
      <c r="I1690" s="389" t="s">
        <v>44</v>
      </c>
      <c r="J1690" s="388" t="str">
        <f>IF(ISBLANK(INDEX('Policy Characteristics'!D:D,MATCH($C1690,'Policy Characteristics'!$C:$C,0))),"",INDEX('Policy Characteristics'!D:D,MATCH($C1690,'Policy Characteristics'!$C:$C,0)))</f>
        <v/>
      </c>
      <c r="K1690" s="237" t="str">
        <f>IF(ISBLANK(INDEX('Policy Characteristics'!E:E,MATCH($C1690,'Policy Characteristics'!$C:$C,0))),"",INDEX('Policy Characteristics'!E:E,MATCH($C1690,'Policy Characteristics'!$C:$C,0)))</f>
        <v>cross toggle whether carbon tax affects process emissions</v>
      </c>
      <c r="L1690" s="237">
        <f>IF(ISBLANK(INDEX('Policy Characteristics'!F:F,MATCH($C1690,'Policy Characteristics'!$C:$C,0))),"",INDEX('Policy Characteristics'!F:F,MATCH($C1690,'Policy Characteristics'!$C:$C,0)))</f>
        <v>0</v>
      </c>
      <c r="M1690" s="237">
        <f>IF(ISBLANK(INDEX('Policy Characteristics'!G:G,MATCH($C1690,'Policy Characteristics'!$C:$C,0))),"",INDEX('Policy Characteristics'!G:G,MATCH($C1690,'Policy Characteristics'!$C:$C,0)))</f>
        <v>1</v>
      </c>
      <c r="N1690" s="237">
        <f>IF(ISBLANK(INDEX('Policy Characteristics'!H:H,MATCH($C1690,'Policy Characteristics'!$C:$C,0))),"",INDEX('Policy Characteristics'!H:H,MATCH($C1690,'Policy Characteristics'!$C:$C,0)))</f>
        <v>1</v>
      </c>
      <c r="O1690" s="237" t="str">
        <f>IF(ISBLANK(INDEX('Policy Characteristics'!I:I,MATCH($C1690,'Policy Characteristics'!$C:$C,0))),"",INDEX('Policy Characteristics'!I:I,MATCH($C1690,'Policy Characteristics'!$C:$C,0)))</f>
        <v>on/off</v>
      </c>
      <c r="P1690" s="237"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7" t="str">
        <f>IF(ISBLANK(INDEX('Policy Characteristics'!K:K,MATCH($C1690,'Policy Characteristics'!$C:$C,0))),"",INDEX('Policy Characteristics'!K:K,MATCH($C1690,'Policy Characteristics'!$C:$C,0)))</f>
        <v>fuels.html#carbon-tax</v>
      </c>
      <c r="R1690" s="237" t="str">
        <f>IF(ISBLANK(INDEX('Policy Characteristics'!L:L,MATCH($C1690,'Policy Characteristics'!$C:$C,0))),"",INDEX('Policy Characteristics'!L:L,MATCH($C1690,'Policy Characteristics'!$C:$C,0)))</f>
        <v>carbon-tax.html</v>
      </c>
      <c r="S1690" s="291" t="s">
        <v>187</v>
      </c>
    </row>
    <row r="1691" spans="1:19" s="291" customFormat="1">
      <c r="A1691" s="237" t="str">
        <f>IF(ISBLANK(INDEX('Policy Characteristics'!A:A,MATCH($C1691,'Policy Characteristics'!$C:$C,0))),"",INDEX('Policy Characteristics'!A:A,MATCH($C1691,'Policy Characteristics'!$C:$C,0)))</f>
        <v>Cross-Sector</v>
      </c>
      <c r="B1691" s="386" t="str">
        <f>IF(ISBLANK(INDEX('Policy Characteristics'!B:B,MATCH($C1691,'Policy Characteristics'!$C:$C,0))),"",INDEX('Policy Characteristics'!B:B,MATCH($C1691,'Policy Characteristics'!$C:$C,0)))</f>
        <v>Exempt Process Emissions from C Tax</v>
      </c>
      <c r="C1691" s="237" t="str">
        <f t="shared" si="65"/>
        <v>BEPEfCT Boolean Exempt Process Emissions from Carbon Tax</v>
      </c>
      <c r="D1691" s="290" t="s">
        <v>3065</v>
      </c>
      <c r="E1691" s="290"/>
      <c r="F1691" t="s">
        <v>3027</v>
      </c>
      <c r="G1691" s="290"/>
      <c r="H1691" s="293">
        <v>1648</v>
      </c>
      <c r="I1691" s="389" t="s">
        <v>44</v>
      </c>
      <c r="J1691" s="388" t="str">
        <f>IF(ISBLANK(INDEX('Policy Characteristics'!D:D,MATCH($C1691,'Policy Characteristics'!$C:$C,0))),"",INDEX('Policy Characteristics'!D:D,MATCH($C1691,'Policy Characteristics'!$C:$C,0)))</f>
        <v/>
      </c>
      <c r="K1691" s="237" t="str">
        <f>IF(ISBLANK(INDEX('Policy Characteristics'!E:E,MATCH($C1691,'Policy Characteristics'!$C:$C,0))),"",INDEX('Policy Characteristics'!E:E,MATCH($C1691,'Policy Characteristics'!$C:$C,0)))</f>
        <v>cross toggle whether carbon tax affects process emissions</v>
      </c>
      <c r="L1691" s="237">
        <f>IF(ISBLANK(INDEX('Policy Characteristics'!F:F,MATCH($C1691,'Policy Characteristics'!$C:$C,0))),"",INDEX('Policy Characteristics'!F:F,MATCH($C1691,'Policy Characteristics'!$C:$C,0)))</f>
        <v>0</v>
      </c>
      <c r="M1691" s="237">
        <f>IF(ISBLANK(INDEX('Policy Characteristics'!G:G,MATCH($C1691,'Policy Characteristics'!$C:$C,0))),"",INDEX('Policy Characteristics'!G:G,MATCH($C1691,'Policy Characteristics'!$C:$C,0)))</f>
        <v>1</v>
      </c>
      <c r="N1691" s="237">
        <f>IF(ISBLANK(INDEX('Policy Characteristics'!H:H,MATCH($C1691,'Policy Characteristics'!$C:$C,0))),"",INDEX('Policy Characteristics'!H:H,MATCH($C1691,'Policy Characteristics'!$C:$C,0)))</f>
        <v>1</v>
      </c>
      <c r="O1691" s="237" t="str">
        <f>IF(ISBLANK(INDEX('Policy Characteristics'!I:I,MATCH($C1691,'Policy Characteristics'!$C:$C,0))),"",INDEX('Policy Characteristics'!I:I,MATCH($C1691,'Policy Characteristics'!$C:$C,0)))</f>
        <v>on/off</v>
      </c>
      <c r="P1691" s="237"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7" t="str">
        <f>IF(ISBLANK(INDEX('Policy Characteristics'!K:K,MATCH($C1691,'Policy Characteristics'!$C:$C,0))),"",INDEX('Policy Characteristics'!K:K,MATCH($C1691,'Policy Characteristics'!$C:$C,0)))</f>
        <v>fuels.html#carbon-tax</v>
      </c>
      <c r="R1691" s="237" t="str">
        <f>IF(ISBLANK(INDEX('Policy Characteristics'!L:L,MATCH($C1691,'Policy Characteristics'!$C:$C,0))),"",INDEX('Policy Characteristics'!L:L,MATCH($C1691,'Policy Characteristics'!$C:$C,0)))</f>
        <v>carbon-tax.html</v>
      </c>
      <c r="S1691" s="291" t="s">
        <v>187</v>
      </c>
    </row>
    <row r="1692" spans="1:19" s="291" customFormat="1">
      <c r="A1692" s="237" t="str">
        <f>IF(ISBLANK(INDEX('Policy Characteristics'!A:A,MATCH($C1692,'Policy Characteristics'!$C:$C,0))),"",INDEX('Policy Characteristics'!A:A,MATCH($C1692,'Policy Characteristics'!$C:$C,0)))</f>
        <v>Cross-Sector</v>
      </c>
      <c r="B1692" s="386" t="str">
        <f>IF(ISBLANK(INDEX('Policy Characteristics'!B:B,MATCH($C1692,'Policy Characteristics'!$C:$C,0))),"",INDEX('Policy Characteristics'!B:B,MATCH($C1692,'Policy Characteristics'!$C:$C,0)))</f>
        <v>Exempt Process Emissions from C Tax</v>
      </c>
      <c r="C1692" s="237" t="str">
        <f t="shared" si="65"/>
        <v>BEPEfCT Boolean Exempt Process Emissions from Carbon Tax</v>
      </c>
      <c r="D1692" s="290" t="s">
        <v>3066</v>
      </c>
      <c r="E1692" s="290"/>
      <c r="F1692" t="s">
        <v>3028</v>
      </c>
      <c r="G1692" s="290"/>
      <c r="H1692" s="293">
        <v>1649</v>
      </c>
      <c r="I1692" s="389" t="s">
        <v>44</v>
      </c>
      <c r="J1692" s="388" t="str">
        <f>IF(ISBLANK(INDEX('Policy Characteristics'!D:D,MATCH($C1692,'Policy Characteristics'!$C:$C,0))),"",INDEX('Policy Characteristics'!D:D,MATCH($C1692,'Policy Characteristics'!$C:$C,0)))</f>
        <v/>
      </c>
      <c r="K1692" s="237" t="str">
        <f>IF(ISBLANK(INDEX('Policy Characteristics'!E:E,MATCH($C1692,'Policy Characteristics'!$C:$C,0))),"",INDEX('Policy Characteristics'!E:E,MATCH($C1692,'Policy Characteristics'!$C:$C,0)))</f>
        <v>cross toggle whether carbon tax affects process emissions</v>
      </c>
      <c r="L1692" s="237">
        <f>IF(ISBLANK(INDEX('Policy Characteristics'!F:F,MATCH($C1692,'Policy Characteristics'!$C:$C,0))),"",INDEX('Policy Characteristics'!F:F,MATCH($C1692,'Policy Characteristics'!$C:$C,0)))</f>
        <v>0</v>
      </c>
      <c r="M1692" s="237">
        <f>IF(ISBLANK(INDEX('Policy Characteristics'!G:G,MATCH($C1692,'Policy Characteristics'!$C:$C,0))),"",INDEX('Policy Characteristics'!G:G,MATCH($C1692,'Policy Characteristics'!$C:$C,0)))</f>
        <v>1</v>
      </c>
      <c r="N1692" s="237">
        <f>IF(ISBLANK(INDEX('Policy Characteristics'!H:H,MATCH($C1692,'Policy Characteristics'!$C:$C,0))),"",INDEX('Policy Characteristics'!H:H,MATCH($C1692,'Policy Characteristics'!$C:$C,0)))</f>
        <v>1</v>
      </c>
      <c r="O1692" s="237" t="str">
        <f>IF(ISBLANK(INDEX('Policy Characteristics'!I:I,MATCH($C1692,'Policy Characteristics'!$C:$C,0))),"",INDEX('Policy Characteristics'!I:I,MATCH($C1692,'Policy Characteristics'!$C:$C,0)))</f>
        <v>on/off</v>
      </c>
      <c r="P1692" s="237"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7" t="str">
        <f>IF(ISBLANK(INDEX('Policy Characteristics'!K:K,MATCH($C1692,'Policy Characteristics'!$C:$C,0))),"",INDEX('Policy Characteristics'!K:K,MATCH($C1692,'Policy Characteristics'!$C:$C,0)))</f>
        <v>fuels.html#carbon-tax</v>
      </c>
      <c r="R1692" s="237" t="str">
        <f>IF(ISBLANK(INDEX('Policy Characteristics'!L:L,MATCH($C1692,'Policy Characteristics'!$C:$C,0))),"",INDEX('Policy Characteristics'!L:L,MATCH($C1692,'Policy Characteristics'!$C:$C,0)))</f>
        <v>carbon-tax.html</v>
      </c>
      <c r="S1692" s="291" t="s">
        <v>187</v>
      </c>
    </row>
    <row r="1693" spans="1:19" s="291" customFormat="1">
      <c r="A1693" s="237" t="str">
        <f>IF(ISBLANK(INDEX('Policy Characteristics'!A:A,MATCH($C1693,'Policy Characteristics'!$C:$C,0))),"",INDEX('Policy Characteristics'!A:A,MATCH($C1693,'Policy Characteristics'!$C:$C,0)))</f>
        <v>Cross-Sector</v>
      </c>
      <c r="B1693" s="386" t="str">
        <f>IF(ISBLANK(INDEX('Policy Characteristics'!B:B,MATCH($C1693,'Policy Characteristics'!$C:$C,0))),"",INDEX('Policy Characteristics'!B:B,MATCH($C1693,'Policy Characteristics'!$C:$C,0)))</f>
        <v>Exempt Process Emissions from C Tax</v>
      </c>
      <c r="C1693" s="237" t="str">
        <f t="shared" si="65"/>
        <v>BEPEfCT Boolean Exempt Process Emissions from Carbon Tax</v>
      </c>
      <c r="D1693" s="290" t="s">
        <v>3067</v>
      </c>
      <c r="E1693" s="290"/>
      <c r="F1693" t="s">
        <v>3029</v>
      </c>
      <c r="G1693" s="290"/>
      <c r="H1693" s="293">
        <v>1650</v>
      </c>
      <c r="I1693" s="389" t="s">
        <v>43</v>
      </c>
      <c r="J1693" s="388" t="str">
        <f>IF(ISBLANK(INDEX('Policy Characteristics'!D:D,MATCH($C1693,'Policy Characteristics'!$C:$C,0))),"",INDEX('Policy Characteristics'!D:D,MATCH($C1693,'Policy Characteristics'!$C:$C,0)))</f>
        <v/>
      </c>
      <c r="K1693" s="237" t="str">
        <f>IF(ISBLANK(INDEX('Policy Characteristics'!E:E,MATCH($C1693,'Policy Characteristics'!$C:$C,0))),"",INDEX('Policy Characteristics'!E:E,MATCH($C1693,'Policy Characteristics'!$C:$C,0)))</f>
        <v>cross toggle whether carbon tax affects process emissions</v>
      </c>
      <c r="L1693" s="237">
        <f>IF(ISBLANK(INDEX('Policy Characteristics'!F:F,MATCH($C1693,'Policy Characteristics'!$C:$C,0))),"",INDEX('Policy Characteristics'!F:F,MATCH($C1693,'Policy Characteristics'!$C:$C,0)))</f>
        <v>0</v>
      </c>
      <c r="M1693" s="237">
        <f>IF(ISBLANK(INDEX('Policy Characteristics'!G:G,MATCH($C1693,'Policy Characteristics'!$C:$C,0))),"",INDEX('Policy Characteristics'!G:G,MATCH($C1693,'Policy Characteristics'!$C:$C,0)))</f>
        <v>1</v>
      </c>
      <c r="N1693" s="237">
        <f>IF(ISBLANK(INDEX('Policy Characteristics'!H:H,MATCH($C1693,'Policy Characteristics'!$C:$C,0))),"",INDEX('Policy Characteristics'!H:H,MATCH($C1693,'Policy Characteristics'!$C:$C,0)))</f>
        <v>1</v>
      </c>
      <c r="O1693" s="237" t="str">
        <f>IF(ISBLANK(INDEX('Policy Characteristics'!I:I,MATCH($C1693,'Policy Characteristics'!$C:$C,0))),"",INDEX('Policy Characteristics'!I:I,MATCH($C1693,'Policy Characteristics'!$C:$C,0)))</f>
        <v>on/off</v>
      </c>
      <c r="P1693" s="237"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7" t="str">
        <f>IF(ISBLANK(INDEX('Policy Characteristics'!K:K,MATCH($C1693,'Policy Characteristics'!$C:$C,0))),"",INDEX('Policy Characteristics'!K:K,MATCH($C1693,'Policy Characteristics'!$C:$C,0)))</f>
        <v>fuels.html#carbon-tax</v>
      </c>
      <c r="R1693" s="237" t="str">
        <f>IF(ISBLANK(INDEX('Policy Characteristics'!L:L,MATCH($C1693,'Policy Characteristics'!$C:$C,0))),"",INDEX('Policy Characteristics'!L:L,MATCH($C1693,'Policy Characteristics'!$C:$C,0)))</f>
        <v>carbon-tax.html</v>
      </c>
      <c r="S1693" s="291" t="s">
        <v>187</v>
      </c>
    </row>
    <row r="1694" spans="1:19" s="291" customFormat="1">
      <c r="A1694" s="237" t="str">
        <f>IF(ISBLANK(INDEX('Policy Characteristics'!A:A,MATCH($C1694,'Policy Characteristics'!$C:$C,0))),"",INDEX('Policy Characteristics'!A:A,MATCH($C1694,'Policy Characteristics'!$C:$C,0)))</f>
        <v>Cross-Sector</v>
      </c>
      <c r="B1694" s="386" t="str">
        <f>IF(ISBLANK(INDEX('Policy Characteristics'!B:B,MATCH($C1694,'Policy Characteristics'!$C:$C,0))),"",INDEX('Policy Characteristics'!B:B,MATCH($C1694,'Policy Characteristics'!$C:$C,0)))</f>
        <v>Exempt Process Emissions from C Tax</v>
      </c>
      <c r="C1694" s="237" t="str">
        <f t="shared" si="65"/>
        <v>BEPEfCT Boolean Exempt Process Emissions from Carbon Tax</v>
      </c>
      <c r="D1694" s="290" t="s">
        <v>3068</v>
      </c>
      <c r="E1694" s="290"/>
      <c r="F1694" t="s">
        <v>3071</v>
      </c>
      <c r="G1694" s="290"/>
      <c r="H1694" s="293">
        <v>1651</v>
      </c>
      <c r="I1694" s="389" t="s">
        <v>43</v>
      </c>
      <c r="J1694" s="388" t="str">
        <f>IF(ISBLANK(INDEX('Policy Characteristics'!D:D,MATCH($C1694,'Policy Characteristics'!$C:$C,0))),"",INDEX('Policy Characteristics'!D:D,MATCH($C1694,'Policy Characteristics'!$C:$C,0)))</f>
        <v/>
      </c>
      <c r="K1694" s="237" t="str">
        <f>IF(ISBLANK(INDEX('Policy Characteristics'!E:E,MATCH($C1694,'Policy Characteristics'!$C:$C,0))),"",INDEX('Policy Characteristics'!E:E,MATCH($C1694,'Policy Characteristics'!$C:$C,0)))</f>
        <v>cross toggle whether carbon tax affects process emissions</v>
      </c>
      <c r="L1694" s="237">
        <f>IF(ISBLANK(INDEX('Policy Characteristics'!F:F,MATCH($C1694,'Policy Characteristics'!$C:$C,0))),"",INDEX('Policy Characteristics'!F:F,MATCH($C1694,'Policy Characteristics'!$C:$C,0)))</f>
        <v>0</v>
      </c>
      <c r="M1694" s="237">
        <f>IF(ISBLANK(INDEX('Policy Characteristics'!G:G,MATCH($C1694,'Policy Characteristics'!$C:$C,0))),"",INDEX('Policy Characteristics'!G:G,MATCH($C1694,'Policy Characteristics'!$C:$C,0)))</f>
        <v>1</v>
      </c>
      <c r="N1694" s="237">
        <f>IF(ISBLANK(INDEX('Policy Characteristics'!H:H,MATCH($C1694,'Policy Characteristics'!$C:$C,0))),"",INDEX('Policy Characteristics'!H:H,MATCH($C1694,'Policy Characteristics'!$C:$C,0)))</f>
        <v>1</v>
      </c>
      <c r="O1694" s="237" t="str">
        <f>IF(ISBLANK(INDEX('Policy Characteristics'!I:I,MATCH($C1694,'Policy Characteristics'!$C:$C,0))),"",INDEX('Policy Characteristics'!I:I,MATCH($C1694,'Policy Characteristics'!$C:$C,0)))</f>
        <v>on/off</v>
      </c>
      <c r="P1694" s="237"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7" t="str">
        <f>IF(ISBLANK(INDEX('Policy Characteristics'!K:K,MATCH($C1694,'Policy Characteristics'!$C:$C,0))),"",INDEX('Policy Characteristics'!K:K,MATCH($C1694,'Policy Characteristics'!$C:$C,0)))</f>
        <v>fuels.html#carbon-tax</v>
      </c>
      <c r="R1694" s="237" t="str">
        <f>IF(ISBLANK(INDEX('Policy Characteristics'!L:L,MATCH($C1694,'Policy Characteristics'!$C:$C,0))),"",INDEX('Policy Characteristics'!L:L,MATCH($C1694,'Policy Characteristics'!$C:$C,0)))</f>
        <v>carbon-tax.html</v>
      </c>
      <c r="S1694" s="291" t="s">
        <v>187</v>
      </c>
    </row>
    <row r="1695" spans="1:19" s="291" customFormat="1">
      <c r="A1695" s="237" t="str">
        <f>IF(ISBLANK(INDEX('Policy Characteristics'!A:A,MATCH($C1695,'Policy Characteristics'!$C:$C,0))),"",INDEX('Policy Characteristics'!A:A,MATCH($C1695,'Policy Characteristics'!$C:$C,0)))</f>
        <v>Cross-Sector</v>
      </c>
      <c r="B1695" s="386" t="str">
        <f>IF(ISBLANK(INDEX('Policy Characteristics'!B:B,MATCH($C1695,'Policy Characteristics'!$C:$C,0))),"",INDEX('Policy Characteristics'!B:B,MATCH($C1695,'Policy Characteristics'!$C:$C,0)))</f>
        <v>Exempt Process Emissions from C Tax</v>
      </c>
      <c r="C1695" s="237" t="str">
        <f t="shared" si="65"/>
        <v>BEPEfCT Boolean Exempt Process Emissions from Carbon Tax</v>
      </c>
      <c r="D1695" s="290" t="s">
        <v>3069</v>
      </c>
      <c r="E1695" s="290"/>
      <c r="F1695" t="s">
        <v>3030</v>
      </c>
      <c r="G1695" s="290"/>
      <c r="H1695" s="293">
        <v>1652</v>
      </c>
      <c r="I1695" s="389" t="s">
        <v>44</v>
      </c>
      <c r="J1695" s="388" t="str">
        <f>IF(ISBLANK(INDEX('Policy Characteristics'!D:D,MATCH($C1695,'Policy Characteristics'!$C:$C,0))),"",INDEX('Policy Characteristics'!D:D,MATCH($C1695,'Policy Characteristics'!$C:$C,0)))</f>
        <v/>
      </c>
      <c r="K1695" s="237" t="str">
        <f>IF(ISBLANK(INDEX('Policy Characteristics'!E:E,MATCH($C1695,'Policy Characteristics'!$C:$C,0))),"",INDEX('Policy Characteristics'!E:E,MATCH($C1695,'Policy Characteristics'!$C:$C,0)))</f>
        <v>cross toggle whether carbon tax affects process emissions</v>
      </c>
      <c r="L1695" s="237">
        <f>IF(ISBLANK(INDEX('Policy Characteristics'!F:F,MATCH($C1695,'Policy Characteristics'!$C:$C,0))),"",INDEX('Policy Characteristics'!F:F,MATCH($C1695,'Policy Characteristics'!$C:$C,0)))</f>
        <v>0</v>
      </c>
      <c r="M1695" s="237">
        <f>IF(ISBLANK(INDEX('Policy Characteristics'!G:G,MATCH($C1695,'Policy Characteristics'!$C:$C,0))),"",INDEX('Policy Characteristics'!G:G,MATCH($C1695,'Policy Characteristics'!$C:$C,0)))</f>
        <v>1</v>
      </c>
      <c r="N1695" s="237">
        <f>IF(ISBLANK(INDEX('Policy Characteristics'!H:H,MATCH($C1695,'Policy Characteristics'!$C:$C,0))),"",INDEX('Policy Characteristics'!H:H,MATCH($C1695,'Policy Characteristics'!$C:$C,0)))</f>
        <v>1</v>
      </c>
      <c r="O1695" s="237" t="str">
        <f>IF(ISBLANK(INDEX('Policy Characteristics'!I:I,MATCH($C1695,'Policy Characteristics'!$C:$C,0))),"",INDEX('Policy Characteristics'!I:I,MATCH($C1695,'Policy Characteristics'!$C:$C,0)))</f>
        <v>on/off</v>
      </c>
      <c r="P1695" s="237"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7" t="str">
        <f>IF(ISBLANK(INDEX('Policy Characteristics'!K:K,MATCH($C1695,'Policy Characteristics'!$C:$C,0))),"",INDEX('Policy Characteristics'!K:K,MATCH($C1695,'Policy Characteristics'!$C:$C,0)))</f>
        <v>fuels.html#carbon-tax</v>
      </c>
      <c r="R1695" s="237" t="str">
        <f>IF(ISBLANK(INDEX('Policy Characteristics'!L:L,MATCH($C1695,'Policy Characteristics'!$C:$C,0))),"",INDEX('Policy Characteristics'!L:L,MATCH($C1695,'Policy Characteristics'!$C:$C,0)))</f>
        <v>carbon-tax.html</v>
      </c>
      <c r="S1695" s="291" t="s">
        <v>187</v>
      </c>
    </row>
    <row r="1696" spans="1:19" s="291" customFormat="1">
      <c r="A1696" s="237" t="str">
        <f>IF(ISBLANK(INDEX('Policy Characteristics'!A:A,MATCH($C1696,'Policy Characteristics'!$C:$C,0))),"",INDEX('Policy Characteristics'!A:A,MATCH($C1696,'Policy Characteristics'!$C:$C,0)))</f>
        <v>Cross-Sector</v>
      </c>
      <c r="B1696" s="386" t="str">
        <f>IF(ISBLANK(INDEX('Policy Characteristics'!B:B,MATCH($C1696,'Policy Characteristics'!$C:$C,0))),"",INDEX('Policy Characteristics'!B:B,MATCH($C1696,'Policy Characteristics'!$C:$C,0)))</f>
        <v>Toggle Carbon Tax Border Adjustment</v>
      </c>
      <c r="C1696" t="s">
        <v>3346</v>
      </c>
      <c r="D1696" s="290"/>
      <c r="E1696" s="290"/>
      <c r="F1696" s="290"/>
      <c r="G1696" s="290"/>
      <c r="H1696" s="293">
        <v>1627</v>
      </c>
      <c r="I1696" s="389" t="s">
        <v>43</v>
      </c>
      <c r="J1696" s="388" t="str">
        <f>IF(ISBLANK(INDEX('Policy Characteristics'!D:D,MATCH($C1696,'Policy Characteristics'!$C:$C,0))),"",INDEX('Policy Characteristics'!D:D,MATCH($C1696,'Policy Characteristics'!$C:$C,0)))</f>
        <v/>
      </c>
      <c r="K1696" s="237" t="str">
        <f>IF(ISBLANK(INDEX('Policy Characteristics'!E:E,MATCH($C1696,'Policy Characteristics'!$C:$C,0))),"",INDEX('Policy Characteristics'!E:E,MATCH($C1696,'Policy Characteristics'!$C:$C,0)))</f>
        <v/>
      </c>
      <c r="L1696" s="237">
        <f>IF(ISBLANK(INDEX('Policy Characteristics'!F:F,MATCH($C1696,'Policy Characteristics'!$C:$C,0))),"",INDEX('Policy Characteristics'!F:F,MATCH($C1696,'Policy Characteristics'!$C:$C,0)))</f>
        <v>0</v>
      </c>
      <c r="M1696" s="237">
        <f>IF(ISBLANK(INDEX('Policy Characteristics'!G:G,MATCH($C1696,'Policy Characteristics'!$C:$C,0))),"",INDEX('Policy Characteristics'!G:G,MATCH($C1696,'Policy Characteristics'!$C:$C,0)))</f>
        <v>1</v>
      </c>
      <c r="N1696" s="237">
        <f>IF(ISBLANK(INDEX('Policy Characteristics'!H:H,MATCH($C1696,'Policy Characteristics'!$C:$C,0))),"",INDEX('Policy Characteristics'!H:H,MATCH($C1696,'Policy Characteristics'!$C:$C,0)))</f>
        <v>1</v>
      </c>
      <c r="O1696" s="237" t="str">
        <f>IF(ISBLANK(INDEX('Policy Characteristics'!I:I,MATCH($C1696,'Policy Characteristics'!$C:$C,0))),"",INDEX('Policy Characteristics'!I:I,MATCH($C1696,'Policy Characteristics'!$C:$C,0)))</f>
        <v>on/off</v>
      </c>
      <c r="P1696" s="237"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7" t="str">
        <f>IF(ISBLANK(INDEX('Policy Characteristics'!K:K,MATCH($C1696,'Policy Characteristics'!$C:$C,0))),"",INDEX('Policy Characteristics'!K:K,MATCH($C1696,'Policy Characteristics'!$C:$C,0)))</f>
        <v>fuels.html#carbon-tax</v>
      </c>
      <c r="R1696" s="237" t="str">
        <f>IF(ISBLANK(INDEX('Policy Characteristics'!L:L,MATCH($C1696,'Policy Characteristics'!$C:$C,0))),"",INDEX('Policy Characteristics'!L:L,MATCH($C1696,'Policy Characteristics'!$C:$C,0)))</f>
        <v>carbon-tax.html</v>
      </c>
      <c r="S1696" s="291" t="s">
        <v>3949</v>
      </c>
    </row>
    <row r="1697" spans="1:19" s="291" customFormat="1">
      <c r="A1697" s="237" t="str">
        <f>IF(ISBLANK(INDEX('Policy Characteristics'!A:A,MATCH($C1697,'Policy Characteristics'!$C:$C,0))),"",INDEX('Policy Characteristics'!A:A,MATCH($C1697,'Policy Characteristics'!$C:$C,0)))</f>
        <v>Cross-Sector</v>
      </c>
      <c r="B1697" s="386" t="str">
        <f>IF(ISBLANK(INDEX('Policy Characteristics'!B:B,MATCH($C1697,'Policy Characteristics'!$C:$C,0))),"",INDEX('Policy Characteristics'!B:B,MATCH($C1697,'Policy Characteristics'!$C:$C,0)))</f>
        <v>Fixed Energy Prices</v>
      </c>
      <c r="C1697" s="291" t="s">
        <v>2706</v>
      </c>
      <c r="D1697" s="290" t="s">
        <v>52</v>
      </c>
      <c r="E1697" s="290"/>
      <c r="F1697" s="290" t="s">
        <v>93</v>
      </c>
      <c r="G1697" s="290"/>
      <c r="H1697" s="17">
        <v>720</v>
      </c>
      <c r="I1697" s="389" t="s">
        <v>44</v>
      </c>
      <c r="J1697" s="388" t="str">
        <f>IF(ISBLANK(INDEX('Policy Characteristics'!D:D,MATCH($C1697,'Policy Characteristics'!$C:$C,0))),"",INDEX('Policy Characteristics'!D:D,MATCH($C1697,'Policy Characteristics'!$C:$C,0)))</f>
        <v>Fixed Energy Prices</v>
      </c>
      <c r="K1697" s="237" t="str">
        <f>IF(ISBLANK(INDEX('Policy Characteristics'!E:E,MATCH($C1697,'Policy Characteristics'!$C:$C,0))),"",INDEX('Policy Characteristics'!E:E,MATCH($C1697,'Policy Characteristics'!$C:$C,0)))</f>
        <v>cross toggle whether policies affect energy prices</v>
      </c>
      <c r="L1697" s="237">
        <f>IF(ISBLANK(INDEX('Policy Characteristics'!F:F,MATCH($C1697,'Policy Characteristics'!$C:$C,0))),"",INDEX('Policy Characteristics'!F:F,MATCH($C1697,'Policy Characteristics'!$C:$C,0)))</f>
        <v>0</v>
      </c>
      <c r="M1697" s="237">
        <f>IF(ISBLANK(INDEX('Policy Characteristics'!G:G,MATCH($C1697,'Policy Characteristics'!$C:$C,0))),"",INDEX('Policy Characteristics'!G:G,MATCH($C1697,'Policy Characteristics'!$C:$C,0)))</f>
        <v>1</v>
      </c>
      <c r="N1697" s="237">
        <f>IF(ISBLANK(INDEX('Policy Characteristics'!H:H,MATCH($C1697,'Policy Characteristics'!$C:$C,0))),"",INDEX('Policy Characteristics'!H:H,MATCH($C1697,'Policy Characteristics'!$C:$C,0)))</f>
        <v>1</v>
      </c>
      <c r="O1697" s="237" t="str">
        <f>IF(ISBLANK(INDEX('Policy Characteristics'!I:I,MATCH($C1697,'Policy Characteristics'!$C:$C,0))),"",INDEX('Policy Characteristics'!I:I,MATCH($C1697,'Policy Characteristics'!$C:$C,0)))</f>
        <v>on/off</v>
      </c>
      <c r="P1697" s="237" t="str">
        <f>IF(ISBLANK(INDEX('Policy Characteristics'!J:J,MATCH($C1697,'Policy Characteristics'!$C:$C,0))),"",INDEX('Policy Characteristics'!J:J,MATCH($C1697,'Policy Characteristics'!$C:$C,0)))</f>
        <v/>
      </c>
      <c r="Q1697" s="237" t="str">
        <f>IF(ISBLANK(INDEX('Policy Characteristics'!K:K,MATCH($C1697,'Policy Characteristics'!$C:$C,0))),"",INDEX('Policy Characteristics'!K:K,MATCH($C1697,'Policy Characteristics'!$C:$C,0)))</f>
        <v/>
      </c>
      <c r="R1697" s="237" t="str">
        <f>IF(ISBLANK(INDEX('Policy Characteristics'!L:L,MATCH($C1697,'Policy Characteristics'!$C:$C,0))),"",INDEX('Policy Characteristics'!L:L,MATCH($C1697,'Policy Characteristics'!$C:$C,0)))</f>
        <v/>
      </c>
      <c r="S1697" s="291" t="s">
        <v>187</v>
      </c>
    </row>
    <row r="1698" spans="1:19" s="291" customFormat="1">
      <c r="A1698" s="237" t="str">
        <f>IF(ISBLANK(INDEX('Policy Characteristics'!A:A,MATCH($C1698,'Policy Characteristics'!$C:$C,0))),"",INDEX('Policy Characteristics'!A:A,MATCH($C1698,'Policy Characteristics'!$C:$C,0)))</f>
        <v>Cross-Sector</v>
      </c>
      <c r="B1698" s="386" t="str">
        <f>IF(ISBLANK(INDEX('Policy Characteristics'!B:B,MATCH($C1698,'Policy Characteristics'!$C:$C,0))),"",INDEX('Policy Characteristics'!B:B,MATCH($C1698,'Policy Characteristics'!$C:$C,0)))</f>
        <v>Fixed Energy Prices</v>
      </c>
      <c r="C1698" s="237" t="str">
        <f t="shared" ref="C1698:C1699" si="66">C$1697</f>
        <v>Toggle Whether Policies Affect Energy Prices</v>
      </c>
      <c r="D1698" s="290" t="s">
        <v>75</v>
      </c>
      <c r="E1698" s="290"/>
      <c r="F1698" s="290" t="s">
        <v>99</v>
      </c>
      <c r="G1698" s="290"/>
      <c r="H1698" s="17">
        <v>721</v>
      </c>
      <c r="I1698" s="389" t="s">
        <v>44</v>
      </c>
      <c r="J1698" s="388" t="str">
        <f>IF(ISBLANK(INDEX('Policy Characteristics'!D:D,MATCH($C1698,'Policy Characteristics'!$C:$C,0))),"",INDEX('Policy Characteristics'!D:D,MATCH($C1698,'Policy Characteristics'!$C:$C,0)))</f>
        <v>Fixed Energy Prices</v>
      </c>
      <c r="K1698" s="237" t="str">
        <f>IF(ISBLANK(INDEX('Policy Characteristics'!E:E,MATCH($C1698,'Policy Characteristics'!$C:$C,0))),"",INDEX('Policy Characteristics'!E:E,MATCH($C1698,'Policy Characteristics'!$C:$C,0)))</f>
        <v>cross toggle whether policies affect energy prices</v>
      </c>
      <c r="L1698" s="237">
        <f>IF(ISBLANK(INDEX('Policy Characteristics'!F:F,MATCH($C1698,'Policy Characteristics'!$C:$C,0))),"",INDEX('Policy Characteristics'!F:F,MATCH($C1698,'Policy Characteristics'!$C:$C,0)))</f>
        <v>0</v>
      </c>
      <c r="M1698" s="237">
        <f>IF(ISBLANK(INDEX('Policy Characteristics'!G:G,MATCH($C1698,'Policy Characteristics'!$C:$C,0))),"",INDEX('Policy Characteristics'!G:G,MATCH($C1698,'Policy Characteristics'!$C:$C,0)))</f>
        <v>1</v>
      </c>
      <c r="N1698" s="237">
        <f>IF(ISBLANK(INDEX('Policy Characteristics'!H:H,MATCH($C1698,'Policy Characteristics'!$C:$C,0))),"",INDEX('Policy Characteristics'!H:H,MATCH($C1698,'Policy Characteristics'!$C:$C,0)))</f>
        <v>1</v>
      </c>
      <c r="O1698" s="237" t="str">
        <f>IF(ISBLANK(INDEX('Policy Characteristics'!I:I,MATCH($C1698,'Policy Characteristics'!$C:$C,0))),"",INDEX('Policy Characteristics'!I:I,MATCH($C1698,'Policy Characteristics'!$C:$C,0)))</f>
        <v>on/off</v>
      </c>
      <c r="P1698" s="237" t="str">
        <f>IF(ISBLANK(INDEX('Policy Characteristics'!J:J,MATCH($C1698,'Policy Characteristics'!$C:$C,0))),"",INDEX('Policy Characteristics'!J:J,MATCH($C1698,'Policy Characteristics'!$C:$C,0)))</f>
        <v/>
      </c>
      <c r="Q1698" s="237" t="str">
        <f>IF(ISBLANK(INDEX('Policy Characteristics'!K:K,MATCH($C1698,'Policy Characteristics'!$C:$C,0))),"",INDEX('Policy Characteristics'!K:K,MATCH($C1698,'Policy Characteristics'!$C:$C,0)))</f>
        <v/>
      </c>
      <c r="R1698" s="237" t="str">
        <f>IF(ISBLANK(INDEX('Policy Characteristics'!L:L,MATCH($C1698,'Policy Characteristics'!$C:$C,0))),"",INDEX('Policy Characteristics'!L:L,MATCH($C1698,'Policy Characteristics'!$C:$C,0)))</f>
        <v/>
      </c>
      <c r="S1698" s="291" t="s">
        <v>187</v>
      </c>
    </row>
    <row r="1699" spans="1:19" s="291" customFormat="1">
      <c r="A1699" s="237" t="str">
        <f>IF(ISBLANK(INDEX('Policy Characteristics'!A:A,MATCH($C1699,'Policy Characteristics'!$C:$C,0))),"",INDEX('Policy Characteristics'!A:A,MATCH($C1699,'Policy Characteristics'!$C:$C,0)))</f>
        <v>Cross-Sector</v>
      </c>
      <c r="B1699" s="386" t="str">
        <f>IF(ISBLANK(INDEX('Policy Characteristics'!B:B,MATCH($C1699,'Policy Characteristics'!$C:$C,0))),"",INDEX('Policy Characteristics'!B:B,MATCH($C1699,'Policy Characteristics'!$C:$C,0)))</f>
        <v>Fixed Energy Prices</v>
      </c>
      <c r="C1699" s="237" t="str">
        <f t="shared" si="66"/>
        <v>Toggle Whether Policies Affect Energy Prices</v>
      </c>
      <c r="D1699" s="290" t="s">
        <v>2465</v>
      </c>
      <c r="E1699" s="290"/>
      <c r="F1699" s="290" t="s">
        <v>2469</v>
      </c>
      <c r="G1699" s="290"/>
      <c r="H1699" s="17">
        <v>722</v>
      </c>
      <c r="I1699" s="389" t="s">
        <v>44</v>
      </c>
      <c r="J1699" s="388" t="str">
        <f>IF(ISBLANK(INDEX('Policy Characteristics'!D:D,MATCH($C1699,'Policy Characteristics'!$C:$C,0))),"",INDEX('Policy Characteristics'!D:D,MATCH($C1699,'Policy Characteristics'!$C:$C,0)))</f>
        <v>Fixed Energy Prices</v>
      </c>
      <c r="K1699" s="237" t="str">
        <f>IF(ISBLANK(INDEX('Policy Characteristics'!E:E,MATCH($C1699,'Policy Characteristics'!$C:$C,0))),"",INDEX('Policy Characteristics'!E:E,MATCH($C1699,'Policy Characteristics'!$C:$C,0)))</f>
        <v>cross toggle whether policies affect energy prices</v>
      </c>
      <c r="L1699" s="237">
        <f>IF(ISBLANK(INDEX('Policy Characteristics'!F:F,MATCH($C1699,'Policy Characteristics'!$C:$C,0))),"",INDEX('Policy Characteristics'!F:F,MATCH($C1699,'Policy Characteristics'!$C:$C,0)))</f>
        <v>0</v>
      </c>
      <c r="M1699" s="237">
        <f>IF(ISBLANK(INDEX('Policy Characteristics'!G:G,MATCH($C1699,'Policy Characteristics'!$C:$C,0))),"",INDEX('Policy Characteristics'!G:G,MATCH($C1699,'Policy Characteristics'!$C:$C,0)))</f>
        <v>1</v>
      </c>
      <c r="N1699" s="237">
        <f>IF(ISBLANK(INDEX('Policy Characteristics'!H:H,MATCH($C1699,'Policy Characteristics'!$C:$C,0))),"",INDEX('Policy Characteristics'!H:H,MATCH($C1699,'Policy Characteristics'!$C:$C,0)))</f>
        <v>1</v>
      </c>
      <c r="O1699" s="237" t="str">
        <f>IF(ISBLANK(INDEX('Policy Characteristics'!I:I,MATCH($C1699,'Policy Characteristics'!$C:$C,0))),"",INDEX('Policy Characteristics'!I:I,MATCH($C1699,'Policy Characteristics'!$C:$C,0)))</f>
        <v>on/off</v>
      </c>
      <c r="P1699" s="237" t="str">
        <f>IF(ISBLANK(INDEX('Policy Characteristics'!J:J,MATCH($C1699,'Policy Characteristics'!$C:$C,0))),"",INDEX('Policy Characteristics'!J:J,MATCH($C1699,'Policy Characteristics'!$C:$C,0)))</f>
        <v/>
      </c>
      <c r="Q1699" s="237" t="str">
        <f>IF(ISBLANK(INDEX('Policy Characteristics'!K:K,MATCH($C1699,'Policy Characteristics'!$C:$C,0))),"",INDEX('Policy Characteristics'!K:K,MATCH($C1699,'Policy Characteristics'!$C:$C,0)))</f>
        <v/>
      </c>
      <c r="R1699" s="237" t="str">
        <f>IF(ISBLANK(INDEX('Policy Characteristics'!L:L,MATCH($C1699,'Policy Characteristics'!$C:$C,0))),"",INDEX('Policy Characteristics'!L:L,MATCH($C1699,'Policy Characteristics'!$C:$C,0)))</f>
        <v/>
      </c>
      <c r="S1699" s="291" t="s">
        <v>187</v>
      </c>
    </row>
    <row r="1700" spans="1:19" s="291" customFormat="1">
      <c r="A1700" s="237" t="str">
        <f>IF(ISBLANK(INDEX('Policy Characteristics'!A:A,MATCH($C1700,'Policy Characteristics'!$C:$C,0))),"",INDEX('Policy Characteristics'!A:A,MATCH($C1700,'Policy Characteristics'!$C:$C,0)))</f>
        <v>Cross-Sector</v>
      </c>
      <c r="B1700" s="386" t="str">
        <f>IF(ISBLANK(INDEX('Policy Characteristics'!B:B,MATCH($C1700,'Policy Characteristics'!$C:$C,0))),"",INDEX('Policy Characteristics'!B:B,MATCH($C1700,'Policy Characteristics'!$C:$C,0)))</f>
        <v>Fixed Energy Prices</v>
      </c>
      <c r="C1700" s="291" t="s">
        <v>2706</v>
      </c>
      <c r="D1700" s="290" t="s">
        <v>447</v>
      </c>
      <c r="E1700" s="335"/>
      <c r="F1700" s="290" t="s">
        <v>444</v>
      </c>
      <c r="G1700" s="290"/>
      <c r="H1700" s="293">
        <v>836</v>
      </c>
      <c r="I1700" s="389" t="s">
        <v>44</v>
      </c>
      <c r="J1700" s="388" t="str">
        <f>IF(ISBLANK(INDEX('Policy Characteristics'!D:D,MATCH($C1700,'Policy Characteristics'!$C:$C,0))),"",INDEX('Policy Characteristics'!D:D,MATCH($C1700,'Policy Characteristics'!$C:$C,0)))</f>
        <v>Fixed Energy Prices</v>
      </c>
      <c r="K1700" s="237" t="str">
        <f>IF(ISBLANK(INDEX('Policy Characteristics'!E:E,MATCH($C1700,'Policy Characteristics'!$C:$C,0))),"",INDEX('Policy Characteristics'!E:E,MATCH($C1700,'Policy Characteristics'!$C:$C,0)))</f>
        <v>cross toggle whether policies affect energy prices</v>
      </c>
      <c r="L1700" s="237">
        <f>IF(ISBLANK(INDEX('Policy Characteristics'!F:F,MATCH($C1700,'Policy Characteristics'!$C:$C,0))),"",INDEX('Policy Characteristics'!F:F,MATCH($C1700,'Policy Characteristics'!$C:$C,0)))</f>
        <v>0</v>
      </c>
      <c r="M1700" s="237">
        <f>IF(ISBLANK(INDEX('Policy Characteristics'!G:G,MATCH($C1700,'Policy Characteristics'!$C:$C,0))),"",INDEX('Policy Characteristics'!G:G,MATCH($C1700,'Policy Characteristics'!$C:$C,0)))</f>
        <v>1</v>
      </c>
      <c r="N1700" s="237">
        <f>IF(ISBLANK(INDEX('Policy Characteristics'!H:H,MATCH($C1700,'Policy Characteristics'!$C:$C,0))),"",INDEX('Policy Characteristics'!H:H,MATCH($C1700,'Policy Characteristics'!$C:$C,0)))</f>
        <v>1</v>
      </c>
      <c r="O1700" s="237" t="str">
        <f>IF(ISBLANK(INDEX('Policy Characteristics'!I:I,MATCH($C1700,'Policy Characteristics'!$C:$C,0))),"",INDEX('Policy Characteristics'!I:I,MATCH($C1700,'Policy Characteristics'!$C:$C,0)))</f>
        <v>on/off</v>
      </c>
      <c r="P1700" s="237" t="str">
        <f>IF(ISBLANK(INDEX('Policy Characteristics'!J:J,MATCH($C1700,'Policy Characteristics'!$C:$C,0))),"",INDEX('Policy Characteristics'!J:J,MATCH($C1700,'Policy Characteristics'!$C:$C,0)))</f>
        <v/>
      </c>
      <c r="Q1700" s="237" t="str">
        <f>IF(ISBLANK(INDEX('Policy Characteristics'!K:K,MATCH($C1700,'Policy Characteristics'!$C:$C,0))),"",INDEX('Policy Characteristics'!K:K,MATCH($C1700,'Policy Characteristics'!$C:$C,0)))</f>
        <v/>
      </c>
      <c r="R1700" s="237" t="str">
        <f>IF(ISBLANK(INDEX('Policy Characteristics'!L:L,MATCH($C1700,'Policy Characteristics'!$C:$C,0))),"",INDEX('Policy Characteristics'!L:L,MATCH($C1700,'Policy Characteristics'!$C:$C,0)))</f>
        <v/>
      </c>
      <c r="S1700" s="291" t="s">
        <v>187</v>
      </c>
    </row>
    <row r="1701" spans="1:19" s="291" customFormat="1">
      <c r="A1701" s="237" t="str">
        <f>IF(ISBLANK(INDEX('Policy Characteristics'!A:A,MATCH($C1701,'Policy Characteristics'!$C:$C,0))),"",INDEX('Policy Characteristics'!A:A,MATCH($C1701,'Policy Characteristics'!$C:$C,0)))</f>
        <v>Cross-Sector</v>
      </c>
      <c r="B1701" s="386" t="str">
        <f>IF(ISBLANK(INDEX('Policy Characteristics'!B:B,MATCH($C1701,'Policy Characteristics'!$C:$C,0))),"",INDEX('Policy Characteristics'!B:B,MATCH($C1701,'Policy Characteristics'!$C:$C,0)))</f>
        <v>Fixed Energy Prices</v>
      </c>
      <c r="C1701" s="237" t="str">
        <f t="shared" ref="C1701:C1711" si="67">C$1700</f>
        <v>Toggle Whether Policies Affect Energy Prices</v>
      </c>
      <c r="D1701" s="290" t="s">
        <v>46</v>
      </c>
      <c r="E1701" s="335"/>
      <c r="F1701" s="290" t="s">
        <v>87</v>
      </c>
      <c r="G1701" s="290"/>
      <c r="H1701" s="17">
        <v>837</v>
      </c>
      <c r="I1701" s="389" t="s">
        <v>44</v>
      </c>
      <c r="J1701" s="388" t="str">
        <f>IF(ISBLANK(INDEX('Policy Characteristics'!D:D,MATCH($C1701,'Policy Characteristics'!$C:$C,0))),"",INDEX('Policy Characteristics'!D:D,MATCH($C1701,'Policy Characteristics'!$C:$C,0)))</f>
        <v>Fixed Energy Prices</v>
      </c>
      <c r="K1701" s="237" t="str">
        <f>IF(ISBLANK(INDEX('Policy Characteristics'!E:E,MATCH($C1701,'Policy Characteristics'!$C:$C,0))),"",INDEX('Policy Characteristics'!E:E,MATCH($C1701,'Policy Characteristics'!$C:$C,0)))</f>
        <v>cross toggle whether policies affect energy prices</v>
      </c>
      <c r="L1701" s="237">
        <f>IF(ISBLANK(INDEX('Policy Characteristics'!F:F,MATCH($C1701,'Policy Characteristics'!$C:$C,0))),"",INDEX('Policy Characteristics'!F:F,MATCH($C1701,'Policy Characteristics'!$C:$C,0)))</f>
        <v>0</v>
      </c>
      <c r="M1701" s="237">
        <f>IF(ISBLANK(INDEX('Policy Characteristics'!G:G,MATCH($C1701,'Policy Characteristics'!$C:$C,0))),"",INDEX('Policy Characteristics'!G:G,MATCH($C1701,'Policy Characteristics'!$C:$C,0)))</f>
        <v>1</v>
      </c>
      <c r="N1701" s="237">
        <f>IF(ISBLANK(INDEX('Policy Characteristics'!H:H,MATCH($C1701,'Policy Characteristics'!$C:$C,0))),"",INDEX('Policy Characteristics'!H:H,MATCH($C1701,'Policy Characteristics'!$C:$C,0)))</f>
        <v>1</v>
      </c>
      <c r="O1701" s="237" t="str">
        <f>IF(ISBLANK(INDEX('Policy Characteristics'!I:I,MATCH($C1701,'Policy Characteristics'!$C:$C,0))),"",INDEX('Policy Characteristics'!I:I,MATCH($C1701,'Policy Characteristics'!$C:$C,0)))</f>
        <v>on/off</v>
      </c>
      <c r="P1701" s="237" t="str">
        <f>IF(ISBLANK(INDEX('Policy Characteristics'!J:J,MATCH($C1701,'Policy Characteristics'!$C:$C,0))),"",INDEX('Policy Characteristics'!J:J,MATCH($C1701,'Policy Characteristics'!$C:$C,0)))</f>
        <v/>
      </c>
      <c r="Q1701" s="237" t="str">
        <f>IF(ISBLANK(INDEX('Policy Characteristics'!K:K,MATCH($C1701,'Policy Characteristics'!$C:$C,0))),"",INDEX('Policy Characteristics'!K:K,MATCH($C1701,'Policy Characteristics'!$C:$C,0)))</f>
        <v/>
      </c>
      <c r="R1701" s="237" t="str">
        <f>IF(ISBLANK(INDEX('Policy Characteristics'!L:L,MATCH($C1701,'Policy Characteristics'!$C:$C,0))),"",INDEX('Policy Characteristics'!L:L,MATCH($C1701,'Policy Characteristics'!$C:$C,0)))</f>
        <v/>
      </c>
      <c r="S1701" s="291" t="s">
        <v>187</v>
      </c>
    </row>
    <row r="1702" spans="1:19" s="291" customFormat="1">
      <c r="A1702" s="237" t="str">
        <f>IF(ISBLANK(INDEX('Policy Characteristics'!A:A,MATCH($C1702,'Policy Characteristics'!$C:$C,0))),"",INDEX('Policy Characteristics'!A:A,MATCH($C1702,'Policy Characteristics'!$C:$C,0)))</f>
        <v>Cross-Sector</v>
      </c>
      <c r="B1702" s="386" t="str">
        <f>IF(ISBLANK(INDEX('Policy Characteristics'!B:B,MATCH($C1702,'Policy Characteristics'!$C:$C,0))),"",INDEX('Policy Characteristics'!B:B,MATCH($C1702,'Policy Characteristics'!$C:$C,0)))</f>
        <v>Fixed Energy Prices</v>
      </c>
      <c r="C1702" s="237" t="str">
        <f t="shared" si="67"/>
        <v>Toggle Whether Policies Affect Energy Prices</v>
      </c>
      <c r="D1702" s="290" t="s">
        <v>51</v>
      </c>
      <c r="E1702" s="335"/>
      <c r="F1702" s="290" t="s">
        <v>92</v>
      </c>
      <c r="G1702" s="290"/>
      <c r="H1702" s="293">
        <v>838</v>
      </c>
      <c r="I1702" s="389" t="s">
        <v>44</v>
      </c>
      <c r="J1702" s="388" t="str">
        <f>IF(ISBLANK(INDEX('Policy Characteristics'!D:D,MATCH($C1702,'Policy Characteristics'!$C:$C,0))),"",INDEX('Policy Characteristics'!D:D,MATCH($C1702,'Policy Characteristics'!$C:$C,0)))</f>
        <v>Fixed Energy Prices</v>
      </c>
      <c r="K1702" s="237" t="str">
        <f>IF(ISBLANK(INDEX('Policy Characteristics'!E:E,MATCH($C1702,'Policy Characteristics'!$C:$C,0))),"",INDEX('Policy Characteristics'!E:E,MATCH($C1702,'Policy Characteristics'!$C:$C,0)))</f>
        <v>cross toggle whether policies affect energy prices</v>
      </c>
      <c r="L1702" s="237">
        <f>IF(ISBLANK(INDEX('Policy Characteristics'!F:F,MATCH($C1702,'Policy Characteristics'!$C:$C,0))),"",INDEX('Policy Characteristics'!F:F,MATCH($C1702,'Policy Characteristics'!$C:$C,0)))</f>
        <v>0</v>
      </c>
      <c r="M1702" s="237">
        <f>IF(ISBLANK(INDEX('Policy Characteristics'!G:G,MATCH($C1702,'Policy Characteristics'!$C:$C,0))),"",INDEX('Policy Characteristics'!G:G,MATCH($C1702,'Policy Characteristics'!$C:$C,0)))</f>
        <v>1</v>
      </c>
      <c r="N1702" s="237">
        <f>IF(ISBLANK(INDEX('Policy Characteristics'!H:H,MATCH($C1702,'Policy Characteristics'!$C:$C,0))),"",INDEX('Policy Characteristics'!H:H,MATCH($C1702,'Policy Characteristics'!$C:$C,0)))</f>
        <v>1</v>
      </c>
      <c r="O1702" s="237" t="str">
        <f>IF(ISBLANK(INDEX('Policy Characteristics'!I:I,MATCH($C1702,'Policy Characteristics'!$C:$C,0))),"",INDEX('Policy Characteristics'!I:I,MATCH($C1702,'Policy Characteristics'!$C:$C,0)))</f>
        <v>on/off</v>
      </c>
      <c r="P1702" s="237" t="str">
        <f>IF(ISBLANK(INDEX('Policy Characteristics'!J:J,MATCH($C1702,'Policy Characteristics'!$C:$C,0))),"",INDEX('Policy Characteristics'!J:J,MATCH($C1702,'Policy Characteristics'!$C:$C,0)))</f>
        <v/>
      </c>
      <c r="Q1702" s="237" t="str">
        <f>IF(ISBLANK(INDEX('Policy Characteristics'!K:K,MATCH($C1702,'Policy Characteristics'!$C:$C,0))),"",INDEX('Policy Characteristics'!K:K,MATCH($C1702,'Policy Characteristics'!$C:$C,0)))</f>
        <v/>
      </c>
      <c r="R1702" s="237" t="str">
        <f>IF(ISBLANK(INDEX('Policy Characteristics'!L:L,MATCH($C1702,'Policy Characteristics'!$C:$C,0))),"",INDEX('Policy Characteristics'!L:L,MATCH($C1702,'Policy Characteristics'!$C:$C,0)))</f>
        <v/>
      </c>
      <c r="S1702" s="291" t="s">
        <v>187</v>
      </c>
    </row>
    <row r="1703" spans="1:19" s="291" customFormat="1">
      <c r="A1703" s="237" t="str">
        <f>IF(ISBLANK(INDEX('Policy Characteristics'!A:A,MATCH($C1703,'Policy Characteristics'!$C:$C,0))),"",INDEX('Policy Characteristics'!A:A,MATCH($C1703,'Policy Characteristics'!$C:$C,0)))</f>
        <v>Cross-Sector</v>
      </c>
      <c r="B1703" s="386" t="str">
        <f>IF(ISBLANK(INDEX('Policy Characteristics'!B:B,MATCH($C1703,'Policy Characteristics'!$C:$C,0))),"",INDEX('Policy Characteristics'!B:B,MATCH($C1703,'Policy Characteristics'!$C:$C,0)))</f>
        <v>Fixed Energy Prices</v>
      </c>
      <c r="C1703" s="237" t="str">
        <f t="shared" si="67"/>
        <v>Toggle Whether Policies Affect Energy Prices</v>
      </c>
      <c r="D1703" s="290" t="s">
        <v>53</v>
      </c>
      <c r="E1703" s="335"/>
      <c r="F1703" s="290" t="s">
        <v>95</v>
      </c>
      <c r="G1703" s="290"/>
      <c r="H1703" s="17">
        <v>839</v>
      </c>
      <c r="I1703" s="389" t="s">
        <v>44</v>
      </c>
      <c r="J1703" s="388" t="str">
        <f>IF(ISBLANK(INDEX('Policy Characteristics'!D:D,MATCH($C1703,'Policy Characteristics'!$C:$C,0))),"",INDEX('Policy Characteristics'!D:D,MATCH($C1703,'Policy Characteristics'!$C:$C,0)))</f>
        <v>Fixed Energy Prices</v>
      </c>
      <c r="K1703" s="237" t="str">
        <f>IF(ISBLANK(INDEX('Policy Characteristics'!E:E,MATCH($C1703,'Policy Characteristics'!$C:$C,0))),"",INDEX('Policy Characteristics'!E:E,MATCH($C1703,'Policy Characteristics'!$C:$C,0)))</f>
        <v>cross toggle whether policies affect energy prices</v>
      </c>
      <c r="L1703" s="237">
        <f>IF(ISBLANK(INDEX('Policy Characteristics'!F:F,MATCH($C1703,'Policy Characteristics'!$C:$C,0))),"",INDEX('Policy Characteristics'!F:F,MATCH($C1703,'Policy Characteristics'!$C:$C,0)))</f>
        <v>0</v>
      </c>
      <c r="M1703" s="237">
        <f>IF(ISBLANK(INDEX('Policy Characteristics'!G:G,MATCH($C1703,'Policy Characteristics'!$C:$C,0))),"",INDEX('Policy Characteristics'!G:G,MATCH($C1703,'Policy Characteristics'!$C:$C,0)))</f>
        <v>1</v>
      </c>
      <c r="N1703" s="237">
        <f>IF(ISBLANK(INDEX('Policy Characteristics'!H:H,MATCH($C1703,'Policy Characteristics'!$C:$C,0))),"",INDEX('Policy Characteristics'!H:H,MATCH($C1703,'Policy Characteristics'!$C:$C,0)))</f>
        <v>1</v>
      </c>
      <c r="O1703" s="237" t="str">
        <f>IF(ISBLANK(INDEX('Policy Characteristics'!I:I,MATCH($C1703,'Policy Characteristics'!$C:$C,0))),"",INDEX('Policy Characteristics'!I:I,MATCH($C1703,'Policy Characteristics'!$C:$C,0)))</f>
        <v>on/off</v>
      </c>
      <c r="P1703" s="237" t="str">
        <f>IF(ISBLANK(INDEX('Policy Characteristics'!J:J,MATCH($C1703,'Policy Characteristics'!$C:$C,0))),"",INDEX('Policy Characteristics'!J:J,MATCH($C1703,'Policy Characteristics'!$C:$C,0)))</f>
        <v/>
      </c>
      <c r="Q1703" s="237" t="str">
        <f>IF(ISBLANK(INDEX('Policy Characteristics'!K:K,MATCH($C1703,'Policy Characteristics'!$C:$C,0))),"",INDEX('Policy Characteristics'!K:K,MATCH($C1703,'Policy Characteristics'!$C:$C,0)))</f>
        <v/>
      </c>
      <c r="R1703" s="237" t="str">
        <f>IF(ISBLANK(INDEX('Policy Characteristics'!L:L,MATCH($C1703,'Policy Characteristics'!$C:$C,0))),"",INDEX('Policy Characteristics'!L:L,MATCH($C1703,'Policy Characteristics'!$C:$C,0)))</f>
        <v/>
      </c>
      <c r="S1703" s="291" t="s">
        <v>187</v>
      </c>
    </row>
    <row r="1704" spans="1:19" s="291" customFormat="1">
      <c r="A1704" s="237" t="str">
        <f>IF(ISBLANK(INDEX('Policy Characteristics'!A:A,MATCH($C1704,'Policy Characteristics'!$C:$C,0))),"",INDEX('Policy Characteristics'!A:A,MATCH($C1704,'Policy Characteristics'!$C:$C,0)))</f>
        <v>Cross-Sector</v>
      </c>
      <c r="B1704" s="386" t="str">
        <f>IF(ISBLANK(INDEX('Policy Characteristics'!B:B,MATCH($C1704,'Policy Characteristics'!$C:$C,0))),"",INDEX('Policy Characteristics'!B:B,MATCH($C1704,'Policy Characteristics'!$C:$C,0)))</f>
        <v>Fixed Energy Prices</v>
      </c>
      <c r="C1704" s="237" t="str">
        <f t="shared" si="67"/>
        <v>Toggle Whether Policies Affect Energy Prices</v>
      </c>
      <c r="D1704" s="290" t="s">
        <v>54</v>
      </c>
      <c r="E1704" s="335"/>
      <c r="F1704" s="290" t="s">
        <v>96</v>
      </c>
      <c r="G1704" s="290"/>
      <c r="H1704" s="293">
        <v>840</v>
      </c>
      <c r="I1704" s="389" t="s">
        <v>44</v>
      </c>
      <c r="J1704" s="388" t="str">
        <f>IF(ISBLANK(INDEX('Policy Characteristics'!D:D,MATCH($C1704,'Policy Characteristics'!$C:$C,0))),"",INDEX('Policy Characteristics'!D:D,MATCH($C1704,'Policy Characteristics'!$C:$C,0)))</f>
        <v>Fixed Energy Prices</v>
      </c>
      <c r="K1704" s="237" t="str">
        <f>IF(ISBLANK(INDEX('Policy Characteristics'!E:E,MATCH($C1704,'Policy Characteristics'!$C:$C,0))),"",INDEX('Policy Characteristics'!E:E,MATCH($C1704,'Policy Characteristics'!$C:$C,0)))</f>
        <v>cross toggle whether policies affect energy prices</v>
      </c>
      <c r="L1704" s="237">
        <f>IF(ISBLANK(INDEX('Policy Characteristics'!F:F,MATCH($C1704,'Policy Characteristics'!$C:$C,0))),"",INDEX('Policy Characteristics'!F:F,MATCH($C1704,'Policy Characteristics'!$C:$C,0)))</f>
        <v>0</v>
      </c>
      <c r="M1704" s="237">
        <f>IF(ISBLANK(INDEX('Policy Characteristics'!G:G,MATCH($C1704,'Policy Characteristics'!$C:$C,0))),"",INDEX('Policy Characteristics'!G:G,MATCH($C1704,'Policy Characteristics'!$C:$C,0)))</f>
        <v>1</v>
      </c>
      <c r="N1704" s="237">
        <f>IF(ISBLANK(INDEX('Policy Characteristics'!H:H,MATCH($C1704,'Policy Characteristics'!$C:$C,0))),"",INDEX('Policy Characteristics'!H:H,MATCH($C1704,'Policy Characteristics'!$C:$C,0)))</f>
        <v>1</v>
      </c>
      <c r="O1704" s="237" t="str">
        <f>IF(ISBLANK(INDEX('Policy Characteristics'!I:I,MATCH($C1704,'Policy Characteristics'!$C:$C,0))),"",INDEX('Policy Characteristics'!I:I,MATCH($C1704,'Policy Characteristics'!$C:$C,0)))</f>
        <v>on/off</v>
      </c>
      <c r="P1704" s="237" t="str">
        <f>IF(ISBLANK(INDEX('Policy Characteristics'!J:J,MATCH($C1704,'Policy Characteristics'!$C:$C,0))),"",INDEX('Policy Characteristics'!J:J,MATCH($C1704,'Policy Characteristics'!$C:$C,0)))</f>
        <v/>
      </c>
      <c r="Q1704" s="237" t="str">
        <f>IF(ISBLANK(INDEX('Policy Characteristics'!K:K,MATCH($C1704,'Policy Characteristics'!$C:$C,0))),"",INDEX('Policy Characteristics'!K:K,MATCH($C1704,'Policy Characteristics'!$C:$C,0)))</f>
        <v/>
      </c>
      <c r="R1704" s="237" t="str">
        <f>IF(ISBLANK(INDEX('Policy Characteristics'!L:L,MATCH($C1704,'Policy Characteristics'!$C:$C,0))),"",INDEX('Policy Characteristics'!L:L,MATCH($C1704,'Policy Characteristics'!$C:$C,0)))</f>
        <v/>
      </c>
      <c r="S1704" s="291" t="s">
        <v>187</v>
      </c>
    </row>
    <row r="1705" spans="1:19" s="291" customFormat="1">
      <c r="A1705" s="237" t="str">
        <f>IF(ISBLANK(INDEX('Policy Characteristics'!A:A,MATCH($C1705,'Policy Characteristics'!$C:$C,0))),"",INDEX('Policy Characteristics'!A:A,MATCH($C1705,'Policy Characteristics'!$C:$C,0)))</f>
        <v>Cross-Sector</v>
      </c>
      <c r="B1705" s="386" t="str">
        <f>IF(ISBLANK(INDEX('Policy Characteristics'!B:B,MATCH($C1705,'Policy Characteristics'!$C:$C,0))),"",INDEX('Policy Characteristics'!B:B,MATCH($C1705,'Policy Characteristics'!$C:$C,0)))</f>
        <v>Fixed Energy Prices</v>
      </c>
      <c r="C1705" s="237" t="str">
        <f t="shared" si="67"/>
        <v>Toggle Whether Policies Affect Energy Prices</v>
      </c>
      <c r="D1705" s="290" t="s">
        <v>55</v>
      </c>
      <c r="E1705" s="335"/>
      <c r="F1705" s="290" t="s">
        <v>97</v>
      </c>
      <c r="G1705" s="290"/>
      <c r="H1705" s="17">
        <v>841</v>
      </c>
      <c r="I1705" s="389" t="s">
        <v>44</v>
      </c>
      <c r="J1705" s="388" t="str">
        <f>IF(ISBLANK(INDEX('Policy Characteristics'!D:D,MATCH($C1705,'Policy Characteristics'!$C:$C,0))),"",INDEX('Policy Characteristics'!D:D,MATCH($C1705,'Policy Characteristics'!$C:$C,0)))</f>
        <v>Fixed Energy Prices</v>
      </c>
      <c r="K1705" s="237" t="str">
        <f>IF(ISBLANK(INDEX('Policy Characteristics'!E:E,MATCH($C1705,'Policy Characteristics'!$C:$C,0))),"",INDEX('Policy Characteristics'!E:E,MATCH($C1705,'Policy Characteristics'!$C:$C,0)))</f>
        <v>cross toggle whether policies affect energy prices</v>
      </c>
      <c r="L1705" s="237">
        <f>IF(ISBLANK(INDEX('Policy Characteristics'!F:F,MATCH($C1705,'Policy Characteristics'!$C:$C,0))),"",INDEX('Policy Characteristics'!F:F,MATCH($C1705,'Policy Characteristics'!$C:$C,0)))</f>
        <v>0</v>
      </c>
      <c r="M1705" s="237">
        <f>IF(ISBLANK(INDEX('Policy Characteristics'!G:G,MATCH($C1705,'Policy Characteristics'!$C:$C,0))),"",INDEX('Policy Characteristics'!G:G,MATCH($C1705,'Policy Characteristics'!$C:$C,0)))</f>
        <v>1</v>
      </c>
      <c r="N1705" s="237">
        <f>IF(ISBLANK(INDEX('Policy Characteristics'!H:H,MATCH($C1705,'Policy Characteristics'!$C:$C,0))),"",INDEX('Policy Characteristics'!H:H,MATCH($C1705,'Policy Characteristics'!$C:$C,0)))</f>
        <v>1</v>
      </c>
      <c r="O1705" s="237" t="str">
        <f>IF(ISBLANK(INDEX('Policy Characteristics'!I:I,MATCH($C1705,'Policy Characteristics'!$C:$C,0))),"",INDEX('Policy Characteristics'!I:I,MATCH($C1705,'Policy Characteristics'!$C:$C,0)))</f>
        <v>on/off</v>
      </c>
      <c r="P1705" s="237" t="str">
        <f>IF(ISBLANK(INDEX('Policy Characteristics'!J:J,MATCH($C1705,'Policy Characteristics'!$C:$C,0))),"",INDEX('Policy Characteristics'!J:J,MATCH($C1705,'Policy Characteristics'!$C:$C,0)))</f>
        <v/>
      </c>
      <c r="Q1705" s="237" t="str">
        <f>IF(ISBLANK(INDEX('Policy Characteristics'!K:K,MATCH($C1705,'Policy Characteristics'!$C:$C,0))),"",INDEX('Policy Characteristics'!K:K,MATCH($C1705,'Policy Characteristics'!$C:$C,0)))</f>
        <v/>
      </c>
      <c r="R1705" s="237" t="str">
        <f>IF(ISBLANK(INDEX('Policy Characteristics'!L:L,MATCH($C1705,'Policy Characteristics'!$C:$C,0))),"",INDEX('Policy Characteristics'!L:L,MATCH($C1705,'Policy Characteristics'!$C:$C,0)))</f>
        <v/>
      </c>
      <c r="S1705" s="291" t="s">
        <v>187</v>
      </c>
    </row>
    <row r="1706" spans="1:19" s="291" customFormat="1">
      <c r="A1706" s="237" t="str">
        <f>IF(ISBLANK(INDEX('Policy Characteristics'!A:A,MATCH($C1706,'Policy Characteristics'!$C:$C,0))),"",INDEX('Policy Characteristics'!A:A,MATCH($C1706,'Policy Characteristics'!$C:$C,0)))</f>
        <v>Cross-Sector</v>
      </c>
      <c r="B1706" s="386" t="str">
        <f>IF(ISBLANK(INDEX('Policy Characteristics'!B:B,MATCH($C1706,'Policy Characteristics'!$C:$C,0))),"",INDEX('Policy Characteristics'!B:B,MATCH($C1706,'Policy Characteristics'!$C:$C,0)))</f>
        <v>Fixed Energy Prices</v>
      </c>
      <c r="C1706" s="237" t="str">
        <f t="shared" si="67"/>
        <v>Toggle Whether Policies Affect Energy Prices</v>
      </c>
      <c r="D1706" s="290" t="s">
        <v>56</v>
      </c>
      <c r="E1706" s="335"/>
      <c r="F1706" s="290" t="s">
        <v>98</v>
      </c>
      <c r="G1706" s="290"/>
      <c r="H1706" s="293">
        <v>842</v>
      </c>
      <c r="I1706" s="389" t="s">
        <v>44</v>
      </c>
      <c r="J1706" s="388" t="str">
        <f>IF(ISBLANK(INDEX('Policy Characteristics'!D:D,MATCH($C1706,'Policy Characteristics'!$C:$C,0))),"",INDEX('Policy Characteristics'!D:D,MATCH($C1706,'Policy Characteristics'!$C:$C,0)))</f>
        <v>Fixed Energy Prices</v>
      </c>
      <c r="K1706" s="237" t="str">
        <f>IF(ISBLANK(INDEX('Policy Characteristics'!E:E,MATCH($C1706,'Policy Characteristics'!$C:$C,0))),"",INDEX('Policy Characteristics'!E:E,MATCH($C1706,'Policy Characteristics'!$C:$C,0)))</f>
        <v>cross toggle whether policies affect energy prices</v>
      </c>
      <c r="L1706" s="237">
        <f>IF(ISBLANK(INDEX('Policy Characteristics'!F:F,MATCH($C1706,'Policy Characteristics'!$C:$C,0))),"",INDEX('Policy Characteristics'!F:F,MATCH($C1706,'Policy Characteristics'!$C:$C,0)))</f>
        <v>0</v>
      </c>
      <c r="M1706" s="237">
        <f>IF(ISBLANK(INDEX('Policy Characteristics'!G:G,MATCH($C1706,'Policy Characteristics'!$C:$C,0))),"",INDEX('Policy Characteristics'!G:G,MATCH($C1706,'Policy Characteristics'!$C:$C,0)))</f>
        <v>1</v>
      </c>
      <c r="N1706" s="237">
        <f>IF(ISBLANK(INDEX('Policy Characteristics'!H:H,MATCH($C1706,'Policy Characteristics'!$C:$C,0))),"",INDEX('Policy Characteristics'!H:H,MATCH($C1706,'Policy Characteristics'!$C:$C,0)))</f>
        <v>1</v>
      </c>
      <c r="O1706" s="237" t="str">
        <f>IF(ISBLANK(INDEX('Policy Characteristics'!I:I,MATCH($C1706,'Policy Characteristics'!$C:$C,0))),"",INDEX('Policy Characteristics'!I:I,MATCH($C1706,'Policy Characteristics'!$C:$C,0)))</f>
        <v>on/off</v>
      </c>
      <c r="P1706" s="237" t="str">
        <f>IF(ISBLANK(INDEX('Policy Characteristics'!J:J,MATCH($C1706,'Policy Characteristics'!$C:$C,0))),"",INDEX('Policy Characteristics'!J:J,MATCH($C1706,'Policy Characteristics'!$C:$C,0)))</f>
        <v/>
      </c>
      <c r="Q1706" s="237" t="str">
        <f>IF(ISBLANK(INDEX('Policy Characteristics'!K:K,MATCH($C1706,'Policy Characteristics'!$C:$C,0))),"",INDEX('Policy Characteristics'!K:K,MATCH($C1706,'Policy Characteristics'!$C:$C,0)))</f>
        <v/>
      </c>
      <c r="R1706" s="237" t="str">
        <f>IF(ISBLANK(INDEX('Policy Characteristics'!L:L,MATCH($C1706,'Policy Characteristics'!$C:$C,0))),"",INDEX('Policy Characteristics'!L:L,MATCH($C1706,'Policy Characteristics'!$C:$C,0)))</f>
        <v/>
      </c>
      <c r="S1706" s="291" t="s">
        <v>187</v>
      </c>
    </row>
    <row r="1707" spans="1:19" s="291" customFormat="1">
      <c r="A1707" s="237" t="str">
        <f>IF(ISBLANK(INDEX('Policy Characteristics'!A:A,MATCH($C1707,'Policy Characteristics'!$C:$C,0))),"",INDEX('Policy Characteristics'!A:A,MATCH($C1707,'Policy Characteristics'!$C:$C,0)))</f>
        <v>Cross-Sector</v>
      </c>
      <c r="B1707" s="386" t="str">
        <f>IF(ISBLANK(INDEX('Policy Characteristics'!B:B,MATCH($C1707,'Policy Characteristics'!$C:$C,0))),"",INDEX('Policy Characteristics'!B:B,MATCH($C1707,'Policy Characteristics'!$C:$C,0)))</f>
        <v>Fixed Energy Prices</v>
      </c>
      <c r="C1707" s="237" t="str">
        <f t="shared" si="67"/>
        <v>Toggle Whether Policies Affect Energy Prices</v>
      </c>
      <c r="D1707" s="290" t="s">
        <v>2470</v>
      </c>
      <c r="E1707" s="335"/>
      <c r="F1707" s="290" t="s">
        <v>2471</v>
      </c>
      <c r="G1707" s="290"/>
      <c r="H1707" s="17">
        <v>843</v>
      </c>
      <c r="I1707" s="389" t="s">
        <v>44</v>
      </c>
      <c r="J1707" s="388" t="str">
        <f>IF(ISBLANK(INDEX('Policy Characteristics'!D:D,MATCH($C1707,'Policy Characteristics'!$C:$C,0))),"",INDEX('Policy Characteristics'!D:D,MATCH($C1707,'Policy Characteristics'!$C:$C,0)))</f>
        <v>Fixed Energy Prices</v>
      </c>
      <c r="K1707" s="237" t="str">
        <f>IF(ISBLANK(INDEX('Policy Characteristics'!E:E,MATCH($C1707,'Policy Characteristics'!$C:$C,0))),"",INDEX('Policy Characteristics'!E:E,MATCH($C1707,'Policy Characteristics'!$C:$C,0)))</f>
        <v>cross toggle whether policies affect energy prices</v>
      </c>
      <c r="L1707" s="237">
        <f>IF(ISBLANK(INDEX('Policy Characteristics'!F:F,MATCH($C1707,'Policy Characteristics'!$C:$C,0))),"",INDEX('Policy Characteristics'!F:F,MATCH($C1707,'Policy Characteristics'!$C:$C,0)))</f>
        <v>0</v>
      </c>
      <c r="M1707" s="237">
        <f>IF(ISBLANK(INDEX('Policy Characteristics'!G:G,MATCH($C1707,'Policy Characteristics'!$C:$C,0))),"",INDEX('Policy Characteristics'!G:G,MATCH($C1707,'Policy Characteristics'!$C:$C,0)))</f>
        <v>1</v>
      </c>
      <c r="N1707" s="237">
        <f>IF(ISBLANK(INDEX('Policy Characteristics'!H:H,MATCH($C1707,'Policy Characteristics'!$C:$C,0))),"",INDEX('Policy Characteristics'!H:H,MATCH($C1707,'Policy Characteristics'!$C:$C,0)))</f>
        <v>1</v>
      </c>
      <c r="O1707" s="237" t="str">
        <f>IF(ISBLANK(INDEX('Policy Characteristics'!I:I,MATCH($C1707,'Policy Characteristics'!$C:$C,0))),"",INDEX('Policy Characteristics'!I:I,MATCH($C1707,'Policy Characteristics'!$C:$C,0)))</f>
        <v>on/off</v>
      </c>
      <c r="P1707" s="237" t="str">
        <f>IF(ISBLANK(INDEX('Policy Characteristics'!J:J,MATCH($C1707,'Policy Characteristics'!$C:$C,0))),"",INDEX('Policy Characteristics'!J:J,MATCH($C1707,'Policy Characteristics'!$C:$C,0)))</f>
        <v/>
      </c>
      <c r="Q1707" s="237" t="str">
        <f>IF(ISBLANK(INDEX('Policy Characteristics'!K:K,MATCH($C1707,'Policy Characteristics'!$C:$C,0))),"",INDEX('Policy Characteristics'!K:K,MATCH($C1707,'Policy Characteristics'!$C:$C,0)))</f>
        <v/>
      </c>
      <c r="R1707" s="237" t="str">
        <f>IF(ISBLANK(INDEX('Policy Characteristics'!L:L,MATCH($C1707,'Policy Characteristics'!$C:$C,0))),"",INDEX('Policy Characteristics'!L:L,MATCH($C1707,'Policy Characteristics'!$C:$C,0)))</f>
        <v/>
      </c>
      <c r="S1707" s="291" t="s">
        <v>187</v>
      </c>
    </row>
    <row r="1708" spans="1:19" s="291" customFormat="1">
      <c r="A1708" s="237" t="str">
        <f>IF(ISBLANK(INDEX('Policy Characteristics'!A:A,MATCH($C1708,'Policy Characteristics'!$C:$C,0))),"",INDEX('Policy Characteristics'!A:A,MATCH($C1708,'Policy Characteristics'!$C:$C,0)))</f>
        <v>Cross-Sector</v>
      </c>
      <c r="B1708" s="386" t="str">
        <f>IF(ISBLANK(INDEX('Policy Characteristics'!B:B,MATCH($C1708,'Policy Characteristics'!$C:$C,0))),"",INDEX('Policy Characteristics'!B:B,MATCH($C1708,'Policy Characteristics'!$C:$C,0)))</f>
        <v>Fixed Energy Prices</v>
      </c>
      <c r="C1708" s="237" t="str">
        <f t="shared" si="67"/>
        <v>Toggle Whether Policies Affect Energy Prices</v>
      </c>
      <c r="D1708" s="290" t="s">
        <v>440</v>
      </c>
      <c r="E1708" s="335"/>
      <c r="F1708" s="290" t="s">
        <v>441</v>
      </c>
      <c r="G1708" s="290"/>
      <c r="H1708" s="293">
        <v>844</v>
      </c>
      <c r="I1708" s="389" t="s">
        <v>44</v>
      </c>
      <c r="J1708" s="388" t="str">
        <f>IF(ISBLANK(INDEX('Policy Characteristics'!D:D,MATCH($C1708,'Policy Characteristics'!$C:$C,0))),"",INDEX('Policy Characteristics'!D:D,MATCH($C1708,'Policy Characteristics'!$C:$C,0)))</f>
        <v>Fixed Energy Prices</v>
      </c>
      <c r="K1708" s="237" t="str">
        <f>IF(ISBLANK(INDEX('Policy Characteristics'!E:E,MATCH($C1708,'Policy Characteristics'!$C:$C,0))),"",INDEX('Policy Characteristics'!E:E,MATCH($C1708,'Policy Characteristics'!$C:$C,0)))</f>
        <v>cross toggle whether policies affect energy prices</v>
      </c>
      <c r="L1708" s="237">
        <f>IF(ISBLANK(INDEX('Policy Characteristics'!F:F,MATCH($C1708,'Policy Characteristics'!$C:$C,0))),"",INDEX('Policy Characteristics'!F:F,MATCH($C1708,'Policy Characteristics'!$C:$C,0)))</f>
        <v>0</v>
      </c>
      <c r="M1708" s="237">
        <f>IF(ISBLANK(INDEX('Policy Characteristics'!G:G,MATCH($C1708,'Policy Characteristics'!$C:$C,0))),"",INDEX('Policy Characteristics'!G:G,MATCH($C1708,'Policy Characteristics'!$C:$C,0)))</f>
        <v>1</v>
      </c>
      <c r="N1708" s="237">
        <f>IF(ISBLANK(INDEX('Policy Characteristics'!H:H,MATCH($C1708,'Policy Characteristics'!$C:$C,0))),"",INDEX('Policy Characteristics'!H:H,MATCH($C1708,'Policy Characteristics'!$C:$C,0)))</f>
        <v>1</v>
      </c>
      <c r="O1708" s="237" t="str">
        <f>IF(ISBLANK(INDEX('Policy Characteristics'!I:I,MATCH($C1708,'Policy Characteristics'!$C:$C,0))),"",INDEX('Policy Characteristics'!I:I,MATCH($C1708,'Policy Characteristics'!$C:$C,0)))</f>
        <v>on/off</v>
      </c>
      <c r="P1708" s="237" t="str">
        <f>IF(ISBLANK(INDEX('Policy Characteristics'!J:J,MATCH($C1708,'Policy Characteristics'!$C:$C,0))),"",INDEX('Policy Characteristics'!J:J,MATCH($C1708,'Policy Characteristics'!$C:$C,0)))</f>
        <v/>
      </c>
      <c r="Q1708" s="237" t="str">
        <f>IF(ISBLANK(INDEX('Policy Characteristics'!K:K,MATCH($C1708,'Policy Characteristics'!$C:$C,0))),"",INDEX('Policy Characteristics'!K:K,MATCH($C1708,'Policy Characteristics'!$C:$C,0)))</f>
        <v/>
      </c>
      <c r="R1708" s="237" t="str">
        <f>IF(ISBLANK(INDEX('Policy Characteristics'!L:L,MATCH($C1708,'Policy Characteristics'!$C:$C,0))),"",INDEX('Policy Characteristics'!L:L,MATCH($C1708,'Policy Characteristics'!$C:$C,0)))</f>
        <v/>
      </c>
      <c r="S1708" s="291" t="s">
        <v>187</v>
      </c>
    </row>
    <row r="1709" spans="1:19" s="291" customFormat="1">
      <c r="A1709" s="237" t="str">
        <f>IF(ISBLANK(INDEX('Policy Characteristics'!A:A,MATCH($C1709,'Policy Characteristics'!$C:$C,0))),"",INDEX('Policy Characteristics'!A:A,MATCH($C1709,'Policy Characteristics'!$C:$C,0)))</f>
        <v>Cross-Sector</v>
      </c>
      <c r="B1709" s="386" t="str">
        <f>IF(ISBLANK(INDEX('Policy Characteristics'!B:B,MATCH($C1709,'Policy Characteristics'!$C:$C,0))),"",INDEX('Policy Characteristics'!B:B,MATCH($C1709,'Policy Characteristics'!$C:$C,0)))</f>
        <v>Fixed Energy Prices</v>
      </c>
      <c r="C1709" s="237" t="str">
        <f t="shared" si="67"/>
        <v>Toggle Whether Policies Affect Energy Prices</v>
      </c>
      <c r="D1709" s="290" t="s">
        <v>2462</v>
      </c>
      <c r="E1709" s="335"/>
      <c r="F1709" s="290" t="s">
        <v>2466</v>
      </c>
      <c r="G1709" s="290"/>
      <c r="H1709" s="17">
        <v>845</v>
      </c>
      <c r="I1709" s="389" t="s">
        <v>44</v>
      </c>
      <c r="J1709" s="388" t="str">
        <f>IF(ISBLANK(INDEX('Policy Characteristics'!D:D,MATCH($C1709,'Policy Characteristics'!$C:$C,0))),"",INDEX('Policy Characteristics'!D:D,MATCH($C1709,'Policy Characteristics'!$C:$C,0)))</f>
        <v>Fixed Energy Prices</v>
      </c>
      <c r="K1709" s="237" t="str">
        <f>IF(ISBLANK(INDEX('Policy Characteristics'!E:E,MATCH($C1709,'Policy Characteristics'!$C:$C,0))),"",INDEX('Policy Characteristics'!E:E,MATCH($C1709,'Policy Characteristics'!$C:$C,0)))</f>
        <v>cross toggle whether policies affect energy prices</v>
      </c>
      <c r="L1709" s="237">
        <f>IF(ISBLANK(INDEX('Policy Characteristics'!F:F,MATCH($C1709,'Policy Characteristics'!$C:$C,0))),"",INDEX('Policy Characteristics'!F:F,MATCH($C1709,'Policy Characteristics'!$C:$C,0)))</f>
        <v>0</v>
      </c>
      <c r="M1709" s="237">
        <f>IF(ISBLANK(INDEX('Policy Characteristics'!G:G,MATCH($C1709,'Policy Characteristics'!$C:$C,0))),"",INDEX('Policy Characteristics'!G:G,MATCH($C1709,'Policy Characteristics'!$C:$C,0)))</f>
        <v>1</v>
      </c>
      <c r="N1709" s="237">
        <f>IF(ISBLANK(INDEX('Policy Characteristics'!H:H,MATCH($C1709,'Policy Characteristics'!$C:$C,0))),"",INDEX('Policy Characteristics'!H:H,MATCH($C1709,'Policy Characteristics'!$C:$C,0)))</f>
        <v>1</v>
      </c>
      <c r="O1709" s="237" t="str">
        <f>IF(ISBLANK(INDEX('Policy Characteristics'!I:I,MATCH($C1709,'Policy Characteristics'!$C:$C,0))),"",INDEX('Policy Characteristics'!I:I,MATCH($C1709,'Policy Characteristics'!$C:$C,0)))</f>
        <v>on/off</v>
      </c>
      <c r="P1709" s="237" t="str">
        <f>IF(ISBLANK(INDEX('Policy Characteristics'!J:J,MATCH($C1709,'Policy Characteristics'!$C:$C,0))),"",INDEX('Policy Characteristics'!J:J,MATCH($C1709,'Policy Characteristics'!$C:$C,0)))</f>
        <v/>
      </c>
      <c r="Q1709" s="237" t="str">
        <f>IF(ISBLANK(INDEX('Policy Characteristics'!K:K,MATCH($C1709,'Policy Characteristics'!$C:$C,0))),"",INDEX('Policy Characteristics'!K:K,MATCH($C1709,'Policy Characteristics'!$C:$C,0)))</f>
        <v/>
      </c>
      <c r="R1709" s="237" t="str">
        <f>IF(ISBLANK(INDEX('Policy Characteristics'!L:L,MATCH($C1709,'Policy Characteristics'!$C:$C,0))),"",INDEX('Policy Characteristics'!L:L,MATCH($C1709,'Policy Characteristics'!$C:$C,0)))</f>
        <v/>
      </c>
      <c r="S1709" s="291" t="s">
        <v>187</v>
      </c>
    </row>
    <row r="1710" spans="1:19" s="291" customFormat="1">
      <c r="A1710" s="237" t="str">
        <f>IF(ISBLANK(INDEX('Policy Characteristics'!A:A,MATCH($C1710,'Policy Characteristics'!$C:$C,0))),"",INDEX('Policy Characteristics'!A:A,MATCH($C1710,'Policy Characteristics'!$C:$C,0)))</f>
        <v>Cross-Sector</v>
      </c>
      <c r="B1710" s="386" t="str">
        <f>IF(ISBLANK(INDEX('Policy Characteristics'!B:B,MATCH($C1710,'Policy Characteristics'!$C:$C,0))),"",INDEX('Policy Characteristics'!B:B,MATCH($C1710,'Policy Characteristics'!$C:$C,0)))</f>
        <v>Fixed Energy Prices</v>
      </c>
      <c r="C1710" s="237" t="str">
        <f t="shared" si="67"/>
        <v>Toggle Whether Policies Affect Energy Prices</v>
      </c>
      <c r="D1710" s="290" t="s">
        <v>2472</v>
      </c>
      <c r="E1710" s="335"/>
      <c r="F1710" s="290" t="s">
        <v>2473</v>
      </c>
      <c r="G1710" s="290"/>
      <c r="H1710" s="293">
        <v>846</v>
      </c>
      <c r="I1710" s="389" t="s">
        <v>44</v>
      </c>
      <c r="J1710" s="388" t="str">
        <f>IF(ISBLANK(INDEX('Policy Characteristics'!D:D,MATCH($C1710,'Policy Characteristics'!$C:$C,0))),"",INDEX('Policy Characteristics'!D:D,MATCH($C1710,'Policy Characteristics'!$C:$C,0)))</f>
        <v>Fixed Energy Prices</v>
      </c>
      <c r="K1710" s="237" t="str">
        <f>IF(ISBLANK(INDEX('Policy Characteristics'!E:E,MATCH($C1710,'Policy Characteristics'!$C:$C,0))),"",INDEX('Policy Characteristics'!E:E,MATCH($C1710,'Policy Characteristics'!$C:$C,0)))</f>
        <v>cross toggle whether policies affect energy prices</v>
      </c>
      <c r="L1710" s="237">
        <f>IF(ISBLANK(INDEX('Policy Characteristics'!F:F,MATCH($C1710,'Policy Characteristics'!$C:$C,0))),"",INDEX('Policy Characteristics'!F:F,MATCH($C1710,'Policy Characteristics'!$C:$C,0)))</f>
        <v>0</v>
      </c>
      <c r="M1710" s="237">
        <f>IF(ISBLANK(INDEX('Policy Characteristics'!G:G,MATCH($C1710,'Policy Characteristics'!$C:$C,0))),"",INDEX('Policy Characteristics'!G:G,MATCH($C1710,'Policy Characteristics'!$C:$C,0)))</f>
        <v>1</v>
      </c>
      <c r="N1710" s="237">
        <f>IF(ISBLANK(INDEX('Policy Characteristics'!H:H,MATCH($C1710,'Policy Characteristics'!$C:$C,0))),"",INDEX('Policy Characteristics'!H:H,MATCH($C1710,'Policy Characteristics'!$C:$C,0)))</f>
        <v>1</v>
      </c>
      <c r="O1710" s="237" t="str">
        <f>IF(ISBLANK(INDEX('Policy Characteristics'!I:I,MATCH($C1710,'Policy Characteristics'!$C:$C,0))),"",INDEX('Policy Characteristics'!I:I,MATCH($C1710,'Policy Characteristics'!$C:$C,0)))</f>
        <v>on/off</v>
      </c>
      <c r="P1710" s="237" t="str">
        <f>IF(ISBLANK(INDEX('Policy Characteristics'!J:J,MATCH($C1710,'Policy Characteristics'!$C:$C,0))),"",INDEX('Policy Characteristics'!J:J,MATCH($C1710,'Policy Characteristics'!$C:$C,0)))</f>
        <v/>
      </c>
      <c r="Q1710" s="237" t="str">
        <f>IF(ISBLANK(INDEX('Policy Characteristics'!K:K,MATCH($C1710,'Policy Characteristics'!$C:$C,0))),"",INDEX('Policy Characteristics'!K:K,MATCH($C1710,'Policy Characteristics'!$C:$C,0)))</f>
        <v/>
      </c>
      <c r="R1710" s="237" t="str">
        <f>IF(ISBLANK(INDEX('Policy Characteristics'!L:L,MATCH($C1710,'Policy Characteristics'!$C:$C,0))),"",INDEX('Policy Characteristics'!L:L,MATCH($C1710,'Policy Characteristics'!$C:$C,0)))</f>
        <v/>
      </c>
      <c r="S1710" s="291" t="s">
        <v>187</v>
      </c>
    </row>
    <row r="1711" spans="1:19" s="291" customFormat="1">
      <c r="A1711" s="237" t="str">
        <f>IF(ISBLANK(INDEX('Policy Characteristics'!A:A,MATCH($C1711,'Policy Characteristics'!$C:$C,0))),"",INDEX('Policy Characteristics'!A:A,MATCH($C1711,'Policy Characteristics'!$C:$C,0)))</f>
        <v>Cross-Sector</v>
      </c>
      <c r="B1711" s="386" t="str">
        <f>IF(ISBLANK(INDEX('Policy Characteristics'!B:B,MATCH($C1711,'Policy Characteristics'!$C:$C,0))),"",INDEX('Policy Characteristics'!B:B,MATCH($C1711,'Policy Characteristics'!$C:$C,0)))</f>
        <v>Fixed Energy Prices</v>
      </c>
      <c r="C1711" s="237" t="str">
        <f t="shared" si="67"/>
        <v>Toggle Whether Policies Affect Energy Prices</v>
      </c>
      <c r="D1711" s="290" t="s">
        <v>2463</v>
      </c>
      <c r="E1711" s="335"/>
      <c r="F1711" s="290" t="s">
        <v>2467</v>
      </c>
      <c r="G1711" s="290"/>
      <c r="H1711" s="17">
        <v>847</v>
      </c>
      <c r="I1711" s="389" t="s">
        <v>44</v>
      </c>
      <c r="J1711" s="388" t="str">
        <f>IF(ISBLANK(INDEX('Policy Characteristics'!D:D,MATCH($C1711,'Policy Characteristics'!$C:$C,0))),"",INDEX('Policy Characteristics'!D:D,MATCH($C1711,'Policy Characteristics'!$C:$C,0)))</f>
        <v>Fixed Energy Prices</v>
      </c>
      <c r="K1711" s="237" t="str">
        <f>IF(ISBLANK(INDEX('Policy Characteristics'!E:E,MATCH($C1711,'Policy Characteristics'!$C:$C,0))),"",INDEX('Policy Characteristics'!E:E,MATCH($C1711,'Policy Characteristics'!$C:$C,0)))</f>
        <v>cross toggle whether policies affect energy prices</v>
      </c>
      <c r="L1711" s="237">
        <f>IF(ISBLANK(INDEX('Policy Characteristics'!F:F,MATCH($C1711,'Policy Characteristics'!$C:$C,0))),"",INDEX('Policy Characteristics'!F:F,MATCH($C1711,'Policy Characteristics'!$C:$C,0)))</f>
        <v>0</v>
      </c>
      <c r="M1711" s="237">
        <f>IF(ISBLANK(INDEX('Policy Characteristics'!G:G,MATCH($C1711,'Policy Characteristics'!$C:$C,0))),"",INDEX('Policy Characteristics'!G:G,MATCH($C1711,'Policy Characteristics'!$C:$C,0)))</f>
        <v>1</v>
      </c>
      <c r="N1711" s="237">
        <f>IF(ISBLANK(INDEX('Policy Characteristics'!H:H,MATCH($C1711,'Policy Characteristics'!$C:$C,0))),"",INDEX('Policy Characteristics'!H:H,MATCH($C1711,'Policy Characteristics'!$C:$C,0)))</f>
        <v>1</v>
      </c>
      <c r="O1711" s="237" t="str">
        <f>IF(ISBLANK(INDEX('Policy Characteristics'!I:I,MATCH($C1711,'Policy Characteristics'!$C:$C,0))),"",INDEX('Policy Characteristics'!I:I,MATCH($C1711,'Policy Characteristics'!$C:$C,0)))</f>
        <v>on/off</v>
      </c>
      <c r="P1711" s="237" t="str">
        <f>IF(ISBLANK(INDEX('Policy Characteristics'!J:J,MATCH($C1711,'Policy Characteristics'!$C:$C,0))),"",INDEX('Policy Characteristics'!J:J,MATCH($C1711,'Policy Characteristics'!$C:$C,0)))</f>
        <v/>
      </c>
      <c r="Q1711" s="237" t="str">
        <f>IF(ISBLANK(INDEX('Policy Characteristics'!K:K,MATCH($C1711,'Policy Characteristics'!$C:$C,0))),"",INDEX('Policy Characteristics'!K:K,MATCH($C1711,'Policy Characteristics'!$C:$C,0)))</f>
        <v/>
      </c>
      <c r="R1711" s="237" t="str">
        <f>IF(ISBLANK(INDEX('Policy Characteristics'!L:L,MATCH($C1711,'Policy Characteristics'!$C:$C,0))),"",INDEX('Policy Characteristics'!L:L,MATCH($C1711,'Policy Characteristics'!$C:$C,0)))</f>
        <v/>
      </c>
      <c r="S1711" s="291" t="s">
        <v>187</v>
      </c>
    </row>
    <row r="1712" spans="1:19" s="291" customFormat="1">
      <c r="A1712" s="237" t="str">
        <f>IF(ISBLANK(INDEX('Policy Characteristics'!A:A,MATCH($C1712,'Policy Characteristics'!$C:$C,0))),"",INDEX('Policy Characteristics'!A:A,MATCH($C1712,'Policy Characteristics'!$C:$C,0)))</f>
        <v>Cross-Sector</v>
      </c>
      <c r="B1712" s="386" t="str">
        <f>IF(ISBLANK(INDEX('Policy Characteristics'!B:B,MATCH($C1712,'Policy Characteristics'!$C:$C,0))),"",INDEX('Policy Characteristics'!B:B,MATCH($C1712,'Policy Characteristics'!$C:$C,0)))</f>
        <v>Fuel Price Deregulation</v>
      </c>
      <c r="C1712" s="291" t="s">
        <v>2749</v>
      </c>
      <c r="D1712" s="290" t="s">
        <v>447</v>
      </c>
      <c r="E1712" s="335"/>
      <c r="F1712" s="290" t="s">
        <v>444</v>
      </c>
      <c r="G1712" s="290"/>
      <c r="H1712" s="17">
        <v>723</v>
      </c>
      <c r="I1712" s="389" t="s">
        <v>44</v>
      </c>
      <c r="J1712" s="388" t="str">
        <f>IF(ISBLANK(INDEX('Policy Characteristics'!D:D,MATCH($C1712,'Policy Characteristics'!$C:$C,0))),"",INDEX('Policy Characteristics'!D:D,MATCH($C1712,'Policy Characteristics'!$C:$C,0)))</f>
        <v>Fuel Price Deregulation</v>
      </c>
      <c r="K1712" s="237" t="str">
        <f>IF(ISBLANK(INDEX('Policy Characteristics'!E:E,MATCH($C1712,'Policy Characteristics'!$C:$C,0))),"",INDEX('Policy Characteristics'!E:E,MATCH($C1712,'Policy Characteristics'!$C:$C,0)))</f>
        <v>cross fuel price deregulation</v>
      </c>
      <c r="L1712" s="238">
        <f>IF(ISBLANK(INDEX('Policy Characteristics'!F:F,MATCH($C1712,'Policy Characteristics'!$C:$C,0))),"",INDEX('Policy Characteristics'!F:F,MATCH($C1712,'Policy Characteristics'!$C:$C,0)))</f>
        <v>0</v>
      </c>
      <c r="M1712" s="238">
        <f>IF(ISBLANK(INDEX('Policy Characteristics'!G:G,MATCH($C1712,'Policy Characteristics'!$C:$C,0))),"",INDEX('Policy Characteristics'!G:G,MATCH($C1712,'Policy Characteristics'!$C:$C,0)))</f>
        <v>1</v>
      </c>
      <c r="N1712" s="238">
        <f>IF(ISBLANK(INDEX('Policy Characteristics'!H:H,MATCH($C1712,'Policy Characteristics'!$C:$C,0))),"",INDEX('Policy Characteristics'!H:H,MATCH($C1712,'Policy Characteristics'!$C:$C,0)))</f>
        <v>0.01</v>
      </c>
      <c r="O1712" s="237" t="str">
        <f>IF(ISBLANK(INDEX('Policy Characteristics'!I:I,MATCH($C1712,'Policy Characteristics'!$C:$C,0))),"",INDEX('Policy Characteristics'!I:I,MATCH($C1712,'Policy Characteristics'!$C:$C,0)))</f>
        <v>% of price deregulated</v>
      </c>
      <c r="P1712" s="237"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7" t="str">
        <f>IF(ISBLANK(INDEX('Policy Characteristics'!K:K,MATCH($C1712,'Policy Characteristics'!$C:$C,0))),"",INDEX('Policy Characteristics'!K:K,MATCH($C1712,'Policy Characteristics'!$C:$C,0)))</f>
        <v>fuels.html#fuel-price-deregulation</v>
      </c>
      <c r="R1712" s="237" t="str">
        <f>IF(ISBLANK(INDEX('Policy Characteristics'!L:L,MATCH($C1712,'Policy Characteristics'!$C:$C,0))),"",INDEX('Policy Characteristics'!L:L,MATCH($C1712,'Policy Characteristics'!$C:$C,0)))</f>
        <v/>
      </c>
      <c r="S1712" s="291" t="s">
        <v>187</v>
      </c>
    </row>
    <row r="1713" spans="1:19" s="291" customFormat="1">
      <c r="A1713" s="237" t="str">
        <f>IF(ISBLANK(INDEX('Policy Characteristics'!A:A,MATCH($C1713,'Policy Characteristics'!$C:$C,0))),"",INDEX('Policy Characteristics'!A:A,MATCH($C1713,'Policy Characteristics'!$C:$C,0)))</f>
        <v>Cross-Sector</v>
      </c>
      <c r="B1713" s="386" t="str">
        <f>IF(ISBLANK(INDEX('Policy Characteristics'!B:B,MATCH($C1713,'Policy Characteristics'!$C:$C,0))),"",INDEX('Policy Characteristics'!B:B,MATCH($C1713,'Policy Characteristics'!$C:$C,0)))</f>
        <v>Fuel Price Deregulation</v>
      </c>
      <c r="C1713" s="237" t="str">
        <f t="shared" ref="C1713:C1726" si="68">C$1712</f>
        <v>Fuel Price Deregulation</v>
      </c>
      <c r="D1713" s="290" t="s">
        <v>46</v>
      </c>
      <c r="E1713" s="335"/>
      <c r="F1713" s="290" t="s">
        <v>87</v>
      </c>
      <c r="G1713" s="290"/>
      <c r="H1713" s="17">
        <v>724</v>
      </c>
      <c r="I1713" s="389" t="s">
        <v>44</v>
      </c>
      <c r="J1713" s="388" t="str">
        <f>IF(ISBLANK(INDEX('Policy Characteristics'!D:D,MATCH($C1713,'Policy Characteristics'!$C:$C,0))),"",INDEX('Policy Characteristics'!D:D,MATCH($C1713,'Policy Characteristics'!$C:$C,0)))</f>
        <v>Fuel Price Deregulation</v>
      </c>
      <c r="K1713" s="237" t="str">
        <f>IF(ISBLANK(INDEX('Policy Characteristics'!E:E,MATCH($C1713,'Policy Characteristics'!$C:$C,0))),"",INDEX('Policy Characteristics'!E:E,MATCH($C1713,'Policy Characteristics'!$C:$C,0)))</f>
        <v>cross fuel price deregulation</v>
      </c>
      <c r="L1713" s="238">
        <f>IF(ISBLANK(INDEX('Policy Characteristics'!F:F,MATCH($C1713,'Policy Characteristics'!$C:$C,0))),"",INDEX('Policy Characteristics'!F:F,MATCH($C1713,'Policy Characteristics'!$C:$C,0)))</f>
        <v>0</v>
      </c>
      <c r="M1713" s="238">
        <f>IF(ISBLANK(INDEX('Policy Characteristics'!G:G,MATCH($C1713,'Policy Characteristics'!$C:$C,0))),"",INDEX('Policy Characteristics'!G:G,MATCH($C1713,'Policy Characteristics'!$C:$C,0)))</f>
        <v>1</v>
      </c>
      <c r="N1713" s="238">
        <f>IF(ISBLANK(INDEX('Policy Characteristics'!H:H,MATCH($C1713,'Policy Characteristics'!$C:$C,0))),"",INDEX('Policy Characteristics'!H:H,MATCH($C1713,'Policy Characteristics'!$C:$C,0)))</f>
        <v>0.01</v>
      </c>
      <c r="O1713" s="237" t="str">
        <f>IF(ISBLANK(INDEX('Policy Characteristics'!I:I,MATCH($C1713,'Policy Characteristics'!$C:$C,0))),"",INDEX('Policy Characteristics'!I:I,MATCH($C1713,'Policy Characteristics'!$C:$C,0)))</f>
        <v>% of price deregulated</v>
      </c>
      <c r="P1713" s="237"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7" t="str">
        <f>IF(ISBLANK(INDEX('Policy Characteristics'!K:K,MATCH($C1713,'Policy Characteristics'!$C:$C,0))),"",INDEX('Policy Characteristics'!K:K,MATCH($C1713,'Policy Characteristics'!$C:$C,0)))</f>
        <v>fuels.html#fuel-price-deregulation</v>
      </c>
      <c r="R1713" s="237" t="str">
        <f>IF(ISBLANK(INDEX('Policy Characteristics'!L:L,MATCH($C1713,'Policy Characteristics'!$C:$C,0))),"",INDEX('Policy Characteristics'!L:L,MATCH($C1713,'Policy Characteristics'!$C:$C,0)))</f>
        <v/>
      </c>
      <c r="S1713" s="291" t="s">
        <v>187</v>
      </c>
    </row>
    <row r="1714" spans="1:19" s="291" customFormat="1">
      <c r="A1714" s="237" t="str">
        <f>IF(ISBLANK(INDEX('Policy Characteristics'!A:A,MATCH($C1714,'Policy Characteristics'!$C:$C,0))),"",INDEX('Policy Characteristics'!A:A,MATCH($C1714,'Policy Characteristics'!$C:$C,0)))</f>
        <v>Cross-Sector</v>
      </c>
      <c r="B1714" s="386" t="str">
        <f>IF(ISBLANK(INDEX('Policy Characteristics'!B:B,MATCH($C1714,'Policy Characteristics'!$C:$C,0))),"",INDEX('Policy Characteristics'!B:B,MATCH($C1714,'Policy Characteristics'!$C:$C,0)))</f>
        <v>Fuel Price Deregulation</v>
      </c>
      <c r="C1714" s="237" t="str">
        <f t="shared" si="68"/>
        <v>Fuel Price Deregulation</v>
      </c>
      <c r="D1714" s="290" t="s">
        <v>47</v>
      </c>
      <c r="E1714" s="335"/>
      <c r="F1714" s="290" t="s">
        <v>88</v>
      </c>
      <c r="G1714" s="290"/>
      <c r="H1714" s="17">
        <v>725</v>
      </c>
      <c r="I1714" s="389" t="s">
        <v>44</v>
      </c>
      <c r="J1714" s="388" t="str">
        <f>IF(ISBLANK(INDEX('Policy Characteristics'!D:D,MATCH($C1714,'Policy Characteristics'!$C:$C,0))),"",INDEX('Policy Characteristics'!D:D,MATCH($C1714,'Policy Characteristics'!$C:$C,0)))</f>
        <v>Fuel Price Deregulation</v>
      </c>
      <c r="K1714" s="237" t="str">
        <f>IF(ISBLANK(INDEX('Policy Characteristics'!E:E,MATCH($C1714,'Policy Characteristics'!$C:$C,0))),"",INDEX('Policy Characteristics'!E:E,MATCH($C1714,'Policy Characteristics'!$C:$C,0)))</f>
        <v>cross fuel price deregulation</v>
      </c>
      <c r="L1714" s="238">
        <f>IF(ISBLANK(INDEX('Policy Characteristics'!F:F,MATCH($C1714,'Policy Characteristics'!$C:$C,0))),"",INDEX('Policy Characteristics'!F:F,MATCH($C1714,'Policy Characteristics'!$C:$C,0)))</f>
        <v>0</v>
      </c>
      <c r="M1714" s="238">
        <f>IF(ISBLANK(INDEX('Policy Characteristics'!G:G,MATCH($C1714,'Policy Characteristics'!$C:$C,0))),"",INDEX('Policy Characteristics'!G:G,MATCH($C1714,'Policy Characteristics'!$C:$C,0)))</f>
        <v>1</v>
      </c>
      <c r="N1714" s="238">
        <f>IF(ISBLANK(INDEX('Policy Characteristics'!H:H,MATCH($C1714,'Policy Characteristics'!$C:$C,0))),"",INDEX('Policy Characteristics'!H:H,MATCH($C1714,'Policy Characteristics'!$C:$C,0)))</f>
        <v>0.01</v>
      </c>
      <c r="O1714" s="237" t="str">
        <f>IF(ISBLANK(INDEX('Policy Characteristics'!I:I,MATCH($C1714,'Policy Characteristics'!$C:$C,0))),"",INDEX('Policy Characteristics'!I:I,MATCH($C1714,'Policy Characteristics'!$C:$C,0)))</f>
        <v>% of price deregulated</v>
      </c>
      <c r="P1714" s="237"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7" t="str">
        <f>IF(ISBLANK(INDEX('Policy Characteristics'!K:K,MATCH($C1714,'Policy Characteristics'!$C:$C,0))),"",INDEX('Policy Characteristics'!K:K,MATCH($C1714,'Policy Characteristics'!$C:$C,0)))</f>
        <v>fuels.html#fuel-price-deregulation</v>
      </c>
      <c r="R1714" s="237" t="str">
        <f>IF(ISBLANK(INDEX('Policy Characteristics'!L:L,MATCH($C1714,'Policy Characteristics'!$C:$C,0))),"",INDEX('Policy Characteristics'!L:L,MATCH($C1714,'Policy Characteristics'!$C:$C,0)))</f>
        <v/>
      </c>
      <c r="S1714" s="291" t="s">
        <v>187</v>
      </c>
    </row>
    <row r="1715" spans="1:19" s="291" customFormat="1">
      <c r="A1715" s="237" t="str">
        <f>IF(ISBLANK(INDEX('Policy Characteristics'!A:A,MATCH($C1715,'Policy Characteristics'!$C:$C,0))),"",INDEX('Policy Characteristics'!A:A,MATCH($C1715,'Policy Characteristics'!$C:$C,0)))</f>
        <v>Cross-Sector</v>
      </c>
      <c r="B1715" s="386" t="str">
        <f>IF(ISBLANK(INDEX('Policy Characteristics'!B:B,MATCH($C1715,'Policy Characteristics'!$C:$C,0))),"",INDEX('Policy Characteristics'!B:B,MATCH($C1715,'Policy Characteristics'!$C:$C,0)))</f>
        <v>Fuel Price Deregulation</v>
      </c>
      <c r="C1715" s="237" t="str">
        <f t="shared" si="68"/>
        <v>Fuel Price Deregulation</v>
      </c>
      <c r="D1715" s="290" t="s">
        <v>51</v>
      </c>
      <c r="E1715" s="335"/>
      <c r="F1715" s="290" t="s">
        <v>92</v>
      </c>
      <c r="G1715" s="290"/>
      <c r="H1715" s="17">
        <v>726</v>
      </c>
      <c r="I1715" s="389" t="s">
        <v>44</v>
      </c>
      <c r="J1715" s="388" t="str">
        <f>IF(ISBLANK(INDEX('Policy Characteristics'!D:D,MATCH($C1715,'Policy Characteristics'!$C:$C,0))),"",INDEX('Policy Characteristics'!D:D,MATCH($C1715,'Policy Characteristics'!$C:$C,0)))</f>
        <v>Fuel Price Deregulation</v>
      </c>
      <c r="K1715" s="237" t="str">
        <f>IF(ISBLANK(INDEX('Policy Characteristics'!E:E,MATCH($C1715,'Policy Characteristics'!$C:$C,0))),"",INDEX('Policy Characteristics'!E:E,MATCH($C1715,'Policy Characteristics'!$C:$C,0)))</f>
        <v>cross fuel price deregulation</v>
      </c>
      <c r="L1715" s="238">
        <f>IF(ISBLANK(INDEX('Policy Characteristics'!F:F,MATCH($C1715,'Policy Characteristics'!$C:$C,0))),"",INDEX('Policy Characteristics'!F:F,MATCH($C1715,'Policy Characteristics'!$C:$C,0)))</f>
        <v>0</v>
      </c>
      <c r="M1715" s="238">
        <f>IF(ISBLANK(INDEX('Policy Characteristics'!G:G,MATCH($C1715,'Policy Characteristics'!$C:$C,0))),"",INDEX('Policy Characteristics'!G:G,MATCH($C1715,'Policy Characteristics'!$C:$C,0)))</f>
        <v>1</v>
      </c>
      <c r="N1715" s="238">
        <f>IF(ISBLANK(INDEX('Policy Characteristics'!H:H,MATCH($C1715,'Policy Characteristics'!$C:$C,0))),"",INDEX('Policy Characteristics'!H:H,MATCH($C1715,'Policy Characteristics'!$C:$C,0)))</f>
        <v>0.01</v>
      </c>
      <c r="O1715" s="237" t="str">
        <f>IF(ISBLANK(INDEX('Policy Characteristics'!I:I,MATCH($C1715,'Policy Characteristics'!$C:$C,0))),"",INDEX('Policy Characteristics'!I:I,MATCH($C1715,'Policy Characteristics'!$C:$C,0)))</f>
        <v>% of price deregulated</v>
      </c>
      <c r="P1715" s="237"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7" t="str">
        <f>IF(ISBLANK(INDEX('Policy Characteristics'!K:K,MATCH($C1715,'Policy Characteristics'!$C:$C,0))),"",INDEX('Policy Characteristics'!K:K,MATCH($C1715,'Policy Characteristics'!$C:$C,0)))</f>
        <v>fuels.html#fuel-price-deregulation</v>
      </c>
      <c r="R1715" s="237" t="str">
        <f>IF(ISBLANK(INDEX('Policy Characteristics'!L:L,MATCH($C1715,'Policy Characteristics'!$C:$C,0))),"",INDEX('Policy Characteristics'!L:L,MATCH($C1715,'Policy Characteristics'!$C:$C,0)))</f>
        <v/>
      </c>
      <c r="S1715" s="291" t="s">
        <v>187</v>
      </c>
    </row>
    <row r="1716" spans="1:19" s="291" customFormat="1">
      <c r="A1716" s="237" t="str">
        <f>IF(ISBLANK(INDEX('Policy Characteristics'!A:A,MATCH($C1716,'Policy Characteristics'!$C:$C,0))),"",INDEX('Policy Characteristics'!A:A,MATCH($C1716,'Policy Characteristics'!$C:$C,0)))</f>
        <v>Cross-Sector</v>
      </c>
      <c r="B1716" s="386" t="str">
        <f>IF(ISBLANK(INDEX('Policy Characteristics'!B:B,MATCH($C1716,'Policy Characteristics'!$C:$C,0))),"",INDEX('Policy Characteristics'!B:B,MATCH($C1716,'Policy Characteristics'!$C:$C,0)))</f>
        <v>Fuel Price Deregulation</v>
      </c>
      <c r="C1716" s="237" t="str">
        <f t="shared" si="68"/>
        <v>Fuel Price Deregulation</v>
      </c>
      <c r="D1716" s="290" t="s">
        <v>53</v>
      </c>
      <c r="E1716" s="335"/>
      <c r="F1716" s="290" t="s">
        <v>95</v>
      </c>
      <c r="G1716" s="290"/>
      <c r="H1716" s="17">
        <v>727</v>
      </c>
      <c r="I1716" s="389" t="s">
        <v>44</v>
      </c>
      <c r="J1716" s="388" t="str">
        <f>IF(ISBLANK(INDEX('Policy Characteristics'!D:D,MATCH($C1716,'Policy Characteristics'!$C:$C,0))),"",INDEX('Policy Characteristics'!D:D,MATCH($C1716,'Policy Characteristics'!$C:$C,0)))</f>
        <v>Fuel Price Deregulation</v>
      </c>
      <c r="K1716" s="237" t="str">
        <f>IF(ISBLANK(INDEX('Policy Characteristics'!E:E,MATCH($C1716,'Policy Characteristics'!$C:$C,0))),"",INDEX('Policy Characteristics'!E:E,MATCH($C1716,'Policy Characteristics'!$C:$C,0)))</f>
        <v>cross fuel price deregulation</v>
      </c>
      <c r="L1716" s="238">
        <f>IF(ISBLANK(INDEX('Policy Characteristics'!F:F,MATCH($C1716,'Policy Characteristics'!$C:$C,0))),"",INDEX('Policy Characteristics'!F:F,MATCH($C1716,'Policy Characteristics'!$C:$C,0)))</f>
        <v>0</v>
      </c>
      <c r="M1716" s="238">
        <f>IF(ISBLANK(INDEX('Policy Characteristics'!G:G,MATCH($C1716,'Policy Characteristics'!$C:$C,0))),"",INDEX('Policy Characteristics'!G:G,MATCH($C1716,'Policy Characteristics'!$C:$C,0)))</f>
        <v>1</v>
      </c>
      <c r="N1716" s="238">
        <f>IF(ISBLANK(INDEX('Policy Characteristics'!H:H,MATCH($C1716,'Policy Characteristics'!$C:$C,0))),"",INDEX('Policy Characteristics'!H:H,MATCH($C1716,'Policy Characteristics'!$C:$C,0)))</f>
        <v>0.01</v>
      </c>
      <c r="O1716" s="237" t="str">
        <f>IF(ISBLANK(INDEX('Policy Characteristics'!I:I,MATCH($C1716,'Policy Characteristics'!$C:$C,0))),"",INDEX('Policy Characteristics'!I:I,MATCH($C1716,'Policy Characteristics'!$C:$C,0)))</f>
        <v>% of price deregulated</v>
      </c>
      <c r="P1716" s="237"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7" t="str">
        <f>IF(ISBLANK(INDEX('Policy Characteristics'!K:K,MATCH($C1716,'Policy Characteristics'!$C:$C,0))),"",INDEX('Policy Characteristics'!K:K,MATCH($C1716,'Policy Characteristics'!$C:$C,0)))</f>
        <v>fuels.html#fuel-price-deregulation</v>
      </c>
      <c r="R1716" s="237" t="str">
        <f>IF(ISBLANK(INDEX('Policy Characteristics'!L:L,MATCH($C1716,'Policy Characteristics'!$C:$C,0))),"",INDEX('Policy Characteristics'!L:L,MATCH($C1716,'Policy Characteristics'!$C:$C,0)))</f>
        <v/>
      </c>
      <c r="S1716" s="291" t="s">
        <v>187</v>
      </c>
    </row>
    <row r="1717" spans="1:19" s="291" customFormat="1">
      <c r="A1717" s="237" t="str">
        <f>IF(ISBLANK(INDEX('Policy Characteristics'!A:A,MATCH($C1717,'Policy Characteristics'!$C:$C,0))),"",INDEX('Policy Characteristics'!A:A,MATCH($C1717,'Policy Characteristics'!$C:$C,0)))</f>
        <v>Cross-Sector</v>
      </c>
      <c r="B1717" s="386" t="str">
        <f>IF(ISBLANK(INDEX('Policy Characteristics'!B:B,MATCH($C1717,'Policy Characteristics'!$C:$C,0))),"",INDEX('Policy Characteristics'!B:B,MATCH($C1717,'Policy Characteristics'!$C:$C,0)))</f>
        <v>Fuel Price Deregulation</v>
      </c>
      <c r="C1717" s="237" t="str">
        <f t="shared" si="68"/>
        <v>Fuel Price Deregulation</v>
      </c>
      <c r="D1717" s="290" t="s">
        <v>54</v>
      </c>
      <c r="E1717" s="335"/>
      <c r="F1717" s="290" t="s">
        <v>96</v>
      </c>
      <c r="G1717" s="290"/>
      <c r="H1717" s="17">
        <v>728</v>
      </c>
      <c r="I1717" s="389" t="s">
        <v>44</v>
      </c>
      <c r="J1717" s="388" t="str">
        <f>IF(ISBLANK(INDEX('Policy Characteristics'!D:D,MATCH($C1717,'Policy Characteristics'!$C:$C,0))),"",INDEX('Policy Characteristics'!D:D,MATCH($C1717,'Policy Characteristics'!$C:$C,0)))</f>
        <v>Fuel Price Deregulation</v>
      </c>
      <c r="K1717" s="237" t="str">
        <f>IF(ISBLANK(INDEX('Policy Characteristics'!E:E,MATCH($C1717,'Policy Characteristics'!$C:$C,0))),"",INDEX('Policy Characteristics'!E:E,MATCH($C1717,'Policy Characteristics'!$C:$C,0)))</f>
        <v>cross fuel price deregulation</v>
      </c>
      <c r="L1717" s="238">
        <f>IF(ISBLANK(INDEX('Policy Characteristics'!F:F,MATCH($C1717,'Policy Characteristics'!$C:$C,0))),"",INDEX('Policy Characteristics'!F:F,MATCH($C1717,'Policy Characteristics'!$C:$C,0)))</f>
        <v>0</v>
      </c>
      <c r="M1717" s="238">
        <f>IF(ISBLANK(INDEX('Policy Characteristics'!G:G,MATCH($C1717,'Policy Characteristics'!$C:$C,0))),"",INDEX('Policy Characteristics'!G:G,MATCH($C1717,'Policy Characteristics'!$C:$C,0)))</f>
        <v>1</v>
      </c>
      <c r="N1717" s="238">
        <f>IF(ISBLANK(INDEX('Policy Characteristics'!H:H,MATCH($C1717,'Policy Characteristics'!$C:$C,0))),"",INDEX('Policy Characteristics'!H:H,MATCH($C1717,'Policy Characteristics'!$C:$C,0)))</f>
        <v>0.01</v>
      </c>
      <c r="O1717" s="237" t="str">
        <f>IF(ISBLANK(INDEX('Policy Characteristics'!I:I,MATCH($C1717,'Policy Characteristics'!$C:$C,0))),"",INDEX('Policy Characteristics'!I:I,MATCH($C1717,'Policy Characteristics'!$C:$C,0)))</f>
        <v>% of price deregulated</v>
      </c>
      <c r="P1717" s="237"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7" t="str">
        <f>IF(ISBLANK(INDEX('Policy Characteristics'!K:K,MATCH($C1717,'Policy Characteristics'!$C:$C,0))),"",INDEX('Policy Characteristics'!K:K,MATCH($C1717,'Policy Characteristics'!$C:$C,0)))</f>
        <v>fuels.html#fuel-price-deregulation</v>
      </c>
      <c r="R1717" s="237" t="str">
        <f>IF(ISBLANK(INDEX('Policy Characteristics'!L:L,MATCH($C1717,'Policy Characteristics'!$C:$C,0))),"",INDEX('Policy Characteristics'!L:L,MATCH($C1717,'Policy Characteristics'!$C:$C,0)))</f>
        <v/>
      </c>
      <c r="S1717" s="291" t="s">
        <v>187</v>
      </c>
    </row>
    <row r="1718" spans="1:19" s="291" customFormat="1">
      <c r="A1718" s="237" t="str">
        <f>IF(ISBLANK(INDEX('Policy Characteristics'!A:A,MATCH($C1718,'Policy Characteristics'!$C:$C,0))),"",INDEX('Policy Characteristics'!A:A,MATCH($C1718,'Policy Characteristics'!$C:$C,0)))</f>
        <v>Cross-Sector</v>
      </c>
      <c r="B1718" s="386" t="str">
        <f>IF(ISBLANK(INDEX('Policy Characteristics'!B:B,MATCH($C1718,'Policy Characteristics'!$C:$C,0))),"",INDEX('Policy Characteristics'!B:B,MATCH($C1718,'Policy Characteristics'!$C:$C,0)))</f>
        <v>Fuel Price Deregulation</v>
      </c>
      <c r="C1718" s="237" t="str">
        <f t="shared" si="68"/>
        <v>Fuel Price Deregulation</v>
      </c>
      <c r="D1718" s="290" t="s">
        <v>55</v>
      </c>
      <c r="E1718" s="335"/>
      <c r="F1718" s="290" t="s">
        <v>97</v>
      </c>
      <c r="G1718" s="290"/>
      <c r="H1718" s="17">
        <v>729</v>
      </c>
      <c r="I1718" s="389" t="s">
        <v>44</v>
      </c>
      <c r="J1718" s="388" t="str">
        <f>IF(ISBLANK(INDEX('Policy Characteristics'!D:D,MATCH($C1718,'Policy Characteristics'!$C:$C,0))),"",INDEX('Policy Characteristics'!D:D,MATCH($C1718,'Policy Characteristics'!$C:$C,0)))</f>
        <v>Fuel Price Deregulation</v>
      </c>
      <c r="K1718" s="237" t="str">
        <f>IF(ISBLANK(INDEX('Policy Characteristics'!E:E,MATCH($C1718,'Policy Characteristics'!$C:$C,0))),"",INDEX('Policy Characteristics'!E:E,MATCH($C1718,'Policy Characteristics'!$C:$C,0)))</f>
        <v>cross fuel price deregulation</v>
      </c>
      <c r="L1718" s="238">
        <f>IF(ISBLANK(INDEX('Policy Characteristics'!F:F,MATCH($C1718,'Policy Characteristics'!$C:$C,0))),"",INDEX('Policy Characteristics'!F:F,MATCH($C1718,'Policy Characteristics'!$C:$C,0)))</f>
        <v>0</v>
      </c>
      <c r="M1718" s="238">
        <f>IF(ISBLANK(INDEX('Policy Characteristics'!G:G,MATCH($C1718,'Policy Characteristics'!$C:$C,0))),"",INDEX('Policy Characteristics'!G:G,MATCH($C1718,'Policy Characteristics'!$C:$C,0)))</f>
        <v>1</v>
      </c>
      <c r="N1718" s="238">
        <f>IF(ISBLANK(INDEX('Policy Characteristics'!H:H,MATCH($C1718,'Policy Characteristics'!$C:$C,0))),"",INDEX('Policy Characteristics'!H:H,MATCH($C1718,'Policy Characteristics'!$C:$C,0)))</f>
        <v>0.01</v>
      </c>
      <c r="O1718" s="237" t="str">
        <f>IF(ISBLANK(INDEX('Policy Characteristics'!I:I,MATCH($C1718,'Policy Characteristics'!$C:$C,0))),"",INDEX('Policy Characteristics'!I:I,MATCH($C1718,'Policy Characteristics'!$C:$C,0)))</f>
        <v>% of price deregulated</v>
      </c>
      <c r="P1718" s="237"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7" t="str">
        <f>IF(ISBLANK(INDEX('Policy Characteristics'!K:K,MATCH($C1718,'Policy Characteristics'!$C:$C,0))),"",INDEX('Policy Characteristics'!K:K,MATCH($C1718,'Policy Characteristics'!$C:$C,0)))</f>
        <v>fuels.html#fuel-price-deregulation</v>
      </c>
      <c r="R1718" s="237" t="str">
        <f>IF(ISBLANK(INDEX('Policy Characteristics'!L:L,MATCH($C1718,'Policy Characteristics'!$C:$C,0))),"",INDEX('Policy Characteristics'!L:L,MATCH($C1718,'Policy Characteristics'!$C:$C,0)))</f>
        <v/>
      </c>
      <c r="S1718" s="291" t="s">
        <v>187</v>
      </c>
    </row>
    <row r="1719" spans="1:19" s="291" customFormat="1">
      <c r="A1719" s="237" t="str">
        <f>IF(ISBLANK(INDEX('Policy Characteristics'!A:A,MATCH($C1719,'Policy Characteristics'!$C:$C,0))),"",INDEX('Policy Characteristics'!A:A,MATCH($C1719,'Policy Characteristics'!$C:$C,0)))</f>
        <v>Cross-Sector</v>
      </c>
      <c r="B1719" s="386" t="str">
        <f>IF(ISBLANK(INDEX('Policy Characteristics'!B:B,MATCH($C1719,'Policy Characteristics'!$C:$C,0))),"",INDEX('Policy Characteristics'!B:B,MATCH($C1719,'Policy Characteristics'!$C:$C,0)))</f>
        <v>Fuel Price Deregulation</v>
      </c>
      <c r="C1719" s="237" t="str">
        <f t="shared" si="68"/>
        <v>Fuel Price Deregulation</v>
      </c>
      <c r="D1719" s="290" t="s">
        <v>56</v>
      </c>
      <c r="E1719" s="335"/>
      <c r="F1719" s="290" t="s">
        <v>98</v>
      </c>
      <c r="G1719" s="290"/>
      <c r="H1719" s="17">
        <v>730</v>
      </c>
      <c r="I1719" s="389" t="s">
        <v>44</v>
      </c>
      <c r="J1719" s="388" t="str">
        <f>IF(ISBLANK(INDEX('Policy Characteristics'!D:D,MATCH($C1719,'Policy Characteristics'!$C:$C,0))),"",INDEX('Policy Characteristics'!D:D,MATCH($C1719,'Policy Characteristics'!$C:$C,0)))</f>
        <v>Fuel Price Deregulation</v>
      </c>
      <c r="K1719" s="237" t="str">
        <f>IF(ISBLANK(INDEX('Policy Characteristics'!E:E,MATCH($C1719,'Policy Characteristics'!$C:$C,0))),"",INDEX('Policy Characteristics'!E:E,MATCH($C1719,'Policy Characteristics'!$C:$C,0)))</f>
        <v>cross fuel price deregulation</v>
      </c>
      <c r="L1719" s="238">
        <f>IF(ISBLANK(INDEX('Policy Characteristics'!F:F,MATCH($C1719,'Policy Characteristics'!$C:$C,0))),"",INDEX('Policy Characteristics'!F:F,MATCH($C1719,'Policy Characteristics'!$C:$C,0)))</f>
        <v>0</v>
      </c>
      <c r="M1719" s="238">
        <f>IF(ISBLANK(INDEX('Policy Characteristics'!G:G,MATCH($C1719,'Policy Characteristics'!$C:$C,0))),"",INDEX('Policy Characteristics'!G:G,MATCH($C1719,'Policy Characteristics'!$C:$C,0)))</f>
        <v>1</v>
      </c>
      <c r="N1719" s="238">
        <f>IF(ISBLANK(INDEX('Policy Characteristics'!H:H,MATCH($C1719,'Policy Characteristics'!$C:$C,0))),"",INDEX('Policy Characteristics'!H:H,MATCH($C1719,'Policy Characteristics'!$C:$C,0)))</f>
        <v>0.01</v>
      </c>
      <c r="O1719" s="237" t="str">
        <f>IF(ISBLANK(INDEX('Policy Characteristics'!I:I,MATCH($C1719,'Policy Characteristics'!$C:$C,0))),"",INDEX('Policy Characteristics'!I:I,MATCH($C1719,'Policy Characteristics'!$C:$C,0)))</f>
        <v>% of price deregulated</v>
      </c>
      <c r="P1719" s="237"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7" t="str">
        <f>IF(ISBLANK(INDEX('Policy Characteristics'!K:K,MATCH($C1719,'Policy Characteristics'!$C:$C,0))),"",INDEX('Policy Characteristics'!K:K,MATCH($C1719,'Policy Characteristics'!$C:$C,0)))</f>
        <v>fuels.html#fuel-price-deregulation</v>
      </c>
      <c r="R1719" s="237" t="str">
        <f>IF(ISBLANK(INDEX('Policy Characteristics'!L:L,MATCH($C1719,'Policy Characteristics'!$C:$C,0))),"",INDEX('Policy Characteristics'!L:L,MATCH($C1719,'Policy Characteristics'!$C:$C,0)))</f>
        <v/>
      </c>
      <c r="S1719" s="291" t="s">
        <v>187</v>
      </c>
    </row>
    <row r="1720" spans="1:19" s="291" customFormat="1">
      <c r="A1720" s="237" t="str">
        <f>IF(ISBLANK(INDEX('Policy Characteristics'!A:A,MATCH($C1720,'Policy Characteristics'!$C:$C,0))),"",INDEX('Policy Characteristics'!A:A,MATCH($C1720,'Policy Characteristics'!$C:$C,0)))</f>
        <v>Cross-Sector</v>
      </c>
      <c r="B1720" s="386" t="str">
        <f>IF(ISBLANK(INDEX('Policy Characteristics'!B:B,MATCH($C1720,'Policy Characteristics'!$C:$C,0))),"",INDEX('Policy Characteristics'!B:B,MATCH($C1720,'Policy Characteristics'!$C:$C,0)))</f>
        <v>Fuel Price Deregulation</v>
      </c>
      <c r="C1720" s="237" t="str">
        <f t="shared" si="68"/>
        <v>Fuel Price Deregulation</v>
      </c>
      <c r="D1720" s="290" t="s">
        <v>2470</v>
      </c>
      <c r="E1720" s="335"/>
      <c r="F1720" s="290" t="s">
        <v>2471</v>
      </c>
      <c r="G1720" s="290"/>
      <c r="H1720" s="17">
        <v>731</v>
      </c>
      <c r="I1720" s="389" t="s">
        <v>44</v>
      </c>
      <c r="J1720" s="388" t="str">
        <f>IF(ISBLANK(INDEX('Policy Characteristics'!D:D,MATCH($C1720,'Policy Characteristics'!$C:$C,0))),"",INDEX('Policy Characteristics'!D:D,MATCH($C1720,'Policy Characteristics'!$C:$C,0)))</f>
        <v>Fuel Price Deregulation</v>
      </c>
      <c r="K1720" s="237" t="str">
        <f>IF(ISBLANK(INDEX('Policy Characteristics'!E:E,MATCH($C1720,'Policy Characteristics'!$C:$C,0))),"",INDEX('Policy Characteristics'!E:E,MATCH($C1720,'Policy Characteristics'!$C:$C,0)))</f>
        <v>cross fuel price deregulation</v>
      </c>
      <c r="L1720" s="238">
        <f>IF(ISBLANK(INDEX('Policy Characteristics'!F:F,MATCH($C1720,'Policy Characteristics'!$C:$C,0))),"",INDEX('Policy Characteristics'!F:F,MATCH($C1720,'Policy Characteristics'!$C:$C,0)))</f>
        <v>0</v>
      </c>
      <c r="M1720" s="238">
        <f>IF(ISBLANK(INDEX('Policy Characteristics'!G:G,MATCH($C1720,'Policy Characteristics'!$C:$C,0))),"",INDEX('Policy Characteristics'!G:G,MATCH($C1720,'Policy Characteristics'!$C:$C,0)))</f>
        <v>1</v>
      </c>
      <c r="N1720" s="238">
        <f>IF(ISBLANK(INDEX('Policy Characteristics'!H:H,MATCH($C1720,'Policy Characteristics'!$C:$C,0))),"",INDEX('Policy Characteristics'!H:H,MATCH($C1720,'Policy Characteristics'!$C:$C,0)))</f>
        <v>0.01</v>
      </c>
      <c r="O1720" s="237" t="str">
        <f>IF(ISBLANK(INDEX('Policy Characteristics'!I:I,MATCH($C1720,'Policy Characteristics'!$C:$C,0))),"",INDEX('Policy Characteristics'!I:I,MATCH($C1720,'Policy Characteristics'!$C:$C,0)))</f>
        <v>% of price deregulated</v>
      </c>
      <c r="P1720" s="237"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7" t="str">
        <f>IF(ISBLANK(INDEX('Policy Characteristics'!K:K,MATCH($C1720,'Policy Characteristics'!$C:$C,0))),"",INDEX('Policy Characteristics'!K:K,MATCH($C1720,'Policy Characteristics'!$C:$C,0)))</f>
        <v>fuels.html#fuel-price-deregulation</v>
      </c>
      <c r="R1720" s="237" t="str">
        <f>IF(ISBLANK(INDEX('Policy Characteristics'!L:L,MATCH($C1720,'Policy Characteristics'!$C:$C,0))),"",INDEX('Policy Characteristics'!L:L,MATCH($C1720,'Policy Characteristics'!$C:$C,0)))</f>
        <v/>
      </c>
      <c r="S1720" s="291" t="s">
        <v>187</v>
      </c>
    </row>
    <row r="1721" spans="1:19" s="291" customFormat="1">
      <c r="A1721" s="237" t="str">
        <f>IF(ISBLANK(INDEX('Policy Characteristics'!A:A,MATCH($C1721,'Policy Characteristics'!$C:$C,0))),"",INDEX('Policy Characteristics'!A:A,MATCH($C1721,'Policy Characteristics'!$C:$C,0)))</f>
        <v>Cross-Sector</v>
      </c>
      <c r="B1721" s="386" t="str">
        <f>IF(ISBLANK(INDEX('Policy Characteristics'!B:B,MATCH($C1721,'Policy Characteristics'!$C:$C,0))),"",INDEX('Policy Characteristics'!B:B,MATCH($C1721,'Policy Characteristics'!$C:$C,0)))</f>
        <v>Fuel Price Deregulation</v>
      </c>
      <c r="C1721" s="237" t="str">
        <f t="shared" si="68"/>
        <v>Fuel Price Deregulation</v>
      </c>
      <c r="D1721" s="290" t="s">
        <v>440</v>
      </c>
      <c r="E1721" s="335"/>
      <c r="F1721" s="290" t="s">
        <v>441</v>
      </c>
      <c r="G1721" s="290"/>
      <c r="H1721" s="17">
        <v>732</v>
      </c>
      <c r="I1721" s="389" t="s">
        <v>44</v>
      </c>
      <c r="J1721" s="388" t="str">
        <f>IF(ISBLANK(INDEX('Policy Characteristics'!D:D,MATCH($C1721,'Policy Characteristics'!$C:$C,0))),"",INDEX('Policy Characteristics'!D:D,MATCH($C1721,'Policy Characteristics'!$C:$C,0)))</f>
        <v>Fuel Price Deregulation</v>
      </c>
      <c r="K1721" s="237" t="str">
        <f>IF(ISBLANK(INDEX('Policy Characteristics'!E:E,MATCH($C1721,'Policy Characteristics'!$C:$C,0))),"",INDEX('Policy Characteristics'!E:E,MATCH($C1721,'Policy Characteristics'!$C:$C,0)))</f>
        <v>cross fuel price deregulation</v>
      </c>
      <c r="L1721" s="238">
        <f>IF(ISBLANK(INDEX('Policy Characteristics'!F:F,MATCH($C1721,'Policy Characteristics'!$C:$C,0))),"",INDEX('Policy Characteristics'!F:F,MATCH($C1721,'Policy Characteristics'!$C:$C,0)))</f>
        <v>0</v>
      </c>
      <c r="M1721" s="238">
        <f>IF(ISBLANK(INDEX('Policy Characteristics'!G:G,MATCH($C1721,'Policy Characteristics'!$C:$C,0))),"",INDEX('Policy Characteristics'!G:G,MATCH($C1721,'Policy Characteristics'!$C:$C,0)))</f>
        <v>1</v>
      </c>
      <c r="N1721" s="238">
        <f>IF(ISBLANK(INDEX('Policy Characteristics'!H:H,MATCH($C1721,'Policy Characteristics'!$C:$C,0))),"",INDEX('Policy Characteristics'!H:H,MATCH($C1721,'Policy Characteristics'!$C:$C,0)))</f>
        <v>0.01</v>
      </c>
      <c r="O1721" s="237" t="str">
        <f>IF(ISBLANK(INDEX('Policy Characteristics'!I:I,MATCH($C1721,'Policy Characteristics'!$C:$C,0))),"",INDEX('Policy Characteristics'!I:I,MATCH($C1721,'Policy Characteristics'!$C:$C,0)))</f>
        <v>% of price deregulated</v>
      </c>
      <c r="P1721" s="237"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7" t="str">
        <f>IF(ISBLANK(INDEX('Policy Characteristics'!K:K,MATCH($C1721,'Policy Characteristics'!$C:$C,0))),"",INDEX('Policy Characteristics'!K:K,MATCH($C1721,'Policy Characteristics'!$C:$C,0)))</f>
        <v>fuels.html#fuel-price-deregulation</v>
      </c>
      <c r="R1721" s="237" t="str">
        <f>IF(ISBLANK(INDEX('Policy Characteristics'!L:L,MATCH($C1721,'Policy Characteristics'!$C:$C,0))),"",INDEX('Policy Characteristics'!L:L,MATCH($C1721,'Policy Characteristics'!$C:$C,0)))</f>
        <v/>
      </c>
      <c r="S1721" s="291" t="s">
        <v>187</v>
      </c>
    </row>
    <row r="1722" spans="1:19" s="291" customFormat="1">
      <c r="A1722" s="237" t="str">
        <f>IF(ISBLANK(INDEX('Policy Characteristics'!A:A,MATCH($C1722,'Policy Characteristics'!$C:$C,0))),"",INDEX('Policy Characteristics'!A:A,MATCH($C1722,'Policy Characteristics'!$C:$C,0)))</f>
        <v>Cross-Sector</v>
      </c>
      <c r="B1722" s="386" t="str">
        <f>IF(ISBLANK(INDEX('Policy Characteristics'!B:B,MATCH($C1722,'Policy Characteristics'!$C:$C,0))),"",INDEX('Policy Characteristics'!B:B,MATCH($C1722,'Policy Characteristics'!$C:$C,0)))</f>
        <v>Fuel Price Deregulation</v>
      </c>
      <c r="C1722" s="237" t="str">
        <f t="shared" si="68"/>
        <v>Fuel Price Deregulation</v>
      </c>
      <c r="D1722" s="290" t="s">
        <v>2462</v>
      </c>
      <c r="E1722" s="335"/>
      <c r="F1722" s="290" t="s">
        <v>2466</v>
      </c>
      <c r="G1722" s="290"/>
      <c r="H1722" s="17">
        <v>733</v>
      </c>
      <c r="I1722" s="389" t="s">
        <v>44</v>
      </c>
      <c r="J1722" s="388" t="str">
        <f>IF(ISBLANK(INDEX('Policy Characteristics'!D:D,MATCH($C1722,'Policy Characteristics'!$C:$C,0))),"",INDEX('Policy Characteristics'!D:D,MATCH($C1722,'Policy Characteristics'!$C:$C,0)))</f>
        <v>Fuel Price Deregulation</v>
      </c>
      <c r="K1722" s="237" t="str">
        <f>IF(ISBLANK(INDEX('Policy Characteristics'!E:E,MATCH($C1722,'Policy Characteristics'!$C:$C,0))),"",INDEX('Policy Characteristics'!E:E,MATCH($C1722,'Policy Characteristics'!$C:$C,0)))</f>
        <v>cross fuel price deregulation</v>
      </c>
      <c r="L1722" s="238">
        <f>IF(ISBLANK(INDEX('Policy Characteristics'!F:F,MATCH($C1722,'Policy Characteristics'!$C:$C,0))),"",INDEX('Policy Characteristics'!F:F,MATCH($C1722,'Policy Characteristics'!$C:$C,0)))</f>
        <v>0</v>
      </c>
      <c r="M1722" s="238">
        <f>IF(ISBLANK(INDEX('Policy Characteristics'!G:G,MATCH($C1722,'Policy Characteristics'!$C:$C,0))),"",INDEX('Policy Characteristics'!G:G,MATCH($C1722,'Policy Characteristics'!$C:$C,0)))</f>
        <v>1</v>
      </c>
      <c r="N1722" s="238">
        <f>IF(ISBLANK(INDEX('Policy Characteristics'!H:H,MATCH($C1722,'Policy Characteristics'!$C:$C,0))),"",INDEX('Policy Characteristics'!H:H,MATCH($C1722,'Policy Characteristics'!$C:$C,0)))</f>
        <v>0.01</v>
      </c>
      <c r="O1722" s="237" t="str">
        <f>IF(ISBLANK(INDEX('Policy Characteristics'!I:I,MATCH($C1722,'Policy Characteristics'!$C:$C,0))),"",INDEX('Policy Characteristics'!I:I,MATCH($C1722,'Policy Characteristics'!$C:$C,0)))</f>
        <v>% of price deregulated</v>
      </c>
      <c r="P1722" s="237"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7" t="str">
        <f>IF(ISBLANK(INDEX('Policy Characteristics'!K:K,MATCH($C1722,'Policy Characteristics'!$C:$C,0))),"",INDEX('Policy Characteristics'!K:K,MATCH($C1722,'Policy Characteristics'!$C:$C,0)))</f>
        <v>fuels.html#fuel-price-deregulation</v>
      </c>
      <c r="R1722" s="237" t="str">
        <f>IF(ISBLANK(INDEX('Policy Characteristics'!L:L,MATCH($C1722,'Policy Characteristics'!$C:$C,0))),"",INDEX('Policy Characteristics'!L:L,MATCH($C1722,'Policy Characteristics'!$C:$C,0)))</f>
        <v/>
      </c>
      <c r="S1722" s="291" t="s">
        <v>187</v>
      </c>
    </row>
    <row r="1723" spans="1:19" s="291" customFormat="1">
      <c r="A1723" s="237" t="str">
        <f>IF(ISBLANK(INDEX('Policy Characteristics'!A:A,MATCH($C1723,'Policy Characteristics'!$C:$C,0))),"",INDEX('Policy Characteristics'!A:A,MATCH($C1723,'Policy Characteristics'!$C:$C,0)))</f>
        <v>Cross-Sector</v>
      </c>
      <c r="B1723" s="386" t="str">
        <f>IF(ISBLANK(INDEX('Policy Characteristics'!B:B,MATCH($C1723,'Policy Characteristics'!$C:$C,0))),"",INDEX('Policy Characteristics'!B:B,MATCH($C1723,'Policy Characteristics'!$C:$C,0)))</f>
        <v>Fuel Price Deregulation</v>
      </c>
      <c r="C1723" s="237" t="str">
        <f t="shared" si="68"/>
        <v>Fuel Price Deregulation</v>
      </c>
      <c r="D1723" s="290" t="s">
        <v>2472</v>
      </c>
      <c r="E1723" s="335"/>
      <c r="F1723" s="290" t="s">
        <v>2473</v>
      </c>
      <c r="G1723" s="290"/>
      <c r="H1723" s="17">
        <v>734</v>
      </c>
      <c r="I1723" s="389" t="s">
        <v>44</v>
      </c>
      <c r="J1723" s="388" t="str">
        <f>IF(ISBLANK(INDEX('Policy Characteristics'!D:D,MATCH($C1723,'Policy Characteristics'!$C:$C,0))),"",INDEX('Policy Characteristics'!D:D,MATCH($C1723,'Policy Characteristics'!$C:$C,0)))</f>
        <v>Fuel Price Deregulation</v>
      </c>
      <c r="K1723" s="237" t="str">
        <f>IF(ISBLANK(INDEX('Policy Characteristics'!E:E,MATCH($C1723,'Policy Characteristics'!$C:$C,0))),"",INDEX('Policy Characteristics'!E:E,MATCH($C1723,'Policy Characteristics'!$C:$C,0)))</f>
        <v>cross fuel price deregulation</v>
      </c>
      <c r="L1723" s="238">
        <f>IF(ISBLANK(INDEX('Policy Characteristics'!F:F,MATCH($C1723,'Policy Characteristics'!$C:$C,0))),"",INDEX('Policy Characteristics'!F:F,MATCH($C1723,'Policy Characteristics'!$C:$C,0)))</f>
        <v>0</v>
      </c>
      <c r="M1723" s="238">
        <f>IF(ISBLANK(INDEX('Policy Characteristics'!G:G,MATCH($C1723,'Policy Characteristics'!$C:$C,0))),"",INDEX('Policy Characteristics'!G:G,MATCH($C1723,'Policy Characteristics'!$C:$C,0)))</f>
        <v>1</v>
      </c>
      <c r="N1723" s="238">
        <f>IF(ISBLANK(INDEX('Policy Characteristics'!H:H,MATCH($C1723,'Policy Characteristics'!$C:$C,0))),"",INDEX('Policy Characteristics'!H:H,MATCH($C1723,'Policy Characteristics'!$C:$C,0)))</f>
        <v>0.01</v>
      </c>
      <c r="O1723" s="237" t="str">
        <f>IF(ISBLANK(INDEX('Policy Characteristics'!I:I,MATCH($C1723,'Policy Characteristics'!$C:$C,0))),"",INDEX('Policy Characteristics'!I:I,MATCH($C1723,'Policy Characteristics'!$C:$C,0)))</f>
        <v>% of price deregulated</v>
      </c>
      <c r="P1723" s="237"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7" t="str">
        <f>IF(ISBLANK(INDEX('Policy Characteristics'!K:K,MATCH($C1723,'Policy Characteristics'!$C:$C,0))),"",INDEX('Policy Characteristics'!K:K,MATCH($C1723,'Policy Characteristics'!$C:$C,0)))</f>
        <v>fuels.html#fuel-price-deregulation</v>
      </c>
      <c r="R1723" s="237" t="str">
        <f>IF(ISBLANK(INDEX('Policy Characteristics'!L:L,MATCH($C1723,'Policy Characteristics'!$C:$C,0))),"",INDEX('Policy Characteristics'!L:L,MATCH($C1723,'Policy Characteristics'!$C:$C,0)))</f>
        <v/>
      </c>
      <c r="S1723" s="291" t="s">
        <v>187</v>
      </c>
    </row>
    <row r="1724" spans="1:19" s="291" customFormat="1">
      <c r="A1724" s="237" t="str">
        <f>IF(ISBLANK(INDEX('Policy Characteristics'!A:A,MATCH($C1724,'Policy Characteristics'!$C:$C,0))),"",INDEX('Policy Characteristics'!A:A,MATCH($C1724,'Policy Characteristics'!$C:$C,0)))</f>
        <v>Cross-Sector</v>
      </c>
      <c r="B1724" s="386" t="str">
        <f>IF(ISBLANK(INDEX('Policy Characteristics'!B:B,MATCH($C1724,'Policy Characteristics'!$C:$C,0))),"",INDEX('Policy Characteristics'!B:B,MATCH($C1724,'Policy Characteristics'!$C:$C,0)))</f>
        <v>Fuel Price Deregulation</v>
      </c>
      <c r="C1724" s="237" t="str">
        <f t="shared" si="68"/>
        <v>Fuel Price Deregulation</v>
      </c>
      <c r="D1724" s="290" t="s">
        <v>2463</v>
      </c>
      <c r="E1724" s="335"/>
      <c r="F1724" s="290" t="s">
        <v>2467</v>
      </c>
      <c r="G1724" s="290"/>
      <c r="H1724" s="17">
        <v>735</v>
      </c>
      <c r="I1724" s="389" t="s">
        <v>44</v>
      </c>
      <c r="J1724" s="388" t="str">
        <f>IF(ISBLANK(INDEX('Policy Characteristics'!D:D,MATCH($C1724,'Policy Characteristics'!$C:$C,0))),"",INDEX('Policy Characteristics'!D:D,MATCH($C1724,'Policy Characteristics'!$C:$C,0)))</f>
        <v>Fuel Price Deregulation</v>
      </c>
      <c r="K1724" s="237" t="str">
        <f>IF(ISBLANK(INDEX('Policy Characteristics'!E:E,MATCH($C1724,'Policy Characteristics'!$C:$C,0))),"",INDEX('Policy Characteristics'!E:E,MATCH($C1724,'Policy Characteristics'!$C:$C,0)))</f>
        <v>cross fuel price deregulation</v>
      </c>
      <c r="L1724" s="238">
        <f>IF(ISBLANK(INDEX('Policy Characteristics'!F:F,MATCH($C1724,'Policy Characteristics'!$C:$C,0))),"",INDEX('Policy Characteristics'!F:F,MATCH($C1724,'Policy Characteristics'!$C:$C,0)))</f>
        <v>0</v>
      </c>
      <c r="M1724" s="238">
        <f>IF(ISBLANK(INDEX('Policy Characteristics'!G:G,MATCH($C1724,'Policy Characteristics'!$C:$C,0))),"",INDEX('Policy Characteristics'!G:G,MATCH($C1724,'Policy Characteristics'!$C:$C,0)))</f>
        <v>1</v>
      </c>
      <c r="N1724" s="238">
        <f>IF(ISBLANK(INDEX('Policy Characteristics'!H:H,MATCH($C1724,'Policy Characteristics'!$C:$C,0))),"",INDEX('Policy Characteristics'!H:H,MATCH($C1724,'Policy Characteristics'!$C:$C,0)))</f>
        <v>0.01</v>
      </c>
      <c r="O1724" s="237" t="str">
        <f>IF(ISBLANK(INDEX('Policy Characteristics'!I:I,MATCH($C1724,'Policy Characteristics'!$C:$C,0))),"",INDEX('Policy Characteristics'!I:I,MATCH($C1724,'Policy Characteristics'!$C:$C,0)))</f>
        <v>% of price deregulated</v>
      </c>
      <c r="P1724" s="237"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7" t="str">
        <f>IF(ISBLANK(INDEX('Policy Characteristics'!K:K,MATCH($C1724,'Policy Characteristics'!$C:$C,0))),"",INDEX('Policy Characteristics'!K:K,MATCH($C1724,'Policy Characteristics'!$C:$C,0)))</f>
        <v>fuels.html#fuel-price-deregulation</v>
      </c>
      <c r="R1724" s="237" t="str">
        <f>IF(ISBLANK(INDEX('Policy Characteristics'!L:L,MATCH($C1724,'Policy Characteristics'!$C:$C,0))),"",INDEX('Policy Characteristics'!L:L,MATCH($C1724,'Policy Characteristics'!$C:$C,0)))</f>
        <v/>
      </c>
      <c r="S1724" s="291" t="s">
        <v>187</v>
      </c>
    </row>
    <row r="1725" spans="1:19" s="291" customFormat="1">
      <c r="A1725" s="237" t="str">
        <f>IF(ISBLANK(INDEX('Policy Characteristics'!A:A,MATCH($C1725,'Policy Characteristics'!$C:$C,0))),"",INDEX('Policy Characteristics'!A:A,MATCH($C1725,'Policy Characteristics'!$C:$C,0)))</f>
        <v>Cross-Sector</v>
      </c>
      <c r="B1725" s="386" t="str">
        <f>IF(ISBLANK(INDEX('Policy Characteristics'!B:B,MATCH($C1725,'Policy Characteristics'!$C:$C,0))),"",INDEX('Policy Characteristics'!B:B,MATCH($C1725,'Policy Characteristics'!$C:$C,0)))</f>
        <v>Fuel Price Deregulation</v>
      </c>
      <c r="C1725" s="237" t="str">
        <f t="shared" si="68"/>
        <v>Fuel Price Deregulation</v>
      </c>
      <c r="D1725" s="290" t="s">
        <v>2464</v>
      </c>
      <c r="E1725" s="335"/>
      <c r="F1725" s="290" t="s">
        <v>2468</v>
      </c>
      <c r="G1725" s="290"/>
      <c r="H1725" s="17">
        <v>736</v>
      </c>
      <c r="I1725" s="389" t="s">
        <v>44</v>
      </c>
      <c r="J1725" s="388" t="str">
        <f>IF(ISBLANK(INDEX('Policy Characteristics'!D:D,MATCH($C1725,'Policy Characteristics'!$C:$C,0))),"",INDEX('Policy Characteristics'!D:D,MATCH($C1725,'Policy Characteristics'!$C:$C,0)))</f>
        <v>Fuel Price Deregulation</v>
      </c>
      <c r="K1725" s="237" t="str">
        <f>IF(ISBLANK(INDEX('Policy Characteristics'!E:E,MATCH($C1725,'Policy Characteristics'!$C:$C,0))),"",INDEX('Policy Characteristics'!E:E,MATCH($C1725,'Policy Characteristics'!$C:$C,0)))</f>
        <v>cross fuel price deregulation</v>
      </c>
      <c r="L1725" s="238">
        <f>IF(ISBLANK(INDEX('Policy Characteristics'!F:F,MATCH($C1725,'Policy Characteristics'!$C:$C,0))),"",INDEX('Policy Characteristics'!F:F,MATCH($C1725,'Policy Characteristics'!$C:$C,0)))</f>
        <v>0</v>
      </c>
      <c r="M1725" s="238">
        <f>IF(ISBLANK(INDEX('Policy Characteristics'!G:G,MATCH($C1725,'Policy Characteristics'!$C:$C,0))),"",INDEX('Policy Characteristics'!G:G,MATCH($C1725,'Policy Characteristics'!$C:$C,0)))</f>
        <v>1</v>
      </c>
      <c r="N1725" s="238">
        <f>IF(ISBLANK(INDEX('Policy Characteristics'!H:H,MATCH($C1725,'Policy Characteristics'!$C:$C,0))),"",INDEX('Policy Characteristics'!H:H,MATCH($C1725,'Policy Characteristics'!$C:$C,0)))</f>
        <v>0.01</v>
      </c>
      <c r="O1725" s="237" t="str">
        <f>IF(ISBLANK(INDEX('Policy Characteristics'!I:I,MATCH($C1725,'Policy Characteristics'!$C:$C,0))),"",INDEX('Policy Characteristics'!I:I,MATCH($C1725,'Policy Characteristics'!$C:$C,0)))</f>
        <v>% of price deregulated</v>
      </c>
      <c r="P1725" s="237"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7" t="str">
        <f>IF(ISBLANK(INDEX('Policy Characteristics'!K:K,MATCH($C1725,'Policy Characteristics'!$C:$C,0))),"",INDEX('Policy Characteristics'!K:K,MATCH($C1725,'Policy Characteristics'!$C:$C,0)))</f>
        <v>fuels.html#fuel-price-deregulation</v>
      </c>
      <c r="R1725" s="237" t="str">
        <f>IF(ISBLANK(INDEX('Policy Characteristics'!L:L,MATCH($C1725,'Policy Characteristics'!$C:$C,0))),"",INDEX('Policy Characteristics'!L:L,MATCH($C1725,'Policy Characteristics'!$C:$C,0)))</f>
        <v/>
      </c>
      <c r="S1725" s="291" t="s">
        <v>187</v>
      </c>
    </row>
    <row r="1726" spans="1:19" s="291" customFormat="1">
      <c r="A1726" s="237" t="str">
        <f>IF(ISBLANK(INDEX('Policy Characteristics'!A:A,MATCH($C1726,'Policy Characteristics'!$C:$C,0))),"",INDEX('Policy Characteristics'!A:A,MATCH($C1726,'Policy Characteristics'!$C:$C,0)))</f>
        <v>Cross-Sector</v>
      </c>
      <c r="B1726" s="386" t="str">
        <f>IF(ISBLANK(INDEX('Policy Characteristics'!B:B,MATCH($C1726,'Policy Characteristics'!$C:$C,0))),"",INDEX('Policy Characteristics'!B:B,MATCH($C1726,'Policy Characteristics'!$C:$C,0)))</f>
        <v>Fuel Price Deregulation</v>
      </c>
      <c r="C1726" s="237" t="str">
        <f t="shared" si="68"/>
        <v>Fuel Price Deregulation</v>
      </c>
      <c r="D1726" s="290" t="s">
        <v>2465</v>
      </c>
      <c r="E1726" s="335"/>
      <c r="F1726" s="290" t="s">
        <v>2469</v>
      </c>
      <c r="G1726" s="290"/>
      <c r="H1726" s="17">
        <v>737</v>
      </c>
      <c r="I1726" s="389" t="s">
        <v>44</v>
      </c>
      <c r="J1726" s="388" t="str">
        <f>IF(ISBLANK(INDEX('Policy Characteristics'!D:D,MATCH($C1726,'Policy Characteristics'!$C:$C,0))),"",INDEX('Policy Characteristics'!D:D,MATCH($C1726,'Policy Characteristics'!$C:$C,0)))</f>
        <v>Fuel Price Deregulation</v>
      </c>
      <c r="K1726" s="237" t="str">
        <f>IF(ISBLANK(INDEX('Policy Characteristics'!E:E,MATCH($C1726,'Policy Characteristics'!$C:$C,0))),"",INDEX('Policy Characteristics'!E:E,MATCH($C1726,'Policy Characteristics'!$C:$C,0)))</f>
        <v>cross fuel price deregulation</v>
      </c>
      <c r="L1726" s="238">
        <f>IF(ISBLANK(INDEX('Policy Characteristics'!F:F,MATCH($C1726,'Policy Characteristics'!$C:$C,0))),"",INDEX('Policy Characteristics'!F:F,MATCH($C1726,'Policy Characteristics'!$C:$C,0)))</f>
        <v>0</v>
      </c>
      <c r="M1726" s="238">
        <f>IF(ISBLANK(INDEX('Policy Characteristics'!G:G,MATCH($C1726,'Policy Characteristics'!$C:$C,0))),"",INDEX('Policy Characteristics'!G:G,MATCH($C1726,'Policy Characteristics'!$C:$C,0)))</f>
        <v>1</v>
      </c>
      <c r="N1726" s="238">
        <f>IF(ISBLANK(INDEX('Policy Characteristics'!H:H,MATCH($C1726,'Policy Characteristics'!$C:$C,0))),"",INDEX('Policy Characteristics'!H:H,MATCH($C1726,'Policy Characteristics'!$C:$C,0)))</f>
        <v>0.01</v>
      </c>
      <c r="O1726" s="237" t="str">
        <f>IF(ISBLANK(INDEX('Policy Characteristics'!I:I,MATCH($C1726,'Policy Characteristics'!$C:$C,0))),"",INDEX('Policy Characteristics'!I:I,MATCH($C1726,'Policy Characteristics'!$C:$C,0)))</f>
        <v>% of price deregulated</v>
      </c>
      <c r="P1726" s="237"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7" t="str">
        <f>IF(ISBLANK(INDEX('Policy Characteristics'!K:K,MATCH($C1726,'Policy Characteristics'!$C:$C,0))),"",INDEX('Policy Characteristics'!K:K,MATCH($C1726,'Policy Characteristics'!$C:$C,0)))</f>
        <v>fuels.html#fuel-price-deregulation</v>
      </c>
      <c r="R1726" s="237" t="str">
        <f>IF(ISBLANK(INDEX('Policy Characteristics'!L:L,MATCH($C1726,'Policy Characteristics'!$C:$C,0))),"",INDEX('Policy Characteristics'!L:L,MATCH($C1726,'Policy Characteristics'!$C:$C,0)))</f>
        <v/>
      </c>
      <c r="S1726" s="291" t="s">
        <v>187</v>
      </c>
    </row>
    <row r="1727" spans="1:19" s="237" customFormat="1">
      <c r="A1727" s="237" t="str">
        <f>IF(ISBLANK(INDEX('Policy Characteristics'!A:A,MATCH($C1727,'Policy Characteristics'!$C:$C,0))),"",INDEX('Policy Characteristics'!A:A,MATCH($C1727,'Policy Characteristics'!$C:$C,0)))</f>
        <v>Cross-Sector</v>
      </c>
      <c r="B1727" s="386" t="str">
        <f>IF(ISBLANK(INDEX('Policy Characteristics'!B:B,MATCH($C1727,'Policy Characteristics'!$C:$C,0))),"",INDEX('Policy Characteristics'!B:B,MATCH($C1727,'Policy Characteristics'!$C:$C,0)))</f>
        <v>Fuel Taxes or Subsidies</v>
      </c>
      <c r="C1727" t="s">
        <v>3251</v>
      </c>
      <c r="D1727" s="335" t="s">
        <v>52</v>
      </c>
      <c r="E1727" s="335" t="s">
        <v>330</v>
      </c>
      <c r="F1727" s="335" t="s">
        <v>93</v>
      </c>
      <c r="G1727" s="335" t="s">
        <v>4</v>
      </c>
      <c r="H1727" s="17">
        <v>78</v>
      </c>
      <c r="I1727" s="387" t="s">
        <v>43</v>
      </c>
      <c r="J1727" s="388" t="str">
        <f>IF(ISBLANK(INDEX('Policy Characteristics'!D:D,MATCH($C1727,'Policy Characteristics'!$C:$C,0))),"",INDEX('Policy Characteristics'!D:D,MATCH($C1727,'Policy Characteristics'!$C:$C,0)))</f>
        <v>Fuel Taxes or Subsidies</v>
      </c>
      <c r="K1727" s="237" t="str">
        <f>IF(ISBLANK(INDEX('Policy Characteristics'!E:E,MATCH($C1727,'Policy Characteristics'!$C:$C,0))),"",INDEX('Policy Characteristics'!E:E,MATCH($C1727,'Policy Characteristics'!$C:$C,0)))</f>
        <v>cross fuel tax</v>
      </c>
      <c r="L1727" s="238">
        <f>IF(ISBLANK(INDEX('Policy Characteristics'!F:F,MATCH($C1727,'Policy Characteristics'!$C:$C,0))),"",INDEX('Policy Characteristics'!F:F,MATCH($C1727,'Policy Characteristics'!$C:$C,0)))</f>
        <v>-0.9</v>
      </c>
      <c r="M1727" s="238">
        <f>IF(ISBLANK(INDEX('Policy Characteristics'!G:G,MATCH($C1727,'Policy Characteristics'!$C:$C,0))),"",INDEX('Policy Characteristics'!G:G,MATCH($C1727,'Policy Characteristics'!$C:$C,0)))</f>
        <v>0.9</v>
      </c>
      <c r="N1727" s="238">
        <f>IF(ISBLANK(INDEX('Policy Characteristics'!H:H,MATCH($C1727,'Policy Characteristics'!$C:$C,0))),"",INDEX('Policy Characteristics'!H:H,MATCH($C1727,'Policy Characteristics'!$C:$C,0)))</f>
        <v>0.01</v>
      </c>
      <c r="O1727" s="237" t="str">
        <f>IF(ISBLANK(INDEX('Policy Characteristics'!I:I,MATCH($C1727,'Policy Characteristics'!$C:$C,0))),"",INDEX('Policy Characteristics'!I:I,MATCH($C1727,'Policy Characteristics'!$C:$C,0)))</f>
        <v>% of BAU price</v>
      </c>
      <c r="P1727" s="237"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7" t="str">
        <f>IF(ISBLANK(INDEX('Policy Characteristics'!K:K,MATCH($C1727,'Policy Characteristics'!$C:$C,0))),"",INDEX('Policy Characteristics'!K:K,MATCH($C1727,'Policy Characteristics'!$C:$C,0)))</f>
        <v>fuels.html#fuel-taxes</v>
      </c>
      <c r="R1727" s="237" t="str">
        <f>IF(ISBLANK(INDEX('Policy Characteristics'!L:L,MATCH($C1727,'Policy Characteristics'!$C:$C,0))),"",INDEX('Policy Characteristics'!L:L,MATCH($C1727,'Policy Characteristics'!$C:$C,0)))</f>
        <v>fuel-taxes.html</v>
      </c>
      <c r="S1727" s="291" t="s">
        <v>3950</v>
      </c>
    </row>
    <row r="1728" spans="1:19" s="237" customFormat="1">
      <c r="A1728" s="237" t="str">
        <f>IF(ISBLANK(INDEX('Policy Characteristics'!A:A,MATCH($C1728,'Policy Characteristics'!$C:$C,0))),"",INDEX('Policy Characteristics'!A:A,MATCH($C1728,'Policy Characteristics'!$C:$C,0)))</f>
        <v>Cross-Sector</v>
      </c>
      <c r="B1728" s="386" t="str">
        <f>IF(ISBLANK(INDEX('Policy Characteristics'!B:B,MATCH($C1728,'Policy Characteristics'!$C:$C,0))),"",INDEX('Policy Characteristics'!B:B,MATCH($C1728,'Policy Characteristics'!$C:$C,0)))</f>
        <v>Fuel Taxes or Subsidies</v>
      </c>
      <c r="C1728" s="294" t="str">
        <f t="shared" ref="C1728:C1791" si="69">C$1727</f>
        <v>Additional Fuel Tax or Subsidy Rate by Fuel</v>
      </c>
      <c r="D1728" s="290" t="s">
        <v>447</v>
      </c>
      <c r="E1728" s="335" t="s">
        <v>330</v>
      </c>
      <c r="F1728" s="290" t="s">
        <v>444</v>
      </c>
      <c r="G1728" s="335" t="s">
        <v>4</v>
      </c>
      <c r="H1728" s="17">
        <v>79</v>
      </c>
      <c r="I1728" s="389" t="s">
        <v>44</v>
      </c>
      <c r="J1728" s="388" t="str">
        <f>IF(ISBLANK(INDEX('Policy Characteristics'!D:D,MATCH($C1728,'Policy Characteristics'!$C:$C,0))),"",INDEX('Policy Characteristics'!D:D,MATCH($C1728,'Policy Characteristics'!$C:$C,0)))</f>
        <v>Fuel Taxes or Subsidies</v>
      </c>
      <c r="K1728" s="237" t="str">
        <f>IF(ISBLANK(INDEX('Policy Characteristics'!E:E,MATCH($C1728,'Policy Characteristics'!$C:$C,0))),"",INDEX('Policy Characteristics'!E:E,MATCH($C1728,'Policy Characteristics'!$C:$C,0)))</f>
        <v>cross fuel tax</v>
      </c>
      <c r="L1728" s="238">
        <f>IF(ISBLANK(INDEX('Policy Characteristics'!F:F,MATCH($C1728,'Policy Characteristics'!$C:$C,0))),"",INDEX('Policy Characteristics'!F:F,MATCH($C1728,'Policy Characteristics'!$C:$C,0)))</f>
        <v>-0.9</v>
      </c>
      <c r="M1728" s="238">
        <f>IF(ISBLANK(INDEX('Policy Characteristics'!G:G,MATCH($C1728,'Policy Characteristics'!$C:$C,0))),"",INDEX('Policy Characteristics'!G:G,MATCH($C1728,'Policy Characteristics'!$C:$C,0)))</f>
        <v>0.9</v>
      </c>
      <c r="N1728" s="238">
        <f>IF(ISBLANK(INDEX('Policy Characteristics'!H:H,MATCH($C1728,'Policy Characteristics'!$C:$C,0))),"",INDEX('Policy Characteristics'!H:H,MATCH($C1728,'Policy Characteristics'!$C:$C,0)))</f>
        <v>0.01</v>
      </c>
      <c r="O1728" s="237" t="str">
        <f>IF(ISBLANK(INDEX('Policy Characteristics'!I:I,MATCH($C1728,'Policy Characteristics'!$C:$C,0))),"",INDEX('Policy Characteristics'!I:I,MATCH($C1728,'Policy Characteristics'!$C:$C,0)))</f>
        <v>% of BAU price</v>
      </c>
      <c r="P1728" s="237"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7" t="str">
        <f>IF(ISBLANK(INDEX('Policy Characteristics'!K:K,MATCH($C1728,'Policy Characteristics'!$C:$C,0))),"",INDEX('Policy Characteristics'!K:K,MATCH($C1728,'Policy Characteristics'!$C:$C,0)))</f>
        <v>fuels.html#fuel-taxes</v>
      </c>
      <c r="R1728" s="237" t="str">
        <f>IF(ISBLANK(INDEX('Policy Characteristics'!L:L,MATCH($C1728,'Policy Characteristics'!$C:$C,0))),"",INDEX('Policy Characteristics'!L:L,MATCH($C1728,'Policy Characteristics'!$C:$C,0)))</f>
        <v>fuel-taxes.html</v>
      </c>
      <c r="S1728" s="291" t="s">
        <v>187</v>
      </c>
    </row>
    <row r="1729" spans="1:19" s="237" customFormat="1">
      <c r="A1729" s="237" t="str">
        <f>IF(ISBLANK(INDEX('Policy Characteristics'!A:A,MATCH($C1729,'Policy Characteristics'!$C:$C,0))),"",INDEX('Policy Characteristics'!A:A,MATCH($C1729,'Policy Characteristics'!$C:$C,0)))</f>
        <v>Cross-Sector</v>
      </c>
      <c r="B1729" s="386" t="str">
        <f>IF(ISBLANK(INDEX('Policy Characteristics'!B:B,MATCH($C1729,'Policy Characteristics'!$C:$C,0))),"",INDEX('Policy Characteristics'!B:B,MATCH($C1729,'Policy Characteristics'!$C:$C,0)))</f>
        <v>Fuel Taxes or Subsidies</v>
      </c>
      <c r="C1729" s="294" t="str">
        <f t="shared" si="69"/>
        <v>Additional Fuel Tax or Subsidy Rate by Fuel</v>
      </c>
      <c r="D1729" s="290" t="s">
        <v>46</v>
      </c>
      <c r="E1729" s="335" t="s">
        <v>330</v>
      </c>
      <c r="F1729" s="290" t="s">
        <v>87</v>
      </c>
      <c r="G1729" s="335" t="s">
        <v>4</v>
      </c>
      <c r="H1729" s="17">
        <v>80</v>
      </c>
      <c r="I1729" s="389" t="s">
        <v>43</v>
      </c>
      <c r="J1729" s="388" t="str">
        <f>IF(ISBLANK(INDEX('Policy Characteristics'!D:D,MATCH($C1729,'Policy Characteristics'!$C:$C,0))),"",INDEX('Policy Characteristics'!D:D,MATCH($C1729,'Policy Characteristics'!$C:$C,0)))</f>
        <v>Fuel Taxes or Subsidies</v>
      </c>
      <c r="K1729" s="237" t="str">
        <f>IF(ISBLANK(INDEX('Policy Characteristics'!E:E,MATCH($C1729,'Policy Characteristics'!$C:$C,0))),"",INDEX('Policy Characteristics'!E:E,MATCH($C1729,'Policy Characteristics'!$C:$C,0)))</f>
        <v>cross fuel tax</v>
      </c>
      <c r="L1729" s="238">
        <f>IF(ISBLANK(INDEX('Policy Characteristics'!F:F,MATCH($C1729,'Policy Characteristics'!$C:$C,0))),"",INDEX('Policy Characteristics'!F:F,MATCH($C1729,'Policy Characteristics'!$C:$C,0)))</f>
        <v>-0.9</v>
      </c>
      <c r="M1729" s="238">
        <f>IF(ISBLANK(INDEX('Policy Characteristics'!G:G,MATCH($C1729,'Policy Characteristics'!$C:$C,0))),"",INDEX('Policy Characteristics'!G:G,MATCH($C1729,'Policy Characteristics'!$C:$C,0)))</f>
        <v>0.9</v>
      </c>
      <c r="N1729" s="238">
        <f>IF(ISBLANK(INDEX('Policy Characteristics'!H:H,MATCH($C1729,'Policy Characteristics'!$C:$C,0))),"",INDEX('Policy Characteristics'!H:H,MATCH($C1729,'Policy Characteristics'!$C:$C,0)))</f>
        <v>0.01</v>
      </c>
      <c r="O1729" s="237" t="str">
        <f>IF(ISBLANK(INDEX('Policy Characteristics'!I:I,MATCH($C1729,'Policy Characteristics'!$C:$C,0))),"",INDEX('Policy Characteristics'!I:I,MATCH($C1729,'Policy Characteristics'!$C:$C,0)))</f>
        <v>% of BAU price</v>
      </c>
      <c r="P1729" s="237"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7" t="str">
        <f>IF(ISBLANK(INDEX('Policy Characteristics'!K:K,MATCH($C1729,'Policy Characteristics'!$C:$C,0))),"",INDEX('Policy Characteristics'!K:K,MATCH($C1729,'Policy Characteristics'!$C:$C,0)))</f>
        <v>fuels.html#fuel-taxes</v>
      </c>
      <c r="R1729" s="237" t="str">
        <f>IF(ISBLANK(INDEX('Policy Characteristics'!L:L,MATCH($C1729,'Policy Characteristics'!$C:$C,0))),"",INDEX('Policy Characteristics'!L:L,MATCH($C1729,'Policy Characteristics'!$C:$C,0)))</f>
        <v>fuel-taxes.html</v>
      </c>
      <c r="S1729" s="291" t="s">
        <v>187</v>
      </c>
    </row>
    <row r="1730" spans="1:19" s="237" customFormat="1">
      <c r="A1730" s="237" t="str">
        <f>IF(ISBLANK(INDEX('Policy Characteristics'!A:A,MATCH($C1730,'Policy Characteristics'!$C:$C,0))),"",INDEX('Policy Characteristics'!A:A,MATCH($C1730,'Policy Characteristics'!$C:$C,0)))</f>
        <v>Cross-Sector</v>
      </c>
      <c r="B1730" s="386" t="str">
        <f>IF(ISBLANK(INDEX('Policy Characteristics'!B:B,MATCH($C1730,'Policy Characteristics'!$C:$C,0))),"",INDEX('Policy Characteristics'!B:B,MATCH($C1730,'Policy Characteristics'!$C:$C,0)))</f>
        <v>Fuel Taxes or Subsidies</v>
      </c>
      <c r="C1730" s="294" t="str">
        <f t="shared" si="69"/>
        <v>Additional Fuel Tax or Subsidy Rate by Fuel</v>
      </c>
      <c r="D1730" s="290" t="s">
        <v>47</v>
      </c>
      <c r="E1730" s="335" t="s">
        <v>330</v>
      </c>
      <c r="F1730" s="290" t="s">
        <v>88</v>
      </c>
      <c r="G1730" s="335" t="s">
        <v>4</v>
      </c>
      <c r="H1730" s="17">
        <v>738</v>
      </c>
      <c r="I1730" s="389" t="s">
        <v>44</v>
      </c>
      <c r="J1730" s="388" t="str">
        <f>IF(ISBLANK(INDEX('Policy Characteristics'!D:D,MATCH($C1730,'Policy Characteristics'!$C:$C,0))),"",INDEX('Policy Characteristics'!D:D,MATCH($C1730,'Policy Characteristics'!$C:$C,0)))</f>
        <v>Fuel Taxes or Subsidies</v>
      </c>
      <c r="K1730" s="237" t="str">
        <f>IF(ISBLANK(INDEX('Policy Characteristics'!E:E,MATCH($C1730,'Policy Characteristics'!$C:$C,0))),"",INDEX('Policy Characteristics'!E:E,MATCH($C1730,'Policy Characteristics'!$C:$C,0)))</f>
        <v>cross fuel tax</v>
      </c>
      <c r="L1730" s="238">
        <f>IF(ISBLANK(INDEX('Policy Characteristics'!F:F,MATCH($C1730,'Policy Characteristics'!$C:$C,0))),"",INDEX('Policy Characteristics'!F:F,MATCH($C1730,'Policy Characteristics'!$C:$C,0)))</f>
        <v>-0.9</v>
      </c>
      <c r="M1730" s="238">
        <f>IF(ISBLANK(INDEX('Policy Characteristics'!G:G,MATCH($C1730,'Policy Characteristics'!$C:$C,0))),"",INDEX('Policy Characteristics'!G:G,MATCH($C1730,'Policy Characteristics'!$C:$C,0)))</f>
        <v>0.9</v>
      </c>
      <c r="N1730" s="238">
        <f>IF(ISBLANK(INDEX('Policy Characteristics'!H:H,MATCH($C1730,'Policy Characteristics'!$C:$C,0))),"",INDEX('Policy Characteristics'!H:H,MATCH($C1730,'Policy Characteristics'!$C:$C,0)))</f>
        <v>0.01</v>
      </c>
      <c r="O1730" s="237" t="str">
        <f>IF(ISBLANK(INDEX('Policy Characteristics'!I:I,MATCH($C1730,'Policy Characteristics'!$C:$C,0))),"",INDEX('Policy Characteristics'!I:I,MATCH($C1730,'Policy Characteristics'!$C:$C,0)))</f>
        <v>% of BAU price</v>
      </c>
      <c r="P1730" s="237"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7" t="str">
        <f>IF(ISBLANK(INDEX('Policy Characteristics'!K:K,MATCH($C1730,'Policy Characteristics'!$C:$C,0))),"",INDEX('Policy Characteristics'!K:K,MATCH($C1730,'Policy Characteristics'!$C:$C,0)))</f>
        <v>fuels.html#fuel-taxes</v>
      </c>
      <c r="R1730" s="237" t="str">
        <f>IF(ISBLANK(INDEX('Policy Characteristics'!L:L,MATCH($C1730,'Policy Characteristics'!$C:$C,0))),"",INDEX('Policy Characteristics'!L:L,MATCH($C1730,'Policy Characteristics'!$C:$C,0)))</f>
        <v>fuel-taxes.html</v>
      </c>
      <c r="S1730" s="291" t="s">
        <v>187</v>
      </c>
    </row>
    <row r="1731" spans="1:19" s="237" customFormat="1">
      <c r="A1731" s="237" t="str">
        <f>IF(ISBLANK(INDEX('Policy Characteristics'!A:A,MATCH($C1731,'Policy Characteristics'!$C:$C,0))),"",INDEX('Policy Characteristics'!A:A,MATCH($C1731,'Policy Characteristics'!$C:$C,0)))</f>
        <v>Cross-Sector</v>
      </c>
      <c r="B1731" s="386" t="str">
        <f>IF(ISBLANK(INDEX('Policy Characteristics'!B:B,MATCH($C1731,'Policy Characteristics'!$C:$C,0))),"",INDEX('Policy Characteristics'!B:B,MATCH($C1731,'Policy Characteristics'!$C:$C,0)))</f>
        <v>Fuel Taxes or Subsidies</v>
      </c>
      <c r="C1731" s="294" t="str">
        <f t="shared" si="69"/>
        <v>Additional Fuel Tax or Subsidy Rate by Fuel</v>
      </c>
      <c r="D1731" s="290" t="s">
        <v>51</v>
      </c>
      <c r="E1731" s="335" t="s">
        <v>330</v>
      </c>
      <c r="F1731" s="290" t="s">
        <v>92</v>
      </c>
      <c r="G1731" s="335" t="s">
        <v>4</v>
      </c>
      <c r="H1731" s="17">
        <v>739</v>
      </c>
      <c r="I1731" s="389" t="s">
        <v>44</v>
      </c>
      <c r="J1731" s="388" t="str">
        <f>IF(ISBLANK(INDEX('Policy Characteristics'!D:D,MATCH($C1731,'Policy Characteristics'!$C:$C,0))),"",INDEX('Policy Characteristics'!D:D,MATCH($C1731,'Policy Characteristics'!$C:$C,0)))</f>
        <v>Fuel Taxes or Subsidies</v>
      </c>
      <c r="K1731" s="237" t="str">
        <f>IF(ISBLANK(INDEX('Policy Characteristics'!E:E,MATCH($C1731,'Policy Characteristics'!$C:$C,0))),"",INDEX('Policy Characteristics'!E:E,MATCH($C1731,'Policy Characteristics'!$C:$C,0)))</f>
        <v>cross fuel tax</v>
      </c>
      <c r="L1731" s="238">
        <f>IF(ISBLANK(INDEX('Policy Characteristics'!F:F,MATCH($C1731,'Policy Characteristics'!$C:$C,0))),"",INDEX('Policy Characteristics'!F:F,MATCH($C1731,'Policy Characteristics'!$C:$C,0)))</f>
        <v>-0.9</v>
      </c>
      <c r="M1731" s="238">
        <f>IF(ISBLANK(INDEX('Policy Characteristics'!G:G,MATCH($C1731,'Policy Characteristics'!$C:$C,0))),"",INDEX('Policy Characteristics'!G:G,MATCH($C1731,'Policy Characteristics'!$C:$C,0)))</f>
        <v>0.9</v>
      </c>
      <c r="N1731" s="238">
        <f>IF(ISBLANK(INDEX('Policy Characteristics'!H:H,MATCH($C1731,'Policy Characteristics'!$C:$C,0))),"",INDEX('Policy Characteristics'!H:H,MATCH($C1731,'Policy Characteristics'!$C:$C,0)))</f>
        <v>0.01</v>
      </c>
      <c r="O1731" s="237" t="str">
        <f>IF(ISBLANK(INDEX('Policy Characteristics'!I:I,MATCH($C1731,'Policy Characteristics'!$C:$C,0))),"",INDEX('Policy Characteristics'!I:I,MATCH($C1731,'Policy Characteristics'!$C:$C,0)))</f>
        <v>% of BAU price</v>
      </c>
      <c r="P1731" s="237"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7" t="str">
        <f>IF(ISBLANK(INDEX('Policy Characteristics'!K:K,MATCH($C1731,'Policy Characteristics'!$C:$C,0))),"",INDEX('Policy Characteristics'!K:K,MATCH($C1731,'Policy Characteristics'!$C:$C,0)))</f>
        <v>fuels.html#fuel-taxes</v>
      </c>
      <c r="R1731" s="237" t="str">
        <f>IF(ISBLANK(INDEX('Policy Characteristics'!L:L,MATCH($C1731,'Policy Characteristics'!$C:$C,0))),"",INDEX('Policy Characteristics'!L:L,MATCH($C1731,'Policy Characteristics'!$C:$C,0)))</f>
        <v>fuel-taxes.html</v>
      </c>
      <c r="S1731" s="291" t="s">
        <v>187</v>
      </c>
    </row>
    <row r="1732" spans="1:19" s="237" customFormat="1">
      <c r="A1732" s="237" t="str">
        <f>IF(ISBLANK(INDEX('Policy Characteristics'!A:A,MATCH($C1732,'Policy Characteristics'!$C:$C,0))),"",INDEX('Policy Characteristics'!A:A,MATCH($C1732,'Policy Characteristics'!$C:$C,0)))</f>
        <v>Cross-Sector</v>
      </c>
      <c r="B1732" s="386" t="str">
        <f>IF(ISBLANK(INDEX('Policy Characteristics'!B:B,MATCH($C1732,'Policy Characteristics'!$C:$C,0))),"",INDEX('Policy Characteristics'!B:B,MATCH($C1732,'Policy Characteristics'!$C:$C,0)))</f>
        <v>Fuel Taxes or Subsidies</v>
      </c>
      <c r="C1732" s="294" t="str">
        <f t="shared" si="69"/>
        <v>Additional Fuel Tax or Subsidy Rate by Fuel</v>
      </c>
      <c r="D1732" s="290" t="s">
        <v>53</v>
      </c>
      <c r="E1732" s="335" t="s">
        <v>330</v>
      </c>
      <c r="F1732" s="290" t="s">
        <v>95</v>
      </c>
      <c r="G1732" s="335" t="s">
        <v>4</v>
      </c>
      <c r="H1732" s="17">
        <v>81</v>
      </c>
      <c r="I1732" s="389" t="s">
        <v>43</v>
      </c>
      <c r="J1732" s="388" t="str">
        <f>IF(ISBLANK(INDEX('Policy Characteristics'!D:D,MATCH($C1732,'Policy Characteristics'!$C:$C,0))),"",INDEX('Policy Characteristics'!D:D,MATCH($C1732,'Policy Characteristics'!$C:$C,0)))</f>
        <v>Fuel Taxes or Subsidies</v>
      </c>
      <c r="K1732" s="237" t="str">
        <f>IF(ISBLANK(INDEX('Policy Characteristics'!E:E,MATCH($C1732,'Policy Characteristics'!$C:$C,0))),"",INDEX('Policy Characteristics'!E:E,MATCH($C1732,'Policy Characteristics'!$C:$C,0)))</f>
        <v>cross fuel tax</v>
      </c>
      <c r="L1732" s="238">
        <f>IF(ISBLANK(INDEX('Policy Characteristics'!F:F,MATCH($C1732,'Policy Characteristics'!$C:$C,0))),"",INDEX('Policy Characteristics'!F:F,MATCH($C1732,'Policy Characteristics'!$C:$C,0)))</f>
        <v>-0.9</v>
      </c>
      <c r="M1732" s="238">
        <f>IF(ISBLANK(INDEX('Policy Characteristics'!G:G,MATCH($C1732,'Policy Characteristics'!$C:$C,0))),"",INDEX('Policy Characteristics'!G:G,MATCH($C1732,'Policy Characteristics'!$C:$C,0)))</f>
        <v>0.9</v>
      </c>
      <c r="N1732" s="238">
        <f>IF(ISBLANK(INDEX('Policy Characteristics'!H:H,MATCH($C1732,'Policy Characteristics'!$C:$C,0))),"",INDEX('Policy Characteristics'!H:H,MATCH($C1732,'Policy Characteristics'!$C:$C,0)))</f>
        <v>0.01</v>
      </c>
      <c r="O1732" s="237" t="str">
        <f>IF(ISBLANK(INDEX('Policy Characteristics'!I:I,MATCH($C1732,'Policy Characteristics'!$C:$C,0))),"",INDEX('Policy Characteristics'!I:I,MATCH($C1732,'Policy Characteristics'!$C:$C,0)))</f>
        <v>% of BAU price</v>
      </c>
      <c r="P1732" s="237"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7" t="str">
        <f>IF(ISBLANK(INDEX('Policy Characteristics'!K:K,MATCH($C1732,'Policy Characteristics'!$C:$C,0))),"",INDEX('Policy Characteristics'!K:K,MATCH($C1732,'Policy Characteristics'!$C:$C,0)))</f>
        <v>fuels.html#fuel-taxes</v>
      </c>
      <c r="R1732" s="237" t="str">
        <f>IF(ISBLANK(INDEX('Policy Characteristics'!L:L,MATCH($C1732,'Policy Characteristics'!$C:$C,0))),"",INDEX('Policy Characteristics'!L:L,MATCH($C1732,'Policy Characteristics'!$C:$C,0)))</f>
        <v>fuel-taxes.html</v>
      </c>
      <c r="S1732" s="291" t="s">
        <v>187</v>
      </c>
    </row>
    <row r="1733" spans="1:19" s="237" customFormat="1">
      <c r="A1733" s="237" t="str">
        <f>IF(ISBLANK(INDEX('Policy Characteristics'!A:A,MATCH($C1733,'Policy Characteristics'!$C:$C,0))),"",INDEX('Policy Characteristics'!A:A,MATCH($C1733,'Policy Characteristics'!$C:$C,0)))</f>
        <v>Cross-Sector</v>
      </c>
      <c r="B1733" s="386" t="str">
        <f>IF(ISBLANK(INDEX('Policy Characteristics'!B:B,MATCH($C1733,'Policy Characteristics'!$C:$C,0))),"",INDEX('Policy Characteristics'!B:B,MATCH($C1733,'Policy Characteristics'!$C:$C,0)))</f>
        <v>Fuel Taxes or Subsidies</v>
      </c>
      <c r="C1733" s="294" t="str">
        <f t="shared" si="69"/>
        <v>Additional Fuel Tax or Subsidy Rate by Fuel</v>
      </c>
      <c r="D1733" s="290" t="s">
        <v>54</v>
      </c>
      <c r="E1733" s="335" t="s">
        <v>330</v>
      </c>
      <c r="F1733" s="290" t="s">
        <v>96</v>
      </c>
      <c r="G1733" s="335" t="s">
        <v>4</v>
      </c>
      <c r="H1733" s="17">
        <v>82</v>
      </c>
      <c r="I1733" s="389" t="s">
        <v>43</v>
      </c>
      <c r="J1733" s="388" t="str">
        <f>IF(ISBLANK(INDEX('Policy Characteristics'!D:D,MATCH($C1733,'Policy Characteristics'!$C:$C,0))),"",INDEX('Policy Characteristics'!D:D,MATCH($C1733,'Policy Characteristics'!$C:$C,0)))</f>
        <v>Fuel Taxes or Subsidies</v>
      </c>
      <c r="K1733" s="237" t="str">
        <f>IF(ISBLANK(INDEX('Policy Characteristics'!E:E,MATCH($C1733,'Policy Characteristics'!$C:$C,0))),"",INDEX('Policy Characteristics'!E:E,MATCH($C1733,'Policy Characteristics'!$C:$C,0)))</f>
        <v>cross fuel tax</v>
      </c>
      <c r="L1733" s="238">
        <f>IF(ISBLANK(INDEX('Policy Characteristics'!F:F,MATCH($C1733,'Policy Characteristics'!$C:$C,0))),"",INDEX('Policy Characteristics'!F:F,MATCH($C1733,'Policy Characteristics'!$C:$C,0)))</f>
        <v>-0.9</v>
      </c>
      <c r="M1733" s="238">
        <f>IF(ISBLANK(INDEX('Policy Characteristics'!G:G,MATCH($C1733,'Policy Characteristics'!$C:$C,0))),"",INDEX('Policy Characteristics'!G:G,MATCH($C1733,'Policy Characteristics'!$C:$C,0)))</f>
        <v>0.9</v>
      </c>
      <c r="N1733" s="238">
        <f>IF(ISBLANK(INDEX('Policy Characteristics'!H:H,MATCH($C1733,'Policy Characteristics'!$C:$C,0))),"",INDEX('Policy Characteristics'!H:H,MATCH($C1733,'Policy Characteristics'!$C:$C,0)))</f>
        <v>0.01</v>
      </c>
      <c r="O1733" s="237" t="str">
        <f>IF(ISBLANK(INDEX('Policy Characteristics'!I:I,MATCH($C1733,'Policy Characteristics'!$C:$C,0))),"",INDEX('Policy Characteristics'!I:I,MATCH($C1733,'Policy Characteristics'!$C:$C,0)))</f>
        <v>% of BAU price</v>
      </c>
      <c r="P1733" s="237"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7" t="str">
        <f>IF(ISBLANK(INDEX('Policy Characteristics'!K:K,MATCH($C1733,'Policy Characteristics'!$C:$C,0))),"",INDEX('Policy Characteristics'!K:K,MATCH($C1733,'Policy Characteristics'!$C:$C,0)))</f>
        <v>fuels.html#fuel-taxes</v>
      </c>
      <c r="R1733" s="237" t="str">
        <f>IF(ISBLANK(INDEX('Policy Characteristics'!L:L,MATCH($C1733,'Policy Characteristics'!$C:$C,0))),"",INDEX('Policy Characteristics'!L:L,MATCH($C1733,'Policy Characteristics'!$C:$C,0)))</f>
        <v>fuel-taxes.html</v>
      </c>
      <c r="S1733" s="291" t="s">
        <v>187</v>
      </c>
    </row>
    <row r="1734" spans="1:19" s="237" customFormat="1">
      <c r="A1734" s="237" t="str">
        <f>IF(ISBLANK(INDEX('Policy Characteristics'!A:A,MATCH($C1734,'Policy Characteristics'!$C:$C,0))),"",INDEX('Policy Characteristics'!A:A,MATCH($C1734,'Policy Characteristics'!$C:$C,0)))</f>
        <v>Cross-Sector</v>
      </c>
      <c r="B1734" s="386" t="str">
        <f>IF(ISBLANK(INDEX('Policy Characteristics'!B:B,MATCH($C1734,'Policy Characteristics'!$C:$C,0))),"",INDEX('Policy Characteristics'!B:B,MATCH($C1734,'Policy Characteristics'!$C:$C,0)))</f>
        <v>Fuel Taxes or Subsidies</v>
      </c>
      <c r="C1734" s="294" t="str">
        <f t="shared" si="69"/>
        <v>Additional Fuel Tax or Subsidy Rate by Fuel</v>
      </c>
      <c r="D1734" s="290" t="s">
        <v>55</v>
      </c>
      <c r="E1734" s="335" t="s">
        <v>330</v>
      </c>
      <c r="F1734" s="290" t="s">
        <v>97</v>
      </c>
      <c r="G1734" s="335" t="s">
        <v>4</v>
      </c>
      <c r="H1734" s="17">
        <v>740</v>
      </c>
      <c r="I1734" s="389" t="s">
        <v>43</v>
      </c>
      <c r="J1734" s="388" t="str">
        <f>IF(ISBLANK(INDEX('Policy Characteristics'!D:D,MATCH($C1734,'Policy Characteristics'!$C:$C,0))),"",INDEX('Policy Characteristics'!D:D,MATCH($C1734,'Policy Characteristics'!$C:$C,0)))</f>
        <v>Fuel Taxes or Subsidies</v>
      </c>
      <c r="K1734" s="237" t="str">
        <f>IF(ISBLANK(INDEX('Policy Characteristics'!E:E,MATCH($C1734,'Policy Characteristics'!$C:$C,0))),"",INDEX('Policy Characteristics'!E:E,MATCH($C1734,'Policy Characteristics'!$C:$C,0)))</f>
        <v>cross fuel tax</v>
      </c>
      <c r="L1734" s="238">
        <f>IF(ISBLANK(INDEX('Policy Characteristics'!F:F,MATCH($C1734,'Policy Characteristics'!$C:$C,0))),"",INDEX('Policy Characteristics'!F:F,MATCH($C1734,'Policy Characteristics'!$C:$C,0)))</f>
        <v>-0.9</v>
      </c>
      <c r="M1734" s="238">
        <f>IF(ISBLANK(INDEX('Policy Characteristics'!G:G,MATCH($C1734,'Policy Characteristics'!$C:$C,0))),"",INDEX('Policy Characteristics'!G:G,MATCH($C1734,'Policy Characteristics'!$C:$C,0)))</f>
        <v>0.9</v>
      </c>
      <c r="N1734" s="238">
        <f>IF(ISBLANK(INDEX('Policy Characteristics'!H:H,MATCH($C1734,'Policy Characteristics'!$C:$C,0))),"",INDEX('Policy Characteristics'!H:H,MATCH($C1734,'Policy Characteristics'!$C:$C,0)))</f>
        <v>0.01</v>
      </c>
      <c r="O1734" s="237" t="str">
        <f>IF(ISBLANK(INDEX('Policy Characteristics'!I:I,MATCH($C1734,'Policy Characteristics'!$C:$C,0))),"",INDEX('Policy Characteristics'!I:I,MATCH($C1734,'Policy Characteristics'!$C:$C,0)))</f>
        <v>% of BAU price</v>
      </c>
      <c r="P1734" s="237"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7" t="str">
        <f>IF(ISBLANK(INDEX('Policy Characteristics'!K:K,MATCH($C1734,'Policy Characteristics'!$C:$C,0))),"",INDEX('Policy Characteristics'!K:K,MATCH($C1734,'Policy Characteristics'!$C:$C,0)))</f>
        <v>fuels.html#fuel-taxes</v>
      </c>
      <c r="R1734" s="237" t="str">
        <f>IF(ISBLANK(INDEX('Policy Characteristics'!L:L,MATCH($C1734,'Policy Characteristics'!$C:$C,0))),"",INDEX('Policy Characteristics'!L:L,MATCH($C1734,'Policy Characteristics'!$C:$C,0)))</f>
        <v>fuel-taxes.html</v>
      </c>
      <c r="S1734" s="291" t="s">
        <v>187</v>
      </c>
    </row>
    <row r="1735" spans="1:19" s="237" customFormat="1">
      <c r="A1735" s="237" t="str">
        <f>IF(ISBLANK(INDEX('Policy Characteristics'!A:A,MATCH($C1735,'Policy Characteristics'!$C:$C,0))),"",INDEX('Policy Characteristics'!A:A,MATCH($C1735,'Policy Characteristics'!$C:$C,0)))</f>
        <v>Cross-Sector</v>
      </c>
      <c r="B1735" s="386" t="str">
        <f>IF(ISBLANK(INDEX('Policy Characteristics'!B:B,MATCH($C1735,'Policy Characteristics'!$C:$C,0))),"",INDEX('Policy Characteristics'!B:B,MATCH($C1735,'Policy Characteristics'!$C:$C,0)))</f>
        <v>Fuel Taxes or Subsidies</v>
      </c>
      <c r="C1735" s="294" t="str">
        <f t="shared" si="69"/>
        <v>Additional Fuel Tax or Subsidy Rate by Fuel</v>
      </c>
      <c r="D1735" s="290" t="s">
        <v>56</v>
      </c>
      <c r="E1735" s="335" t="s">
        <v>330</v>
      </c>
      <c r="F1735" s="290" t="s">
        <v>98</v>
      </c>
      <c r="G1735" s="335" t="s">
        <v>4</v>
      </c>
      <c r="H1735" s="17">
        <v>741</v>
      </c>
      <c r="I1735" s="389" t="s">
        <v>43</v>
      </c>
      <c r="J1735" s="388" t="str">
        <f>IF(ISBLANK(INDEX('Policy Characteristics'!D:D,MATCH($C1735,'Policy Characteristics'!$C:$C,0))),"",INDEX('Policy Characteristics'!D:D,MATCH($C1735,'Policy Characteristics'!$C:$C,0)))</f>
        <v>Fuel Taxes or Subsidies</v>
      </c>
      <c r="K1735" s="237" t="str">
        <f>IF(ISBLANK(INDEX('Policy Characteristics'!E:E,MATCH($C1735,'Policy Characteristics'!$C:$C,0))),"",INDEX('Policy Characteristics'!E:E,MATCH($C1735,'Policy Characteristics'!$C:$C,0)))</f>
        <v>cross fuel tax</v>
      </c>
      <c r="L1735" s="238">
        <f>IF(ISBLANK(INDEX('Policy Characteristics'!F:F,MATCH($C1735,'Policy Characteristics'!$C:$C,0))),"",INDEX('Policy Characteristics'!F:F,MATCH($C1735,'Policy Characteristics'!$C:$C,0)))</f>
        <v>-0.9</v>
      </c>
      <c r="M1735" s="238">
        <f>IF(ISBLANK(INDEX('Policy Characteristics'!G:G,MATCH($C1735,'Policy Characteristics'!$C:$C,0))),"",INDEX('Policy Characteristics'!G:G,MATCH($C1735,'Policy Characteristics'!$C:$C,0)))</f>
        <v>0.9</v>
      </c>
      <c r="N1735" s="238">
        <f>IF(ISBLANK(INDEX('Policy Characteristics'!H:H,MATCH($C1735,'Policy Characteristics'!$C:$C,0))),"",INDEX('Policy Characteristics'!H:H,MATCH($C1735,'Policy Characteristics'!$C:$C,0)))</f>
        <v>0.01</v>
      </c>
      <c r="O1735" s="237" t="str">
        <f>IF(ISBLANK(INDEX('Policy Characteristics'!I:I,MATCH($C1735,'Policy Characteristics'!$C:$C,0))),"",INDEX('Policy Characteristics'!I:I,MATCH($C1735,'Policy Characteristics'!$C:$C,0)))</f>
        <v>% of BAU price</v>
      </c>
      <c r="P1735" s="237"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7" t="str">
        <f>IF(ISBLANK(INDEX('Policy Characteristics'!K:K,MATCH($C1735,'Policy Characteristics'!$C:$C,0))),"",INDEX('Policy Characteristics'!K:K,MATCH($C1735,'Policy Characteristics'!$C:$C,0)))</f>
        <v>fuels.html#fuel-taxes</v>
      </c>
      <c r="R1735" s="237" t="str">
        <f>IF(ISBLANK(INDEX('Policy Characteristics'!L:L,MATCH($C1735,'Policy Characteristics'!$C:$C,0))),"",INDEX('Policy Characteristics'!L:L,MATCH($C1735,'Policy Characteristics'!$C:$C,0)))</f>
        <v>fuel-taxes.html</v>
      </c>
      <c r="S1735" s="291" t="s">
        <v>187</v>
      </c>
    </row>
    <row r="1736" spans="1:19">
      <c r="A1736" s="237" t="str">
        <f>IF(ISBLANK(INDEX('Policy Characteristics'!A:A,MATCH($C1736,'Policy Characteristics'!$C:$C,0))),"",INDEX('Policy Characteristics'!A:A,MATCH($C1736,'Policy Characteristics'!$C:$C,0)))</f>
        <v>Cross-Sector</v>
      </c>
      <c r="B1736" s="386" t="str">
        <f>IF(ISBLANK(INDEX('Policy Characteristics'!B:B,MATCH($C1736,'Policy Characteristics'!$C:$C,0))),"",INDEX('Policy Characteristics'!B:B,MATCH($C1736,'Policy Characteristics'!$C:$C,0)))</f>
        <v>Fuel Taxes or Subsidies</v>
      </c>
      <c r="C1736" s="294" t="str">
        <f t="shared" si="69"/>
        <v>Additional Fuel Tax or Subsidy Rate by Fuel</v>
      </c>
      <c r="D1736" s="290" t="s">
        <v>2470</v>
      </c>
      <c r="E1736" s="335" t="s">
        <v>330</v>
      </c>
      <c r="F1736" s="290" t="s">
        <v>2471</v>
      </c>
      <c r="G1736" s="335" t="s">
        <v>4</v>
      </c>
      <c r="H1736" s="17">
        <v>742</v>
      </c>
      <c r="I1736" s="389" t="s">
        <v>43</v>
      </c>
      <c r="J1736" s="388" t="str">
        <f>IF(ISBLANK(INDEX('Policy Characteristics'!D:D,MATCH($C1736,'Policy Characteristics'!$C:$C,0))),"",INDEX('Policy Characteristics'!D:D,MATCH($C1736,'Policy Characteristics'!$C:$C,0)))</f>
        <v>Fuel Taxes or Subsidies</v>
      </c>
      <c r="K1736" s="237" t="str">
        <f>IF(ISBLANK(INDEX('Policy Characteristics'!E:E,MATCH($C1736,'Policy Characteristics'!$C:$C,0))),"",INDEX('Policy Characteristics'!E:E,MATCH($C1736,'Policy Characteristics'!$C:$C,0)))</f>
        <v>cross fuel tax</v>
      </c>
      <c r="L1736" s="238">
        <f>IF(ISBLANK(INDEX('Policy Characteristics'!F:F,MATCH($C1736,'Policy Characteristics'!$C:$C,0))),"",INDEX('Policy Characteristics'!F:F,MATCH($C1736,'Policy Characteristics'!$C:$C,0)))</f>
        <v>-0.9</v>
      </c>
      <c r="M1736" s="238">
        <f>IF(ISBLANK(INDEX('Policy Characteristics'!G:G,MATCH($C1736,'Policy Characteristics'!$C:$C,0))),"",INDEX('Policy Characteristics'!G:G,MATCH($C1736,'Policy Characteristics'!$C:$C,0)))</f>
        <v>0.9</v>
      </c>
      <c r="N1736" s="238">
        <f>IF(ISBLANK(INDEX('Policy Characteristics'!H:H,MATCH($C1736,'Policy Characteristics'!$C:$C,0))),"",INDEX('Policy Characteristics'!H:H,MATCH($C1736,'Policy Characteristics'!$C:$C,0)))</f>
        <v>0.01</v>
      </c>
      <c r="O1736" s="237" t="str">
        <f>IF(ISBLANK(INDEX('Policy Characteristics'!I:I,MATCH($C1736,'Policy Characteristics'!$C:$C,0))),"",INDEX('Policy Characteristics'!I:I,MATCH($C1736,'Policy Characteristics'!$C:$C,0)))</f>
        <v>% of BAU price</v>
      </c>
      <c r="P1736" s="237"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7" t="str">
        <f>IF(ISBLANK(INDEX('Policy Characteristics'!K:K,MATCH($C1736,'Policy Characteristics'!$C:$C,0))),"",INDEX('Policy Characteristics'!K:K,MATCH($C1736,'Policy Characteristics'!$C:$C,0)))</f>
        <v>fuels.html#fuel-taxes</v>
      </c>
      <c r="R1736" s="237" t="str">
        <f>IF(ISBLANK(INDEX('Policy Characteristics'!L:L,MATCH($C1736,'Policy Characteristics'!$C:$C,0))),"",INDEX('Policy Characteristics'!L:L,MATCH($C1736,'Policy Characteristics'!$C:$C,0)))</f>
        <v>fuel-taxes.html</v>
      </c>
      <c r="S1736" s="291" t="s">
        <v>187</v>
      </c>
    </row>
    <row r="1737" spans="1:19">
      <c r="A1737" s="237" t="str">
        <f>IF(ISBLANK(INDEX('Policy Characteristics'!A:A,MATCH($C1737,'Policy Characteristics'!$C:$C,0))),"",INDEX('Policy Characteristics'!A:A,MATCH($C1737,'Policy Characteristics'!$C:$C,0)))</f>
        <v>Cross-Sector</v>
      </c>
      <c r="B1737" s="386" t="str">
        <f>IF(ISBLANK(INDEX('Policy Characteristics'!B:B,MATCH($C1737,'Policy Characteristics'!$C:$C,0))),"",INDEX('Policy Characteristics'!B:B,MATCH($C1737,'Policy Characteristics'!$C:$C,0)))</f>
        <v>Fuel Taxes or Subsidies</v>
      </c>
      <c r="C1737" s="294" t="str">
        <f t="shared" si="69"/>
        <v>Additional Fuel Tax or Subsidy Rate by Fuel</v>
      </c>
      <c r="D1737" s="290" t="s">
        <v>75</v>
      </c>
      <c r="E1737" s="335" t="s">
        <v>330</v>
      </c>
      <c r="F1737" s="290" t="s">
        <v>99</v>
      </c>
      <c r="G1737" s="335" t="s">
        <v>4</v>
      </c>
      <c r="H1737" s="17">
        <v>743</v>
      </c>
      <c r="I1737" s="389" t="s">
        <v>44</v>
      </c>
      <c r="J1737" s="388" t="str">
        <f>IF(ISBLANK(INDEX('Policy Characteristics'!D:D,MATCH($C1737,'Policy Characteristics'!$C:$C,0))),"",INDEX('Policy Characteristics'!D:D,MATCH($C1737,'Policy Characteristics'!$C:$C,0)))</f>
        <v>Fuel Taxes or Subsidies</v>
      </c>
      <c r="K1737" s="237" t="str">
        <f>IF(ISBLANK(INDEX('Policy Characteristics'!E:E,MATCH($C1737,'Policy Characteristics'!$C:$C,0))),"",INDEX('Policy Characteristics'!E:E,MATCH($C1737,'Policy Characteristics'!$C:$C,0)))</f>
        <v>cross fuel tax</v>
      </c>
      <c r="L1737" s="238">
        <f>IF(ISBLANK(INDEX('Policy Characteristics'!F:F,MATCH($C1737,'Policy Characteristics'!$C:$C,0))),"",INDEX('Policy Characteristics'!F:F,MATCH($C1737,'Policy Characteristics'!$C:$C,0)))</f>
        <v>-0.9</v>
      </c>
      <c r="M1737" s="238">
        <f>IF(ISBLANK(INDEX('Policy Characteristics'!G:G,MATCH($C1737,'Policy Characteristics'!$C:$C,0))),"",INDEX('Policy Characteristics'!G:G,MATCH($C1737,'Policy Characteristics'!$C:$C,0)))</f>
        <v>0.9</v>
      </c>
      <c r="N1737" s="238">
        <f>IF(ISBLANK(INDEX('Policy Characteristics'!H:H,MATCH($C1737,'Policy Characteristics'!$C:$C,0))),"",INDEX('Policy Characteristics'!H:H,MATCH($C1737,'Policy Characteristics'!$C:$C,0)))</f>
        <v>0.01</v>
      </c>
      <c r="O1737" s="237" t="str">
        <f>IF(ISBLANK(INDEX('Policy Characteristics'!I:I,MATCH($C1737,'Policy Characteristics'!$C:$C,0))),"",INDEX('Policy Characteristics'!I:I,MATCH($C1737,'Policy Characteristics'!$C:$C,0)))</f>
        <v>% of BAU price</v>
      </c>
      <c r="P1737" s="237"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7" t="str">
        <f>IF(ISBLANK(INDEX('Policy Characteristics'!K:K,MATCH($C1737,'Policy Characteristics'!$C:$C,0))),"",INDEX('Policy Characteristics'!K:K,MATCH($C1737,'Policy Characteristics'!$C:$C,0)))</f>
        <v>fuels.html#fuel-taxes</v>
      </c>
      <c r="R1737" s="237" t="str">
        <f>IF(ISBLANK(INDEX('Policy Characteristics'!L:L,MATCH($C1737,'Policy Characteristics'!$C:$C,0))),"",INDEX('Policy Characteristics'!L:L,MATCH($C1737,'Policy Characteristics'!$C:$C,0)))</f>
        <v>fuel-taxes.html</v>
      </c>
      <c r="S1737" s="291" t="s">
        <v>187</v>
      </c>
    </row>
    <row r="1738" spans="1:19">
      <c r="A1738" s="237" t="str">
        <f>IF(ISBLANK(INDEX('Policy Characteristics'!A:A,MATCH($C1738,'Policy Characteristics'!$C:$C,0))),"",INDEX('Policy Characteristics'!A:A,MATCH($C1738,'Policy Characteristics'!$C:$C,0)))</f>
        <v>Cross-Sector</v>
      </c>
      <c r="B1738" s="386" t="str">
        <f>IF(ISBLANK(INDEX('Policy Characteristics'!B:B,MATCH($C1738,'Policy Characteristics'!$C:$C,0))),"",INDEX('Policy Characteristics'!B:B,MATCH($C1738,'Policy Characteristics'!$C:$C,0)))</f>
        <v>Fuel Taxes or Subsidies</v>
      </c>
      <c r="C1738" s="294" t="str">
        <f t="shared" si="69"/>
        <v>Additional Fuel Tax or Subsidy Rate by Fuel</v>
      </c>
      <c r="D1738" s="290" t="s">
        <v>440</v>
      </c>
      <c r="E1738" s="335" t="s">
        <v>330</v>
      </c>
      <c r="F1738" s="290" t="s">
        <v>441</v>
      </c>
      <c r="G1738" s="335" t="s">
        <v>4</v>
      </c>
      <c r="H1738" s="17">
        <v>744</v>
      </c>
      <c r="I1738" s="389" t="s">
        <v>44</v>
      </c>
      <c r="J1738" s="388" t="str">
        <f>IF(ISBLANK(INDEX('Policy Characteristics'!D:D,MATCH($C1738,'Policy Characteristics'!$C:$C,0))),"",INDEX('Policy Characteristics'!D:D,MATCH($C1738,'Policy Characteristics'!$C:$C,0)))</f>
        <v>Fuel Taxes or Subsidies</v>
      </c>
      <c r="K1738" s="237" t="str">
        <f>IF(ISBLANK(INDEX('Policy Characteristics'!E:E,MATCH($C1738,'Policy Characteristics'!$C:$C,0))),"",INDEX('Policy Characteristics'!E:E,MATCH($C1738,'Policy Characteristics'!$C:$C,0)))</f>
        <v>cross fuel tax</v>
      </c>
      <c r="L1738" s="238">
        <f>IF(ISBLANK(INDEX('Policy Characteristics'!F:F,MATCH($C1738,'Policy Characteristics'!$C:$C,0))),"",INDEX('Policy Characteristics'!F:F,MATCH($C1738,'Policy Characteristics'!$C:$C,0)))</f>
        <v>-0.9</v>
      </c>
      <c r="M1738" s="238">
        <f>IF(ISBLANK(INDEX('Policy Characteristics'!G:G,MATCH($C1738,'Policy Characteristics'!$C:$C,0))),"",INDEX('Policy Characteristics'!G:G,MATCH($C1738,'Policy Characteristics'!$C:$C,0)))</f>
        <v>0.9</v>
      </c>
      <c r="N1738" s="238">
        <f>IF(ISBLANK(INDEX('Policy Characteristics'!H:H,MATCH($C1738,'Policy Characteristics'!$C:$C,0))),"",INDEX('Policy Characteristics'!H:H,MATCH($C1738,'Policy Characteristics'!$C:$C,0)))</f>
        <v>0.01</v>
      </c>
      <c r="O1738" s="237" t="str">
        <f>IF(ISBLANK(INDEX('Policy Characteristics'!I:I,MATCH($C1738,'Policy Characteristics'!$C:$C,0))),"",INDEX('Policy Characteristics'!I:I,MATCH($C1738,'Policy Characteristics'!$C:$C,0)))</f>
        <v>% of BAU price</v>
      </c>
      <c r="P1738" s="237"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7" t="str">
        <f>IF(ISBLANK(INDEX('Policy Characteristics'!K:K,MATCH($C1738,'Policy Characteristics'!$C:$C,0))),"",INDEX('Policy Characteristics'!K:K,MATCH($C1738,'Policy Characteristics'!$C:$C,0)))</f>
        <v>fuels.html#fuel-taxes</v>
      </c>
      <c r="R1738" s="237" t="str">
        <f>IF(ISBLANK(INDEX('Policy Characteristics'!L:L,MATCH($C1738,'Policy Characteristics'!$C:$C,0))),"",INDEX('Policy Characteristics'!L:L,MATCH($C1738,'Policy Characteristics'!$C:$C,0)))</f>
        <v>fuel-taxes.html</v>
      </c>
      <c r="S1738" s="291" t="s">
        <v>187</v>
      </c>
    </row>
    <row r="1739" spans="1:19">
      <c r="A1739" s="237" t="str">
        <f>IF(ISBLANK(INDEX('Policy Characteristics'!A:A,MATCH($C1739,'Policy Characteristics'!$C:$C,0))),"",INDEX('Policy Characteristics'!A:A,MATCH($C1739,'Policy Characteristics'!$C:$C,0)))</f>
        <v>Cross-Sector</v>
      </c>
      <c r="B1739" s="386" t="str">
        <f>IF(ISBLANK(INDEX('Policy Characteristics'!B:B,MATCH($C1739,'Policy Characteristics'!$C:$C,0))),"",INDEX('Policy Characteristics'!B:B,MATCH($C1739,'Policy Characteristics'!$C:$C,0)))</f>
        <v>Fuel Taxes or Subsidies</v>
      </c>
      <c r="C1739" s="294" t="str">
        <f t="shared" si="69"/>
        <v>Additional Fuel Tax or Subsidy Rate by Fuel</v>
      </c>
      <c r="D1739" s="290" t="s">
        <v>2462</v>
      </c>
      <c r="E1739" s="335" t="s">
        <v>330</v>
      </c>
      <c r="F1739" s="290" t="s">
        <v>2466</v>
      </c>
      <c r="G1739" s="335" t="s">
        <v>4</v>
      </c>
      <c r="H1739" s="17">
        <v>745</v>
      </c>
      <c r="I1739" s="389" t="s">
        <v>44</v>
      </c>
      <c r="J1739" s="388" t="str">
        <f>IF(ISBLANK(INDEX('Policy Characteristics'!D:D,MATCH($C1739,'Policy Characteristics'!$C:$C,0))),"",INDEX('Policy Characteristics'!D:D,MATCH($C1739,'Policy Characteristics'!$C:$C,0)))</f>
        <v>Fuel Taxes or Subsidies</v>
      </c>
      <c r="K1739" s="237" t="str">
        <f>IF(ISBLANK(INDEX('Policy Characteristics'!E:E,MATCH($C1739,'Policy Characteristics'!$C:$C,0))),"",INDEX('Policy Characteristics'!E:E,MATCH($C1739,'Policy Characteristics'!$C:$C,0)))</f>
        <v>cross fuel tax</v>
      </c>
      <c r="L1739" s="238">
        <f>IF(ISBLANK(INDEX('Policy Characteristics'!F:F,MATCH($C1739,'Policy Characteristics'!$C:$C,0))),"",INDEX('Policy Characteristics'!F:F,MATCH($C1739,'Policy Characteristics'!$C:$C,0)))</f>
        <v>-0.9</v>
      </c>
      <c r="M1739" s="238">
        <f>IF(ISBLANK(INDEX('Policy Characteristics'!G:G,MATCH($C1739,'Policy Characteristics'!$C:$C,0))),"",INDEX('Policy Characteristics'!G:G,MATCH($C1739,'Policy Characteristics'!$C:$C,0)))</f>
        <v>0.9</v>
      </c>
      <c r="N1739" s="238">
        <f>IF(ISBLANK(INDEX('Policy Characteristics'!H:H,MATCH($C1739,'Policy Characteristics'!$C:$C,0))),"",INDEX('Policy Characteristics'!H:H,MATCH($C1739,'Policy Characteristics'!$C:$C,0)))</f>
        <v>0.01</v>
      </c>
      <c r="O1739" s="237" t="str">
        <f>IF(ISBLANK(INDEX('Policy Characteristics'!I:I,MATCH($C1739,'Policy Characteristics'!$C:$C,0))),"",INDEX('Policy Characteristics'!I:I,MATCH($C1739,'Policy Characteristics'!$C:$C,0)))</f>
        <v>% of BAU price</v>
      </c>
      <c r="P1739" s="237"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7" t="str">
        <f>IF(ISBLANK(INDEX('Policy Characteristics'!K:K,MATCH($C1739,'Policy Characteristics'!$C:$C,0))),"",INDEX('Policy Characteristics'!K:K,MATCH($C1739,'Policy Characteristics'!$C:$C,0)))</f>
        <v>fuels.html#fuel-taxes</v>
      </c>
      <c r="R1739" s="237" t="str">
        <f>IF(ISBLANK(INDEX('Policy Characteristics'!L:L,MATCH($C1739,'Policy Characteristics'!$C:$C,0))),"",INDEX('Policy Characteristics'!L:L,MATCH($C1739,'Policy Characteristics'!$C:$C,0)))</f>
        <v>fuel-taxes.html</v>
      </c>
      <c r="S1739" s="291" t="s">
        <v>187</v>
      </c>
    </row>
    <row r="1740" spans="1:19">
      <c r="A1740" s="237" t="str">
        <f>IF(ISBLANK(INDEX('Policy Characteristics'!A:A,MATCH($C1740,'Policy Characteristics'!$C:$C,0))),"",INDEX('Policy Characteristics'!A:A,MATCH($C1740,'Policy Characteristics'!$C:$C,0)))</f>
        <v>Cross-Sector</v>
      </c>
      <c r="B1740" s="386" t="str">
        <f>IF(ISBLANK(INDEX('Policy Characteristics'!B:B,MATCH($C1740,'Policy Characteristics'!$C:$C,0))),"",INDEX('Policy Characteristics'!B:B,MATCH($C1740,'Policy Characteristics'!$C:$C,0)))</f>
        <v>Fuel Taxes or Subsidies</v>
      </c>
      <c r="C1740" s="294" t="str">
        <f t="shared" si="69"/>
        <v>Additional Fuel Tax or Subsidy Rate by Fuel</v>
      </c>
      <c r="D1740" s="290" t="s">
        <v>2472</v>
      </c>
      <c r="E1740" s="335" t="s">
        <v>330</v>
      </c>
      <c r="F1740" s="290" t="s">
        <v>2473</v>
      </c>
      <c r="G1740" s="335" t="s">
        <v>4</v>
      </c>
      <c r="H1740" s="17">
        <v>746</v>
      </c>
      <c r="I1740" s="389" t="s">
        <v>44</v>
      </c>
      <c r="J1740" s="388" t="str">
        <f>IF(ISBLANK(INDEX('Policy Characteristics'!D:D,MATCH($C1740,'Policy Characteristics'!$C:$C,0))),"",INDEX('Policy Characteristics'!D:D,MATCH($C1740,'Policy Characteristics'!$C:$C,0)))</f>
        <v>Fuel Taxes or Subsidies</v>
      </c>
      <c r="K1740" s="237" t="str">
        <f>IF(ISBLANK(INDEX('Policy Characteristics'!E:E,MATCH($C1740,'Policy Characteristics'!$C:$C,0))),"",INDEX('Policy Characteristics'!E:E,MATCH($C1740,'Policy Characteristics'!$C:$C,0)))</f>
        <v>cross fuel tax</v>
      </c>
      <c r="L1740" s="238">
        <f>IF(ISBLANK(INDEX('Policy Characteristics'!F:F,MATCH($C1740,'Policy Characteristics'!$C:$C,0))),"",INDEX('Policy Characteristics'!F:F,MATCH($C1740,'Policy Characteristics'!$C:$C,0)))</f>
        <v>-0.9</v>
      </c>
      <c r="M1740" s="238">
        <f>IF(ISBLANK(INDEX('Policy Characteristics'!G:G,MATCH($C1740,'Policy Characteristics'!$C:$C,0))),"",INDEX('Policy Characteristics'!G:G,MATCH($C1740,'Policy Characteristics'!$C:$C,0)))</f>
        <v>0.9</v>
      </c>
      <c r="N1740" s="238">
        <f>IF(ISBLANK(INDEX('Policy Characteristics'!H:H,MATCH($C1740,'Policy Characteristics'!$C:$C,0))),"",INDEX('Policy Characteristics'!H:H,MATCH($C1740,'Policy Characteristics'!$C:$C,0)))</f>
        <v>0.01</v>
      </c>
      <c r="O1740" s="237" t="str">
        <f>IF(ISBLANK(INDEX('Policy Characteristics'!I:I,MATCH($C1740,'Policy Characteristics'!$C:$C,0))),"",INDEX('Policy Characteristics'!I:I,MATCH($C1740,'Policy Characteristics'!$C:$C,0)))</f>
        <v>% of BAU price</v>
      </c>
      <c r="P1740" s="237"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7" t="str">
        <f>IF(ISBLANK(INDEX('Policy Characteristics'!K:K,MATCH($C1740,'Policy Characteristics'!$C:$C,0))),"",INDEX('Policy Characteristics'!K:K,MATCH($C1740,'Policy Characteristics'!$C:$C,0)))</f>
        <v>fuels.html#fuel-taxes</v>
      </c>
      <c r="R1740" s="237" t="str">
        <f>IF(ISBLANK(INDEX('Policy Characteristics'!L:L,MATCH($C1740,'Policy Characteristics'!$C:$C,0))),"",INDEX('Policy Characteristics'!L:L,MATCH($C1740,'Policy Characteristics'!$C:$C,0)))</f>
        <v>fuel-taxes.html</v>
      </c>
      <c r="S1740" s="291" t="s">
        <v>187</v>
      </c>
    </row>
    <row r="1741" spans="1:19">
      <c r="A1741" s="237" t="str">
        <f>IF(ISBLANK(INDEX('Policy Characteristics'!A:A,MATCH($C1741,'Policy Characteristics'!$C:$C,0))),"",INDEX('Policy Characteristics'!A:A,MATCH($C1741,'Policy Characteristics'!$C:$C,0)))</f>
        <v>Cross-Sector</v>
      </c>
      <c r="B1741" s="386" t="str">
        <f>IF(ISBLANK(INDEX('Policy Characteristics'!B:B,MATCH($C1741,'Policy Characteristics'!$C:$C,0))),"",INDEX('Policy Characteristics'!B:B,MATCH($C1741,'Policy Characteristics'!$C:$C,0)))</f>
        <v>Fuel Taxes or Subsidies</v>
      </c>
      <c r="C1741" s="294" t="str">
        <f t="shared" si="69"/>
        <v>Additional Fuel Tax or Subsidy Rate by Fuel</v>
      </c>
      <c r="D1741" s="290" t="s">
        <v>2463</v>
      </c>
      <c r="E1741" s="335" t="s">
        <v>330</v>
      </c>
      <c r="F1741" s="290" t="s">
        <v>2467</v>
      </c>
      <c r="G1741" s="335" t="s">
        <v>4</v>
      </c>
      <c r="H1741" s="17">
        <v>747</v>
      </c>
      <c r="I1741" s="389" t="s">
        <v>44</v>
      </c>
      <c r="J1741" s="388" t="str">
        <f>IF(ISBLANK(INDEX('Policy Characteristics'!D:D,MATCH($C1741,'Policy Characteristics'!$C:$C,0))),"",INDEX('Policy Characteristics'!D:D,MATCH($C1741,'Policy Characteristics'!$C:$C,0)))</f>
        <v>Fuel Taxes or Subsidies</v>
      </c>
      <c r="K1741" s="237" t="str">
        <f>IF(ISBLANK(INDEX('Policy Characteristics'!E:E,MATCH($C1741,'Policy Characteristics'!$C:$C,0))),"",INDEX('Policy Characteristics'!E:E,MATCH($C1741,'Policy Characteristics'!$C:$C,0)))</f>
        <v>cross fuel tax</v>
      </c>
      <c r="L1741" s="238">
        <f>IF(ISBLANK(INDEX('Policy Characteristics'!F:F,MATCH($C1741,'Policy Characteristics'!$C:$C,0))),"",INDEX('Policy Characteristics'!F:F,MATCH($C1741,'Policy Characteristics'!$C:$C,0)))</f>
        <v>-0.9</v>
      </c>
      <c r="M1741" s="238">
        <f>IF(ISBLANK(INDEX('Policy Characteristics'!G:G,MATCH($C1741,'Policy Characteristics'!$C:$C,0))),"",INDEX('Policy Characteristics'!G:G,MATCH($C1741,'Policy Characteristics'!$C:$C,0)))</f>
        <v>0.9</v>
      </c>
      <c r="N1741" s="238">
        <f>IF(ISBLANK(INDEX('Policy Characteristics'!H:H,MATCH($C1741,'Policy Characteristics'!$C:$C,0))),"",INDEX('Policy Characteristics'!H:H,MATCH($C1741,'Policy Characteristics'!$C:$C,0)))</f>
        <v>0.01</v>
      </c>
      <c r="O1741" s="237" t="str">
        <f>IF(ISBLANK(INDEX('Policy Characteristics'!I:I,MATCH($C1741,'Policy Characteristics'!$C:$C,0))),"",INDEX('Policy Characteristics'!I:I,MATCH($C1741,'Policy Characteristics'!$C:$C,0)))</f>
        <v>% of BAU price</v>
      </c>
      <c r="P1741" s="237"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7" t="str">
        <f>IF(ISBLANK(INDEX('Policy Characteristics'!K:K,MATCH($C1741,'Policy Characteristics'!$C:$C,0))),"",INDEX('Policy Characteristics'!K:K,MATCH($C1741,'Policy Characteristics'!$C:$C,0)))</f>
        <v>fuels.html#fuel-taxes</v>
      </c>
      <c r="R1741" s="237" t="str">
        <f>IF(ISBLANK(INDEX('Policy Characteristics'!L:L,MATCH($C1741,'Policy Characteristics'!$C:$C,0))),"",INDEX('Policy Characteristics'!L:L,MATCH($C1741,'Policy Characteristics'!$C:$C,0)))</f>
        <v>fuel-taxes.html</v>
      </c>
      <c r="S1741" s="291" t="s">
        <v>187</v>
      </c>
    </row>
    <row r="1742" spans="1:19">
      <c r="A1742" s="237" t="str">
        <f>IF(ISBLANK(INDEX('Policy Characteristics'!A:A,MATCH($C1742,'Policy Characteristics'!$C:$C,0))),"",INDEX('Policy Characteristics'!A:A,MATCH($C1742,'Policy Characteristics'!$C:$C,0)))</f>
        <v>Cross-Sector</v>
      </c>
      <c r="B1742" s="386" t="str">
        <f>IF(ISBLANK(INDEX('Policy Characteristics'!B:B,MATCH($C1742,'Policy Characteristics'!$C:$C,0))),"",INDEX('Policy Characteristics'!B:B,MATCH($C1742,'Policy Characteristics'!$C:$C,0)))</f>
        <v>Fuel Taxes or Subsidies</v>
      </c>
      <c r="C1742" s="294" t="str">
        <f t="shared" si="69"/>
        <v>Additional Fuel Tax or Subsidy Rate by Fuel</v>
      </c>
      <c r="D1742" s="290" t="s">
        <v>2464</v>
      </c>
      <c r="E1742" s="335" t="s">
        <v>330</v>
      </c>
      <c r="F1742" s="290" t="s">
        <v>2468</v>
      </c>
      <c r="G1742" s="335" t="s">
        <v>4</v>
      </c>
      <c r="H1742" s="17">
        <v>748</v>
      </c>
      <c r="I1742" s="389" t="s">
        <v>44</v>
      </c>
      <c r="J1742" s="388" t="str">
        <f>IF(ISBLANK(INDEX('Policy Characteristics'!D:D,MATCH($C1742,'Policy Characteristics'!$C:$C,0))),"",INDEX('Policy Characteristics'!D:D,MATCH($C1742,'Policy Characteristics'!$C:$C,0)))</f>
        <v>Fuel Taxes or Subsidies</v>
      </c>
      <c r="K1742" s="237" t="str">
        <f>IF(ISBLANK(INDEX('Policy Characteristics'!E:E,MATCH($C1742,'Policy Characteristics'!$C:$C,0))),"",INDEX('Policy Characteristics'!E:E,MATCH($C1742,'Policy Characteristics'!$C:$C,0)))</f>
        <v>cross fuel tax</v>
      </c>
      <c r="L1742" s="238">
        <f>IF(ISBLANK(INDEX('Policy Characteristics'!F:F,MATCH($C1742,'Policy Characteristics'!$C:$C,0))),"",INDEX('Policy Characteristics'!F:F,MATCH($C1742,'Policy Characteristics'!$C:$C,0)))</f>
        <v>-0.9</v>
      </c>
      <c r="M1742" s="238">
        <f>IF(ISBLANK(INDEX('Policy Characteristics'!G:G,MATCH($C1742,'Policy Characteristics'!$C:$C,0))),"",INDEX('Policy Characteristics'!G:G,MATCH($C1742,'Policy Characteristics'!$C:$C,0)))</f>
        <v>0.9</v>
      </c>
      <c r="N1742" s="238">
        <f>IF(ISBLANK(INDEX('Policy Characteristics'!H:H,MATCH($C1742,'Policy Characteristics'!$C:$C,0))),"",INDEX('Policy Characteristics'!H:H,MATCH($C1742,'Policy Characteristics'!$C:$C,0)))</f>
        <v>0.01</v>
      </c>
      <c r="O1742" s="237" t="str">
        <f>IF(ISBLANK(INDEX('Policy Characteristics'!I:I,MATCH($C1742,'Policy Characteristics'!$C:$C,0))),"",INDEX('Policy Characteristics'!I:I,MATCH($C1742,'Policy Characteristics'!$C:$C,0)))</f>
        <v>% of BAU price</v>
      </c>
      <c r="P1742" s="237"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7" t="str">
        <f>IF(ISBLANK(INDEX('Policy Characteristics'!K:K,MATCH($C1742,'Policy Characteristics'!$C:$C,0))),"",INDEX('Policy Characteristics'!K:K,MATCH($C1742,'Policy Characteristics'!$C:$C,0)))</f>
        <v>fuels.html#fuel-taxes</v>
      </c>
      <c r="R1742" s="237" t="str">
        <f>IF(ISBLANK(INDEX('Policy Characteristics'!L:L,MATCH($C1742,'Policy Characteristics'!$C:$C,0))),"",INDEX('Policy Characteristics'!L:L,MATCH($C1742,'Policy Characteristics'!$C:$C,0)))</f>
        <v>fuel-taxes.html</v>
      </c>
      <c r="S1742" s="291" t="s">
        <v>187</v>
      </c>
    </row>
    <row r="1743" spans="1:19">
      <c r="A1743" s="237" t="str">
        <f>IF(ISBLANK(INDEX('Policy Characteristics'!A:A,MATCH($C1743,'Policy Characteristics'!$C:$C,0))),"",INDEX('Policy Characteristics'!A:A,MATCH($C1743,'Policy Characteristics'!$C:$C,0)))</f>
        <v>Cross-Sector</v>
      </c>
      <c r="B1743" s="386" t="str">
        <f>IF(ISBLANK(INDEX('Policy Characteristics'!B:B,MATCH($C1743,'Policy Characteristics'!$C:$C,0))),"",INDEX('Policy Characteristics'!B:B,MATCH($C1743,'Policy Characteristics'!$C:$C,0)))</f>
        <v>Fuel Taxes or Subsidies</v>
      </c>
      <c r="C1743" s="294" t="str">
        <f t="shared" si="69"/>
        <v>Additional Fuel Tax or Subsidy Rate by Fuel</v>
      </c>
      <c r="D1743" s="290" t="s">
        <v>2465</v>
      </c>
      <c r="E1743" s="335" t="s">
        <v>330</v>
      </c>
      <c r="F1743" s="290" t="s">
        <v>2469</v>
      </c>
      <c r="G1743" s="335" t="s">
        <v>4</v>
      </c>
      <c r="H1743" s="17">
        <v>749</v>
      </c>
      <c r="I1743" s="389" t="s">
        <v>43</v>
      </c>
      <c r="J1743" s="388" t="str">
        <f>IF(ISBLANK(INDEX('Policy Characteristics'!D:D,MATCH($C1743,'Policy Characteristics'!$C:$C,0))),"",INDEX('Policy Characteristics'!D:D,MATCH($C1743,'Policy Characteristics'!$C:$C,0)))</f>
        <v>Fuel Taxes or Subsidies</v>
      </c>
      <c r="K1743" s="237" t="str">
        <f>IF(ISBLANK(INDEX('Policy Characteristics'!E:E,MATCH($C1743,'Policy Characteristics'!$C:$C,0))),"",INDEX('Policy Characteristics'!E:E,MATCH($C1743,'Policy Characteristics'!$C:$C,0)))</f>
        <v>cross fuel tax</v>
      </c>
      <c r="L1743" s="238">
        <f>IF(ISBLANK(INDEX('Policy Characteristics'!F:F,MATCH($C1743,'Policy Characteristics'!$C:$C,0))),"",INDEX('Policy Characteristics'!F:F,MATCH($C1743,'Policy Characteristics'!$C:$C,0)))</f>
        <v>-0.9</v>
      </c>
      <c r="M1743" s="238">
        <f>IF(ISBLANK(INDEX('Policy Characteristics'!G:G,MATCH($C1743,'Policy Characteristics'!$C:$C,0))),"",INDEX('Policy Characteristics'!G:G,MATCH($C1743,'Policy Characteristics'!$C:$C,0)))</f>
        <v>0.9</v>
      </c>
      <c r="N1743" s="238">
        <f>IF(ISBLANK(INDEX('Policy Characteristics'!H:H,MATCH($C1743,'Policy Characteristics'!$C:$C,0))),"",INDEX('Policy Characteristics'!H:H,MATCH($C1743,'Policy Characteristics'!$C:$C,0)))</f>
        <v>0.01</v>
      </c>
      <c r="O1743" s="237" t="str">
        <f>IF(ISBLANK(INDEX('Policy Characteristics'!I:I,MATCH($C1743,'Policy Characteristics'!$C:$C,0))),"",INDEX('Policy Characteristics'!I:I,MATCH($C1743,'Policy Characteristics'!$C:$C,0)))</f>
        <v>% of BAU price</v>
      </c>
      <c r="P1743" s="237"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7" t="str">
        <f>IF(ISBLANK(INDEX('Policy Characteristics'!K:K,MATCH($C1743,'Policy Characteristics'!$C:$C,0))),"",INDEX('Policy Characteristics'!K:K,MATCH($C1743,'Policy Characteristics'!$C:$C,0)))</f>
        <v>fuels.html#fuel-taxes</v>
      </c>
      <c r="R1743" s="237" t="str">
        <f>IF(ISBLANK(INDEX('Policy Characteristics'!L:L,MATCH($C1743,'Policy Characteristics'!$C:$C,0))),"",INDEX('Policy Characteristics'!L:L,MATCH($C1743,'Policy Characteristics'!$C:$C,0)))</f>
        <v>fuel-taxes.html</v>
      </c>
      <c r="S1743" s="291" t="s">
        <v>187</v>
      </c>
    </row>
    <row r="1744" spans="1:19" s="237" customFormat="1">
      <c r="A1744" s="237" t="str">
        <f>IF(ISBLANK(INDEX('Policy Characteristics'!A:A,MATCH($C1744,'Policy Characteristics'!$C:$C,0))),"",INDEX('Policy Characteristics'!A:A,MATCH($C1744,'Policy Characteristics'!$C:$C,0)))</f>
        <v>Cross-Sector</v>
      </c>
      <c r="B1744" s="386" t="str">
        <f>IF(ISBLANK(INDEX('Policy Characteristics'!B:B,MATCH($C1744,'Policy Characteristics'!$C:$C,0))),"",INDEX('Policy Characteristics'!B:B,MATCH($C1744,'Policy Characteristics'!$C:$C,0)))</f>
        <v>Fuel Taxes or Subsidies</v>
      </c>
      <c r="C1744" s="294" t="str">
        <f t="shared" si="69"/>
        <v>Additional Fuel Tax or Subsidy Rate by Fuel</v>
      </c>
      <c r="D1744" s="335" t="s">
        <v>52</v>
      </c>
      <c r="E1744" s="335" t="s">
        <v>338</v>
      </c>
      <c r="F1744" s="335" t="s">
        <v>93</v>
      </c>
      <c r="G1744" s="335" t="s">
        <v>93</v>
      </c>
      <c r="H1744" s="17">
        <v>2314</v>
      </c>
      <c r="I1744" s="387" t="s">
        <v>44</v>
      </c>
      <c r="J1744" s="388" t="str">
        <f>IF(ISBLANK(INDEX('Policy Characteristics'!D:D,MATCH($C1744,'Policy Characteristics'!$C:$C,0))),"",INDEX('Policy Characteristics'!D:D,MATCH($C1744,'Policy Characteristics'!$C:$C,0)))</f>
        <v>Fuel Taxes or Subsidies</v>
      </c>
      <c r="K1744" s="237" t="str">
        <f>IF(ISBLANK(INDEX('Policy Characteristics'!E:E,MATCH($C1744,'Policy Characteristics'!$C:$C,0))),"",INDEX('Policy Characteristics'!E:E,MATCH($C1744,'Policy Characteristics'!$C:$C,0)))</f>
        <v>cross fuel tax</v>
      </c>
      <c r="L1744" s="238">
        <f>IF(ISBLANK(INDEX('Policy Characteristics'!F:F,MATCH($C1744,'Policy Characteristics'!$C:$C,0))),"",INDEX('Policy Characteristics'!F:F,MATCH($C1744,'Policy Characteristics'!$C:$C,0)))</f>
        <v>-0.9</v>
      </c>
      <c r="M1744" s="238">
        <f>IF(ISBLANK(INDEX('Policy Characteristics'!G:G,MATCH($C1744,'Policy Characteristics'!$C:$C,0))),"",INDEX('Policy Characteristics'!G:G,MATCH($C1744,'Policy Characteristics'!$C:$C,0)))</f>
        <v>0.9</v>
      </c>
      <c r="N1744" s="238">
        <f>IF(ISBLANK(INDEX('Policy Characteristics'!H:H,MATCH($C1744,'Policy Characteristics'!$C:$C,0))),"",INDEX('Policy Characteristics'!H:H,MATCH($C1744,'Policy Characteristics'!$C:$C,0)))</f>
        <v>0.01</v>
      </c>
      <c r="O1744" s="237" t="str">
        <f>IF(ISBLANK(INDEX('Policy Characteristics'!I:I,MATCH($C1744,'Policy Characteristics'!$C:$C,0))),"",INDEX('Policy Characteristics'!I:I,MATCH($C1744,'Policy Characteristics'!$C:$C,0)))</f>
        <v>% of BAU price</v>
      </c>
      <c r="P1744" s="237"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7" t="str">
        <f>IF(ISBLANK(INDEX('Policy Characteristics'!K:K,MATCH($C1744,'Policy Characteristics'!$C:$C,0))),"",INDEX('Policy Characteristics'!K:K,MATCH($C1744,'Policy Characteristics'!$C:$C,0)))</f>
        <v>fuels.html#fuel-taxes</v>
      </c>
      <c r="R1744" s="237" t="str">
        <f>IF(ISBLANK(INDEX('Policy Characteristics'!L:L,MATCH($C1744,'Policy Characteristics'!$C:$C,0))),"",INDEX('Policy Characteristics'!L:L,MATCH($C1744,'Policy Characteristics'!$C:$C,0)))</f>
        <v>fuel-taxes.html</v>
      </c>
      <c r="S1744" s="291" t="s">
        <v>187</v>
      </c>
    </row>
    <row r="1745" spans="1:19" s="237" customFormat="1">
      <c r="A1745" s="237" t="str">
        <f>IF(ISBLANK(INDEX('Policy Characteristics'!A:A,MATCH($C1745,'Policy Characteristics'!$C:$C,0))),"",INDEX('Policy Characteristics'!A:A,MATCH($C1745,'Policy Characteristics'!$C:$C,0)))</f>
        <v>Cross-Sector</v>
      </c>
      <c r="B1745" s="386" t="str">
        <f>IF(ISBLANK(INDEX('Policy Characteristics'!B:B,MATCH($C1745,'Policy Characteristics'!$C:$C,0))),"",INDEX('Policy Characteristics'!B:B,MATCH($C1745,'Policy Characteristics'!$C:$C,0)))</f>
        <v>Fuel Taxes or Subsidies</v>
      </c>
      <c r="C1745" s="294" t="str">
        <f t="shared" si="69"/>
        <v>Additional Fuel Tax or Subsidy Rate by Fuel</v>
      </c>
      <c r="D1745" s="290" t="s">
        <v>447</v>
      </c>
      <c r="E1745" s="335" t="s">
        <v>338</v>
      </c>
      <c r="F1745" s="290" t="s">
        <v>444</v>
      </c>
      <c r="G1745" s="335" t="s">
        <v>93</v>
      </c>
      <c r="H1745" s="17">
        <v>2315</v>
      </c>
      <c r="I1745" s="389" t="s">
        <v>43</v>
      </c>
      <c r="J1745" s="388" t="str">
        <f>IF(ISBLANK(INDEX('Policy Characteristics'!D:D,MATCH($C1745,'Policy Characteristics'!$C:$C,0))),"",INDEX('Policy Characteristics'!D:D,MATCH($C1745,'Policy Characteristics'!$C:$C,0)))</f>
        <v>Fuel Taxes or Subsidies</v>
      </c>
      <c r="K1745" s="237" t="str">
        <f>IF(ISBLANK(INDEX('Policy Characteristics'!E:E,MATCH($C1745,'Policy Characteristics'!$C:$C,0))),"",INDEX('Policy Characteristics'!E:E,MATCH($C1745,'Policy Characteristics'!$C:$C,0)))</f>
        <v>cross fuel tax</v>
      </c>
      <c r="L1745" s="238">
        <f>IF(ISBLANK(INDEX('Policy Characteristics'!F:F,MATCH($C1745,'Policy Characteristics'!$C:$C,0))),"",INDEX('Policy Characteristics'!F:F,MATCH($C1745,'Policy Characteristics'!$C:$C,0)))</f>
        <v>-0.9</v>
      </c>
      <c r="M1745" s="238">
        <f>IF(ISBLANK(INDEX('Policy Characteristics'!G:G,MATCH($C1745,'Policy Characteristics'!$C:$C,0))),"",INDEX('Policy Characteristics'!G:G,MATCH($C1745,'Policy Characteristics'!$C:$C,0)))</f>
        <v>0.9</v>
      </c>
      <c r="N1745" s="238">
        <f>IF(ISBLANK(INDEX('Policy Characteristics'!H:H,MATCH($C1745,'Policy Characteristics'!$C:$C,0))),"",INDEX('Policy Characteristics'!H:H,MATCH($C1745,'Policy Characteristics'!$C:$C,0)))</f>
        <v>0.01</v>
      </c>
      <c r="O1745" s="237" t="str">
        <f>IF(ISBLANK(INDEX('Policy Characteristics'!I:I,MATCH($C1745,'Policy Characteristics'!$C:$C,0))),"",INDEX('Policy Characteristics'!I:I,MATCH($C1745,'Policy Characteristics'!$C:$C,0)))</f>
        <v>% of BAU price</v>
      </c>
      <c r="P1745" s="237"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7" t="str">
        <f>IF(ISBLANK(INDEX('Policy Characteristics'!K:K,MATCH($C1745,'Policy Characteristics'!$C:$C,0))),"",INDEX('Policy Characteristics'!K:K,MATCH($C1745,'Policy Characteristics'!$C:$C,0)))</f>
        <v>fuels.html#fuel-taxes</v>
      </c>
      <c r="R1745" s="237" t="str">
        <f>IF(ISBLANK(INDEX('Policy Characteristics'!L:L,MATCH($C1745,'Policy Characteristics'!$C:$C,0))),"",INDEX('Policy Characteristics'!L:L,MATCH($C1745,'Policy Characteristics'!$C:$C,0)))</f>
        <v>fuel-taxes.html</v>
      </c>
      <c r="S1745" s="291" t="s">
        <v>187</v>
      </c>
    </row>
    <row r="1746" spans="1:19" s="237" customFormat="1">
      <c r="A1746" s="237" t="str">
        <f>IF(ISBLANK(INDEX('Policy Characteristics'!A:A,MATCH($C1746,'Policy Characteristics'!$C:$C,0))),"",INDEX('Policy Characteristics'!A:A,MATCH($C1746,'Policy Characteristics'!$C:$C,0)))</f>
        <v>Cross-Sector</v>
      </c>
      <c r="B1746" s="386" t="str">
        <f>IF(ISBLANK(INDEX('Policy Characteristics'!B:B,MATCH($C1746,'Policy Characteristics'!$C:$C,0))),"",INDEX('Policy Characteristics'!B:B,MATCH($C1746,'Policy Characteristics'!$C:$C,0)))</f>
        <v>Fuel Taxes or Subsidies</v>
      </c>
      <c r="C1746" s="294" t="str">
        <f t="shared" si="69"/>
        <v>Additional Fuel Tax or Subsidy Rate by Fuel</v>
      </c>
      <c r="D1746" s="290" t="s">
        <v>46</v>
      </c>
      <c r="E1746" s="335" t="s">
        <v>338</v>
      </c>
      <c r="F1746" s="290" t="s">
        <v>87</v>
      </c>
      <c r="G1746" s="335" t="s">
        <v>93</v>
      </c>
      <c r="H1746" s="17">
        <v>2316</v>
      </c>
      <c r="I1746" s="389" t="s">
        <v>43</v>
      </c>
      <c r="J1746" s="388" t="str">
        <f>IF(ISBLANK(INDEX('Policy Characteristics'!D:D,MATCH($C1746,'Policy Characteristics'!$C:$C,0))),"",INDEX('Policy Characteristics'!D:D,MATCH($C1746,'Policy Characteristics'!$C:$C,0)))</f>
        <v>Fuel Taxes or Subsidies</v>
      </c>
      <c r="K1746" s="237" t="str">
        <f>IF(ISBLANK(INDEX('Policy Characteristics'!E:E,MATCH($C1746,'Policy Characteristics'!$C:$C,0))),"",INDEX('Policy Characteristics'!E:E,MATCH($C1746,'Policy Characteristics'!$C:$C,0)))</f>
        <v>cross fuel tax</v>
      </c>
      <c r="L1746" s="238">
        <f>IF(ISBLANK(INDEX('Policy Characteristics'!F:F,MATCH($C1746,'Policy Characteristics'!$C:$C,0))),"",INDEX('Policy Characteristics'!F:F,MATCH($C1746,'Policy Characteristics'!$C:$C,0)))</f>
        <v>-0.9</v>
      </c>
      <c r="M1746" s="238">
        <f>IF(ISBLANK(INDEX('Policy Characteristics'!G:G,MATCH($C1746,'Policy Characteristics'!$C:$C,0))),"",INDEX('Policy Characteristics'!G:G,MATCH($C1746,'Policy Characteristics'!$C:$C,0)))</f>
        <v>0.9</v>
      </c>
      <c r="N1746" s="238">
        <f>IF(ISBLANK(INDEX('Policy Characteristics'!H:H,MATCH($C1746,'Policy Characteristics'!$C:$C,0))),"",INDEX('Policy Characteristics'!H:H,MATCH($C1746,'Policy Characteristics'!$C:$C,0)))</f>
        <v>0.01</v>
      </c>
      <c r="O1746" s="237" t="str">
        <f>IF(ISBLANK(INDEX('Policy Characteristics'!I:I,MATCH($C1746,'Policy Characteristics'!$C:$C,0))),"",INDEX('Policy Characteristics'!I:I,MATCH($C1746,'Policy Characteristics'!$C:$C,0)))</f>
        <v>% of BAU price</v>
      </c>
      <c r="P1746" s="237"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7" t="str">
        <f>IF(ISBLANK(INDEX('Policy Characteristics'!K:K,MATCH($C1746,'Policy Characteristics'!$C:$C,0))),"",INDEX('Policy Characteristics'!K:K,MATCH($C1746,'Policy Characteristics'!$C:$C,0)))</f>
        <v>fuels.html#fuel-taxes</v>
      </c>
      <c r="R1746" s="237" t="str">
        <f>IF(ISBLANK(INDEX('Policy Characteristics'!L:L,MATCH($C1746,'Policy Characteristics'!$C:$C,0))),"",INDEX('Policy Characteristics'!L:L,MATCH($C1746,'Policy Characteristics'!$C:$C,0)))</f>
        <v>fuel-taxes.html</v>
      </c>
      <c r="S1746" s="291" t="s">
        <v>187</v>
      </c>
    </row>
    <row r="1747" spans="1:19" s="237" customFormat="1">
      <c r="A1747" s="237" t="str">
        <f>IF(ISBLANK(INDEX('Policy Characteristics'!A:A,MATCH($C1747,'Policy Characteristics'!$C:$C,0))),"",INDEX('Policy Characteristics'!A:A,MATCH($C1747,'Policy Characteristics'!$C:$C,0)))</f>
        <v>Cross-Sector</v>
      </c>
      <c r="B1747" s="386" t="str">
        <f>IF(ISBLANK(INDEX('Policy Characteristics'!B:B,MATCH($C1747,'Policy Characteristics'!$C:$C,0))),"",INDEX('Policy Characteristics'!B:B,MATCH($C1747,'Policy Characteristics'!$C:$C,0)))</f>
        <v>Fuel Taxes or Subsidies</v>
      </c>
      <c r="C1747" s="294" t="str">
        <f t="shared" si="69"/>
        <v>Additional Fuel Tax or Subsidy Rate by Fuel</v>
      </c>
      <c r="D1747" s="290" t="s">
        <v>47</v>
      </c>
      <c r="E1747" s="335" t="s">
        <v>338</v>
      </c>
      <c r="F1747" s="290" t="s">
        <v>88</v>
      </c>
      <c r="G1747" s="335" t="s">
        <v>93</v>
      </c>
      <c r="H1747" s="17">
        <v>2317</v>
      </c>
      <c r="I1747" s="389" t="s">
        <v>44</v>
      </c>
      <c r="J1747" s="388" t="str">
        <f>IF(ISBLANK(INDEX('Policy Characteristics'!D:D,MATCH($C1747,'Policy Characteristics'!$C:$C,0))),"",INDEX('Policy Characteristics'!D:D,MATCH($C1747,'Policy Characteristics'!$C:$C,0)))</f>
        <v>Fuel Taxes or Subsidies</v>
      </c>
      <c r="K1747" s="237" t="str">
        <f>IF(ISBLANK(INDEX('Policy Characteristics'!E:E,MATCH($C1747,'Policy Characteristics'!$C:$C,0))),"",INDEX('Policy Characteristics'!E:E,MATCH($C1747,'Policy Characteristics'!$C:$C,0)))</f>
        <v>cross fuel tax</v>
      </c>
      <c r="L1747" s="238">
        <f>IF(ISBLANK(INDEX('Policy Characteristics'!F:F,MATCH($C1747,'Policy Characteristics'!$C:$C,0))),"",INDEX('Policy Characteristics'!F:F,MATCH($C1747,'Policy Characteristics'!$C:$C,0)))</f>
        <v>-0.9</v>
      </c>
      <c r="M1747" s="238">
        <f>IF(ISBLANK(INDEX('Policy Characteristics'!G:G,MATCH($C1747,'Policy Characteristics'!$C:$C,0))),"",INDEX('Policy Characteristics'!G:G,MATCH($C1747,'Policy Characteristics'!$C:$C,0)))</f>
        <v>0.9</v>
      </c>
      <c r="N1747" s="238">
        <f>IF(ISBLANK(INDEX('Policy Characteristics'!H:H,MATCH($C1747,'Policy Characteristics'!$C:$C,0))),"",INDEX('Policy Characteristics'!H:H,MATCH($C1747,'Policy Characteristics'!$C:$C,0)))</f>
        <v>0.01</v>
      </c>
      <c r="O1747" s="237" t="str">
        <f>IF(ISBLANK(INDEX('Policy Characteristics'!I:I,MATCH($C1747,'Policy Characteristics'!$C:$C,0))),"",INDEX('Policy Characteristics'!I:I,MATCH($C1747,'Policy Characteristics'!$C:$C,0)))</f>
        <v>% of BAU price</v>
      </c>
      <c r="P1747" s="237"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7" t="str">
        <f>IF(ISBLANK(INDEX('Policy Characteristics'!K:K,MATCH($C1747,'Policy Characteristics'!$C:$C,0))),"",INDEX('Policy Characteristics'!K:K,MATCH($C1747,'Policy Characteristics'!$C:$C,0)))</f>
        <v>fuels.html#fuel-taxes</v>
      </c>
      <c r="R1747" s="237" t="str">
        <f>IF(ISBLANK(INDEX('Policy Characteristics'!L:L,MATCH($C1747,'Policy Characteristics'!$C:$C,0))),"",INDEX('Policy Characteristics'!L:L,MATCH($C1747,'Policy Characteristics'!$C:$C,0)))</f>
        <v>fuel-taxes.html</v>
      </c>
      <c r="S1747" s="291" t="s">
        <v>187</v>
      </c>
    </row>
    <row r="1748" spans="1:19" s="237" customFormat="1">
      <c r="A1748" s="237" t="str">
        <f>IF(ISBLANK(INDEX('Policy Characteristics'!A:A,MATCH($C1748,'Policy Characteristics'!$C:$C,0))),"",INDEX('Policy Characteristics'!A:A,MATCH($C1748,'Policy Characteristics'!$C:$C,0)))</f>
        <v>Cross-Sector</v>
      </c>
      <c r="B1748" s="386" t="str">
        <f>IF(ISBLANK(INDEX('Policy Characteristics'!B:B,MATCH($C1748,'Policy Characteristics'!$C:$C,0))),"",INDEX('Policy Characteristics'!B:B,MATCH($C1748,'Policy Characteristics'!$C:$C,0)))</f>
        <v>Fuel Taxes or Subsidies</v>
      </c>
      <c r="C1748" s="294" t="str">
        <f t="shared" si="69"/>
        <v>Additional Fuel Tax or Subsidy Rate by Fuel</v>
      </c>
      <c r="D1748" s="290" t="s">
        <v>51</v>
      </c>
      <c r="E1748" s="335" t="s">
        <v>338</v>
      </c>
      <c r="F1748" s="290" t="s">
        <v>92</v>
      </c>
      <c r="G1748" s="335" t="s">
        <v>93</v>
      </c>
      <c r="H1748" s="17">
        <v>2318</v>
      </c>
      <c r="I1748" s="389" t="s">
        <v>44</v>
      </c>
      <c r="J1748" s="388" t="str">
        <f>IF(ISBLANK(INDEX('Policy Characteristics'!D:D,MATCH($C1748,'Policy Characteristics'!$C:$C,0))),"",INDEX('Policy Characteristics'!D:D,MATCH($C1748,'Policy Characteristics'!$C:$C,0)))</f>
        <v>Fuel Taxes or Subsidies</v>
      </c>
      <c r="K1748" s="237" t="str">
        <f>IF(ISBLANK(INDEX('Policy Characteristics'!E:E,MATCH($C1748,'Policy Characteristics'!$C:$C,0))),"",INDEX('Policy Characteristics'!E:E,MATCH($C1748,'Policy Characteristics'!$C:$C,0)))</f>
        <v>cross fuel tax</v>
      </c>
      <c r="L1748" s="238">
        <f>IF(ISBLANK(INDEX('Policy Characteristics'!F:F,MATCH($C1748,'Policy Characteristics'!$C:$C,0))),"",INDEX('Policy Characteristics'!F:F,MATCH($C1748,'Policy Characteristics'!$C:$C,0)))</f>
        <v>-0.9</v>
      </c>
      <c r="M1748" s="238">
        <f>IF(ISBLANK(INDEX('Policy Characteristics'!G:G,MATCH($C1748,'Policy Characteristics'!$C:$C,0))),"",INDEX('Policy Characteristics'!G:G,MATCH($C1748,'Policy Characteristics'!$C:$C,0)))</f>
        <v>0.9</v>
      </c>
      <c r="N1748" s="238">
        <f>IF(ISBLANK(INDEX('Policy Characteristics'!H:H,MATCH($C1748,'Policy Characteristics'!$C:$C,0))),"",INDEX('Policy Characteristics'!H:H,MATCH($C1748,'Policy Characteristics'!$C:$C,0)))</f>
        <v>0.01</v>
      </c>
      <c r="O1748" s="237" t="str">
        <f>IF(ISBLANK(INDEX('Policy Characteristics'!I:I,MATCH($C1748,'Policy Characteristics'!$C:$C,0))),"",INDEX('Policy Characteristics'!I:I,MATCH($C1748,'Policy Characteristics'!$C:$C,0)))</f>
        <v>% of BAU price</v>
      </c>
      <c r="P1748" s="237"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7" t="str">
        <f>IF(ISBLANK(INDEX('Policy Characteristics'!K:K,MATCH($C1748,'Policy Characteristics'!$C:$C,0))),"",INDEX('Policy Characteristics'!K:K,MATCH($C1748,'Policy Characteristics'!$C:$C,0)))</f>
        <v>fuels.html#fuel-taxes</v>
      </c>
      <c r="R1748" s="237" t="str">
        <f>IF(ISBLANK(INDEX('Policy Characteristics'!L:L,MATCH($C1748,'Policy Characteristics'!$C:$C,0))),"",INDEX('Policy Characteristics'!L:L,MATCH($C1748,'Policy Characteristics'!$C:$C,0)))</f>
        <v>fuel-taxes.html</v>
      </c>
      <c r="S1748" s="291" t="s">
        <v>187</v>
      </c>
    </row>
    <row r="1749" spans="1:19" s="237" customFormat="1">
      <c r="A1749" s="237" t="str">
        <f>IF(ISBLANK(INDEX('Policy Characteristics'!A:A,MATCH($C1749,'Policy Characteristics'!$C:$C,0))),"",INDEX('Policy Characteristics'!A:A,MATCH($C1749,'Policy Characteristics'!$C:$C,0)))</f>
        <v>Cross-Sector</v>
      </c>
      <c r="B1749" s="386" t="str">
        <f>IF(ISBLANK(INDEX('Policy Characteristics'!B:B,MATCH($C1749,'Policy Characteristics'!$C:$C,0))),"",INDEX('Policy Characteristics'!B:B,MATCH($C1749,'Policy Characteristics'!$C:$C,0)))</f>
        <v>Fuel Taxes or Subsidies</v>
      </c>
      <c r="C1749" s="294" t="str">
        <f t="shared" si="69"/>
        <v>Additional Fuel Tax or Subsidy Rate by Fuel</v>
      </c>
      <c r="D1749" s="290" t="s">
        <v>53</v>
      </c>
      <c r="E1749" s="335" t="s">
        <v>338</v>
      </c>
      <c r="F1749" s="290" t="s">
        <v>95</v>
      </c>
      <c r="G1749" s="335" t="s">
        <v>93</v>
      </c>
      <c r="H1749" s="17">
        <v>2319</v>
      </c>
      <c r="I1749" s="389" t="s">
        <v>44</v>
      </c>
      <c r="J1749" s="388" t="str">
        <f>IF(ISBLANK(INDEX('Policy Characteristics'!D:D,MATCH($C1749,'Policy Characteristics'!$C:$C,0))),"",INDEX('Policy Characteristics'!D:D,MATCH($C1749,'Policy Characteristics'!$C:$C,0)))</f>
        <v>Fuel Taxes or Subsidies</v>
      </c>
      <c r="K1749" s="237" t="str">
        <f>IF(ISBLANK(INDEX('Policy Characteristics'!E:E,MATCH($C1749,'Policy Characteristics'!$C:$C,0))),"",INDEX('Policy Characteristics'!E:E,MATCH($C1749,'Policy Characteristics'!$C:$C,0)))</f>
        <v>cross fuel tax</v>
      </c>
      <c r="L1749" s="238">
        <f>IF(ISBLANK(INDEX('Policy Characteristics'!F:F,MATCH($C1749,'Policy Characteristics'!$C:$C,0))),"",INDEX('Policy Characteristics'!F:F,MATCH($C1749,'Policy Characteristics'!$C:$C,0)))</f>
        <v>-0.9</v>
      </c>
      <c r="M1749" s="238">
        <f>IF(ISBLANK(INDEX('Policy Characteristics'!G:G,MATCH($C1749,'Policy Characteristics'!$C:$C,0))),"",INDEX('Policy Characteristics'!G:G,MATCH($C1749,'Policy Characteristics'!$C:$C,0)))</f>
        <v>0.9</v>
      </c>
      <c r="N1749" s="238">
        <f>IF(ISBLANK(INDEX('Policy Characteristics'!H:H,MATCH($C1749,'Policy Characteristics'!$C:$C,0))),"",INDEX('Policy Characteristics'!H:H,MATCH($C1749,'Policy Characteristics'!$C:$C,0)))</f>
        <v>0.01</v>
      </c>
      <c r="O1749" s="237" t="str">
        <f>IF(ISBLANK(INDEX('Policy Characteristics'!I:I,MATCH($C1749,'Policy Characteristics'!$C:$C,0))),"",INDEX('Policy Characteristics'!I:I,MATCH($C1749,'Policy Characteristics'!$C:$C,0)))</f>
        <v>% of BAU price</v>
      </c>
      <c r="P1749" s="237"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7" t="str">
        <f>IF(ISBLANK(INDEX('Policy Characteristics'!K:K,MATCH($C1749,'Policy Characteristics'!$C:$C,0))),"",INDEX('Policy Characteristics'!K:K,MATCH($C1749,'Policy Characteristics'!$C:$C,0)))</f>
        <v>fuels.html#fuel-taxes</v>
      </c>
      <c r="R1749" s="237" t="str">
        <f>IF(ISBLANK(INDEX('Policy Characteristics'!L:L,MATCH($C1749,'Policy Characteristics'!$C:$C,0))),"",INDEX('Policy Characteristics'!L:L,MATCH($C1749,'Policy Characteristics'!$C:$C,0)))</f>
        <v>fuel-taxes.html</v>
      </c>
      <c r="S1749" s="291" t="s">
        <v>187</v>
      </c>
    </row>
    <row r="1750" spans="1:19" s="237" customFormat="1">
      <c r="A1750" s="237" t="str">
        <f>IF(ISBLANK(INDEX('Policy Characteristics'!A:A,MATCH($C1750,'Policy Characteristics'!$C:$C,0))),"",INDEX('Policy Characteristics'!A:A,MATCH($C1750,'Policy Characteristics'!$C:$C,0)))</f>
        <v>Cross-Sector</v>
      </c>
      <c r="B1750" s="386" t="str">
        <f>IF(ISBLANK(INDEX('Policy Characteristics'!B:B,MATCH($C1750,'Policy Characteristics'!$C:$C,0))),"",INDEX('Policy Characteristics'!B:B,MATCH($C1750,'Policy Characteristics'!$C:$C,0)))</f>
        <v>Fuel Taxes or Subsidies</v>
      </c>
      <c r="C1750" s="294" t="str">
        <f t="shared" si="69"/>
        <v>Additional Fuel Tax or Subsidy Rate by Fuel</v>
      </c>
      <c r="D1750" s="290" t="s">
        <v>54</v>
      </c>
      <c r="E1750" s="335" t="s">
        <v>338</v>
      </c>
      <c r="F1750" s="290" t="s">
        <v>96</v>
      </c>
      <c r="G1750" s="335" t="s">
        <v>93</v>
      </c>
      <c r="H1750" s="17">
        <v>2320</v>
      </c>
      <c r="I1750" s="389" t="s">
        <v>44</v>
      </c>
      <c r="J1750" s="388" t="str">
        <f>IF(ISBLANK(INDEX('Policy Characteristics'!D:D,MATCH($C1750,'Policy Characteristics'!$C:$C,0))),"",INDEX('Policy Characteristics'!D:D,MATCH($C1750,'Policy Characteristics'!$C:$C,0)))</f>
        <v>Fuel Taxes or Subsidies</v>
      </c>
      <c r="K1750" s="237" t="str">
        <f>IF(ISBLANK(INDEX('Policy Characteristics'!E:E,MATCH($C1750,'Policy Characteristics'!$C:$C,0))),"",INDEX('Policy Characteristics'!E:E,MATCH($C1750,'Policy Characteristics'!$C:$C,0)))</f>
        <v>cross fuel tax</v>
      </c>
      <c r="L1750" s="238">
        <f>IF(ISBLANK(INDEX('Policy Characteristics'!F:F,MATCH($C1750,'Policy Characteristics'!$C:$C,0))),"",INDEX('Policy Characteristics'!F:F,MATCH($C1750,'Policy Characteristics'!$C:$C,0)))</f>
        <v>-0.9</v>
      </c>
      <c r="M1750" s="238">
        <f>IF(ISBLANK(INDEX('Policy Characteristics'!G:G,MATCH($C1750,'Policy Characteristics'!$C:$C,0))),"",INDEX('Policy Characteristics'!G:G,MATCH($C1750,'Policy Characteristics'!$C:$C,0)))</f>
        <v>0.9</v>
      </c>
      <c r="N1750" s="238">
        <f>IF(ISBLANK(INDEX('Policy Characteristics'!H:H,MATCH($C1750,'Policy Characteristics'!$C:$C,0))),"",INDEX('Policy Characteristics'!H:H,MATCH($C1750,'Policy Characteristics'!$C:$C,0)))</f>
        <v>0.01</v>
      </c>
      <c r="O1750" s="237" t="str">
        <f>IF(ISBLANK(INDEX('Policy Characteristics'!I:I,MATCH($C1750,'Policy Characteristics'!$C:$C,0))),"",INDEX('Policy Characteristics'!I:I,MATCH($C1750,'Policy Characteristics'!$C:$C,0)))</f>
        <v>% of BAU price</v>
      </c>
      <c r="P1750" s="237"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7" t="str">
        <f>IF(ISBLANK(INDEX('Policy Characteristics'!K:K,MATCH($C1750,'Policy Characteristics'!$C:$C,0))),"",INDEX('Policy Characteristics'!K:K,MATCH($C1750,'Policy Characteristics'!$C:$C,0)))</f>
        <v>fuels.html#fuel-taxes</v>
      </c>
      <c r="R1750" s="237" t="str">
        <f>IF(ISBLANK(INDEX('Policy Characteristics'!L:L,MATCH($C1750,'Policy Characteristics'!$C:$C,0))),"",INDEX('Policy Characteristics'!L:L,MATCH($C1750,'Policy Characteristics'!$C:$C,0)))</f>
        <v>fuel-taxes.html</v>
      </c>
      <c r="S1750" s="291" t="s">
        <v>187</v>
      </c>
    </row>
    <row r="1751" spans="1:19" s="237" customFormat="1">
      <c r="A1751" s="237" t="str">
        <f>IF(ISBLANK(INDEX('Policy Characteristics'!A:A,MATCH($C1751,'Policy Characteristics'!$C:$C,0))),"",INDEX('Policy Characteristics'!A:A,MATCH($C1751,'Policy Characteristics'!$C:$C,0)))</f>
        <v>Cross-Sector</v>
      </c>
      <c r="B1751" s="386" t="str">
        <f>IF(ISBLANK(INDEX('Policy Characteristics'!B:B,MATCH($C1751,'Policy Characteristics'!$C:$C,0))),"",INDEX('Policy Characteristics'!B:B,MATCH($C1751,'Policy Characteristics'!$C:$C,0)))</f>
        <v>Fuel Taxes or Subsidies</v>
      </c>
      <c r="C1751" s="294" t="str">
        <f t="shared" si="69"/>
        <v>Additional Fuel Tax or Subsidy Rate by Fuel</v>
      </c>
      <c r="D1751" s="290" t="s">
        <v>55</v>
      </c>
      <c r="E1751" s="335" t="s">
        <v>338</v>
      </c>
      <c r="F1751" s="290" t="s">
        <v>97</v>
      </c>
      <c r="G1751" s="335" t="s">
        <v>93</v>
      </c>
      <c r="H1751" s="17">
        <v>2321</v>
      </c>
      <c r="I1751" s="389" t="s">
        <v>44</v>
      </c>
      <c r="J1751" s="388" t="str">
        <f>IF(ISBLANK(INDEX('Policy Characteristics'!D:D,MATCH($C1751,'Policy Characteristics'!$C:$C,0))),"",INDEX('Policy Characteristics'!D:D,MATCH($C1751,'Policy Characteristics'!$C:$C,0)))</f>
        <v>Fuel Taxes or Subsidies</v>
      </c>
      <c r="K1751" s="237" t="str">
        <f>IF(ISBLANK(INDEX('Policy Characteristics'!E:E,MATCH($C1751,'Policy Characteristics'!$C:$C,0))),"",INDEX('Policy Characteristics'!E:E,MATCH($C1751,'Policy Characteristics'!$C:$C,0)))</f>
        <v>cross fuel tax</v>
      </c>
      <c r="L1751" s="238">
        <f>IF(ISBLANK(INDEX('Policy Characteristics'!F:F,MATCH($C1751,'Policy Characteristics'!$C:$C,0))),"",INDEX('Policy Characteristics'!F:F,MATCH($C1751,'Policy Characteristics'!$C:$C,0)))</f>
        <v>-0.9</v>
      </c>
      <c r="M1751" s="238">
        <f>IF(ISBLANK(INDEX('Policy Characteristics'!G:G,MATCH($C1751,'Policy Characteristics'!$C:$C,0))),"",INDEX('Policy Characteristics'!G:G,MATCH($C1751,'Policy Characteristics'!$C:$C,0)))</f>
        <v>0.9</v>
      </c>
      <c r="N1751" s="238">
        <f>IF(ISBLANK(INDEX('Policy Characteristics'!H:H,MATCH($C1751,'Policy Characteristics'!$C:$C,0))),"",INDEX('Policy Characteristics'!H:H,MATCH($C1751,'Policy Characteristics'!$C:$C,0)))</f>
        <v>0.01</v>
      </c>
      <c r="O1751" s="237" t="str">
        <f>IF(ISBLANK(INDEX('Policy Characteristics'!I:I,MATCH($C1751,'Policy Characteristics'!$C:$C,0))),"",INDEX('Policy Characteristics'!I:I,MATCH($C1751,'Policy Characteristics'!$C:$C,0)))</f>
        <v>% of BAU price</v>
      </c>
      <c r="P1751" s="237"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7" t="str">
        <f>IF(ISBLANK(INDEX('Policy Characteristics'!K:K,MATCH($C1751,'Policy Characteristics'!$C:$C,0))),"",INDEX('Policy Characteristics'!K:K,MATCH($C1751,'Policy Characteristics'!$C:$C,0)))</f>
        <v>fuels.html#fuel-taxes</v>
      </c>
      <c r="R1751" s="237" t="str">
        <f>IF(ISBLANK(INDEX('Policy Characteristics'!L:L,MATCH($C1751,'Policy Characteristics'!$C:$C,0))),"",INDEX('Policy Characteristics'!L:L,MATCH($C1751,'Policy Characteristics'!$C:$C,0)))</f>
        <v>fuel-taxes.html</v>
      </c>
      <c r="S1751" s="291" t="s">
        <v>187</v>
      </c>
    </row>
    <row r="1752" spans="1:19" s="237" customFormat="1">
      <c r="A1752" s="237" t="str">
        <f>IF(ISBLANK(INDEX('Policy Characteristics'!A:A,MATCH($C1752,'Policy Characteristics'!$C:$C,0))),"",INDEX('Policy Characteristics'!A:A,MATCH($C1752,'Policy Characteristics'!$C:$C,0)))</f>
        <v>Cross-Sector</v>
      </c>
      <c r="B1752" s="386" t="str">
        <f>IF(ISBLANK(INDEX('Policy Characteristics'!B:B,MATCH($C1752,'Policy Characteristics'!$C:$C,0))),"",INDEX('Policy Characteristics'!B:B,MATCH($C1752,'Policy Characteristics'!$C:$C,0)))</f>
        <v>Fuel Taxes or Subsidies</v>
      </c>
      <c r="C1752" s="294" t="str">
        <f t="shared" si="69"/>
        <v>Additional Fuel Tax or Subsidy Rate by Fuel</v>
      </c>
      <c r="D1752" s="290" t="s">
        <v>56</v>
      </c>
      <c r="E1752" s="335" t="s">
        <v>338</v>
      </c>
      <c r="F1752" s="290" t="s">
        <v>98</v>
      </c>
      <c r="G1752" s="335" t="s">
        <v>93</v>
      </c>
      <c r="H1752" s="17">
        <v>2322</v>
      </c>
      <c r="I1752" s="389" t="s">
        <v>44</v>
      </c>
      <c r="J1752" s="388" t="str">
        <f>IF(ISBLANK(INDEX('Policy Characteristics'!D:D,MATCH($C1752,'Policy Characteristics'!$C:$C,0))),"",INDEX('Policy Characteristics'!D:D,MATCH($C1752,'Policy Characteristics'!$C:$C,0)))</f>
        <v>Fuel Taxes or Subsidies</v>
      </c>
      <c r="K1752" s="237" t="str">
        <f>IF(ISBLANK(INDEX('Policy Characteristics'!E:E,MATCH($C1752,'Policy Characteristics'!$C:$C,0))),"",INDEX('Policy Characteristics'!E:E,MATCH($C1752,'Policy Characteristics'!$C:$C,0)))</f>
        <v>cross fuel tax</v>
      </c>
      <c r="L1752" s="238">
        <f>IF(ISBLANK(INDEX('Policy Characteristics'!F:F,MATCH($C1752,'Policy Characteristics'!$C:$C,0))),"",INDEX('Policy Characteristics'!F:F,MATCH($C1752,'Policy Characteristics'!$C:$C,0)))</f>
        <v>-0.9</v>
      </c>
      <c r="M1752" s="238">
        <f>IF(ISBLANK(INDEX('Policy Characteristics'!G:G,MATCH($C1752,'Policy Characteristics'!$C:$C,0))),"",INDEX('Policy Characteristics'!G:G,MATCH($C1752,'Policy Characteristics'!$C:$C,0)))</f>
        <v>0.9</v>
      </c>
      <c r="N1752" s="238">
        <f>IF(ISBLANK(INDEX('Policy Characteristics'!H:H,MATCH($C1752,'Policy Characteristics'!$C:$C,0))),"",INDEX('Policy Characteristics'!H:H,MATCH($C1752,'Policy Characteristics'!$C:$C,0)))</f>
        <v>0.01</v>
      </c>
      <c r="O1752" s="237" t="str">
        <f>IF(ISBLANK(INDEX('Policy Characteristics'!I:I,MATCH($C1752,'Policy Characteristics'!$C:$C,0))),"",INDEX('Policy Characteristics'!I:I,MATCH($C1752,'Policy Characteristics'!$C:$C,0)))</f>
        <v>% of BAU price</v>
      </c>
      <c r="P1752" s="237"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7" t="str">
        <f>IF(ISBLANK(INDEX('Policy Characteristics'!K:K,MATCH($C1752,'Policy Characteristics'!$C:$C,0))),"",INDEX('Policy Characteristics'!K:K,MATCH($C1752,'Policy Characteristics'!$C:$C,0)))</f>
        <v>fuels.html#fuel-taxes</v>
      </c>
      <c r="R1752" s="237" t="str">
        <f>IF(ISBLANK(INDEX('Policy Characteristics'!L:L,MATCH($C1752,'Policy Characteristics'!$C:$C,0))),"",INDEX('Policy Characteristics'!L:L,MATCH($C1752,'Policy Characteristics'!$C:$C,0)))</f>
        <v>fuel-taxes.html</v>
      </c>
      <c r="S1752" s="291" t="s">
        <v>187</v>
      </c>
    </row>
    <row r="1753" spans="1:19">
      <c r="A1753" s="237" t="str">
        <f>IF(ISBLANK(INDEX('Policy Characteristics'!A:A,MATCH($C1753,'Policy Characteristics'!$C:$C,0))),"",INDEX('Policy Characteristics'!A:A,MATCH($C1753,'Policy Characteristics'!$C:$C,0)))</f>
        <v>Cross-Sector</v>
      </c>
      <c r="B1753" s="386" t="str">
        <f>IF(ISBLANK(INDEX('Policy Characteristics'!B:B,MATCH($C1753,'Policy Characteristics'!$C:$C,0))),"",INDEX('Policy Characteristics'!B:B,MATCH($C1753,'Policy Characteristics'!$C:$C,0)))</f>
        <v>Fuel Taxes or Subsidies</v>
      </c>
      <c r="C1753" s="294" t="str">
        <f t="shared" si="69"/>
        <v>Additional Fuel Tax or Subsidy Rate by Fuel</v>
      </c>
      <c r="D1753" s="290" t="s">
        <v>2470</v>
      </c>
      <c r="E1753" s="335" t="s">
        <v>338</v>
      </c>
      <c r="F1753" s="290" t="s">
        <v>2471</v>
      </c>
      <c r="G1753" s="335" t="s">
        <v>93</v>
      </c>
      <c r="H1753" s="17">
        <v>2323</v>
      </c>
      <c r="I1753" s="389" t="s">
        <v>44</v>
      </c>
      <c r="J1753" s="388" t="str">
        <f>IF(ISBLANK(INDEX('Policy Characteristics'!D:D,MATCH($C1753,'Policy Characteristics'!$C:$C,0))),"",INDEX('Policy Characteristics'!D:D,MATCH($C1753,'Policy Characteristics'!$C:$C,0)))</f>
        <v>Fuel Taxes or Subsidies</v>
      </c>
      <c r="K1753" s="237" t="str">
        <f>IF(ISBLANK(INDEX('Policy Characteristics'!E:E,MATCH($C1753,'Policy Characteristics'!$C:$C,0))),"",INDEX('Policy Characteristics'!E:E,MATCH($C1753,'Policy Characteristics'!$C:$C,0)))</f>
        <v>cross fuel tax</v>
      </c>
      <c r="L1753" s="238">
        <f>IF(ISBLANK(INDEX('Policy Characteristics'!F:F,MATCH($C1753,'Policy Characteristics'!$C:$C,0))),"",INDEX('Policy Characteristics'!F:F,MATCH($C1753,'Policy Characteristics'!$C:$C,0)))</f>
        <v>-0.9</v>
      </c>
      <c r="M1753" s="238">
        <f>IF(ISBLANK(INDEX('Policy Characteristics'!G:G,MATCH($C1753,'Policy Characteristics'!$C:$C,0))),"",INDEX('Policy Characteristics'!G:G,MATCH($C1753,'Policy Characteristics'!$C:$C,0)))</f>
        <v>0.9</v>
      </c>
      <c r="N1753" s="238">
        <f>IF(ISBLANK(INDEX('Policy Characteristics'!H:H,MATCH($C1753,'Policy Characteristics'!$C:$C,0))),"",INDEX('Policy Characteristics'!H:H,MATCH($C1753,'Policy Characteristics'!$C:$C,0)))</f>
        <v>0.01</v>
      </c>
      <c r="O1753" s="237" t="str">
        <f>IF(ISBLANK(INDEX('Policy Characteristics'!I:I,MATCH($C1753,'Policy Characteristics'!$C:$C,0))),"",INDEX('Policy Characteristics'!I:I,MATCH($C1753,'Policy Characteristics'!$C:$C,0)))</f>
        <v>% of BAU price</v>
      </c>
      <c r="P1753" s="237"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7" t="str">
        <f>IF(ISBLANK(INDEX('Policy Characteristics'!K:K,MATCH($C1753,'Policy Characteristics'!$C:$C,0))),"",INDEX('Policy Characteristics'!K:K,MATCH($C1753,'Policy Characteristics'!$C:$C,0)))</f>
        <v>fuels.html#fuel-taxes</v>
      </c>
      <c r="R1753" s="237" t="str">
        <f>IF(ISBLANK(INDEX('Policy Characteristics'!L:L,MATCH($C1753,'Policy Characteristics'!$C:$C,0))),"",INDEX('Policy Characteristics'!L:L,MATCH($C1753,'Policy Characteristics'!$C:$C,0)))</f>
        <v>fuel-taxes.html</v>
      </c>
      <c r="S1753" s="291" t="s">
        <v>187</v>
      </c>
    </row>
    <row r="1754" spans="1:19">
      <c r="A1754" s="237" t="str">
        <f>IF(ISBLANK(INDEX('Policy Characteristics'!A:A,MATCH($C1754,'Policy Characteristics'!$C:$C,0))),"",INDEX('Policy Characteristics'!A:A,MATCH($C1754,'Policy Characteristics'!$C:$C,0)))</f>
        <v>Cross-Sector</v>
      </c>
      <c r="B1754" s="386" t="str">
        <f>IF(ISBLANK(INDEX('Policy Characteristics'!B:B,MATCH($C1754,'Policy Characteristics'!$C:$C,0))),"",INDEX('Policy Characteristics'!B:B,MATCH($C1754,'Policy Characteristics'!$C:$C,0)))</f>
        <v>Fuel Taxes or Subsidies</v>
      </c>
      <c r="C1754" s="294" t="str">
        <f t="shared" si="69"/>
        <v>Additional Fuel Tax or Subsidy Rate by Fuel</v>
      </c>
      <c r="D1754" s="290" t="s">
        <v>75</v>
      </c>
      <c r="E1754" s="335" t="s">
        <v>338</v>
      </c>
      <c r="F1754" s="290" t="s">
        <v>99</v>
      </c>
      <c r="G1754" s="335" t="s">
        <v>93</v>
      </c>
      <c r="H1754" s="17">
        <v>2324</v>
      </c>
      <c r="I1754" s="389" t="s">
        <v>44</v>
      </c>
      <c r="J1754" s="388" t="str">
        <f>IF(ISBLANK(INDEX('Policy Characteristics'!D:D,MATCH($C1754,'Policy Characteristics'!$C:$C,0))),"",INDEX('Policy Characteristics'!D:D,MATCH($C1754,'Policy Characteristics'!$C:$C,0)))</f>
        <v>Fuel Taxes or Subsidies</v>
      </c>
      <c r="K1754" s="237" t="str">
        <f>IF(ISBLANK(INDEX('Policy Characteristics'!E:E,MATCH($C1754,'Policy Characteristics'!$C:$C,0))),"",INDEX('Policy Characteristics'!E:E,MATCH($C1754,'Policy Characteristics'!$C:$C,0)))</f>
        <v>cross fuel tax</v>
      </c>
      <c r="L1754" s="238">
        <f>IF(ISBLANK(INDEX('Policy Characteristics'!F:F,MATCH($C1754,'Policy Characteristics'!$C:$C,0))),"",INDEX('Policy Characteristics'!F:F,MATCH($C1754,'Policy Characteristics'!$C:$C,0)))</f>
        <v>-0.9</v>
      </c>
      <c r="M1754" s="238">
        <f>IF(ISBLANK(INDEX('Policy Characteristics'!G:G,MATCH($C1754,'Policy Characteristics'!$C:$C,0))),"",INDEX('Policy Characteristics'!G:G,MATCH($C1754,'Policy Characteristics'!$C:$C,0)))</f>
        <v>0.9</v>
      </c>
      <c r="N1754" s="238">
        <f>IF(ISBLANK(INDEX('Policy Characteristics'!H:H,MATCH($C1754,'Policy Characteristics'!$C:$C,0))),"",INDEX('Policy Characteristics'!H:H,MATCH($C1754,'Policy Characteristics'!$C:$C,0)))</f>
        <v>0.01</v>
      </c>
      <c r="O1754" s="237" t="str">
        <f>IF(ISBLANK(INDEX('Policy Characteristics'!I:I,MATCH($C1754,'Policy Characteristics'!$C:$C,0))),"",INDEX('Policy Characteristics'!I:I,MATCH($C1754,'Policy Characteristics'!$C:$C,0)))</f>
        <v>% of BAU price</v>
      </c>
      <c r="P1754" s="237"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7" t="str">
        <f>IF(ISBLANK(INDEX('Policy Characteristics'!K:K,MATCH($C1754,'Policy Characteristics'!$C:$C,0))),"",INDEX('Policy Characteristics'!K:K,MATCH($C1754,'Policy Characteristics'!$C:$C,0)))</f>
        <v>fuels.html#fuel-taxes</v>
      </c>
      <c r="R1754" s="237" t="str">
        <f>IF(ISBLANK(INDEX('Policy Characteristics'!L:L,MATCH($C1754,'Policy Characteristics'!$C:$C,0))),"",INDEX('Policy Characteristics'!L:L,MATCH($C1754,'Policy Characteristics'!$C:$C,0)))</f>
        <v>fuel-taxes.html</v>
      </c>
      <c r="S1754" s="291" t="s">
        <v>187</v>
      </c>
    </row>
    <row r="1755" spans="1:19">
      <c r="A1755" s="237" t="str">
        <f>IF(ISBLANK(INDEX('Policy Characteristics'!A:A,MATCH($C1755,'Policy Characteristics'!$C:$C,0))),"",INDEX('Policy Characteristics'!A:A,MATCH($C1755,'Policy Characteristics'!$C:$C,0)))</f>
        <v>Cross-Sector</v>
      </c>
      <c r="B1755" s="386" t="str">
        <f>IF(ISBLANK(INDEX('Policy Characteristics'!B:B,MATCH($C1755,'Policy Characteristics'!$C:$C,0))),"",INDEX('Policy Characteristics'!B:B,MATCH($C1755,'Policy Characteristics'!$C:$C,0)))</f>
        <v>Fuel Taxes or Subsidies</v>
      </c>
      <c r="C1755" s="294" t="str">
        <f t="shared" si="69"/>
        <v>Additional Fuel Tax or Subsidy Rate by Fuel</v>
      </c>
      <c r="D1755" s="290" t="s">
        <v>440</v>
      </c>
      <c r="E1755" s="335" t="s">
        <v>338</v>
      </c>
      <c r="F1755" s="290" t="s">
        <v>441</v>
      </c>
      <c r="G1755" s="335" t="s">
        <v>93</v>
      </c>
      <c r="H1755" s="17">
        <v>2325</v>
      </c>
      <c r="I1755" s="389" t="s">
        <v>44</v>
      </c>
      <c r="J1755" s="388" t="str">
        <f>IF(ISBLANK(INDEX('Policy Characteristics'!D:D,MATCH($C1755,'Policy Characteristics'!$C:$C,0))),"",INDEX('Policy Characteristics'!D:D,MATCH($C1755,'Policy Characteristics'!$C:$C,0)))</f>
        <v>Fuel Taxes or Subsidies</v>
      </c>
      <c r="K1755" s="237" t="str">
        <f>IF(ISBLANK(INDEX('Policy Characteristics'!E:E,MATCH($C1755,'Policy Characteristics'!$C:$C,0))),"",INDEX('Policy Characteristics'!E:E,MATCH($C1755,'Policy Characteristics'!$C:$C,0)))</f>
        <v>cross fuel tax</v>
      </c>
      <c r="L1755" s="238">
        <f>IF(ISBLANK(INDEX('Policy Characteristics'!F:F,MATCH($C1755,'Policy Characteristics'!$C:$C,0))),"",INDEX('Policy Characteristics'!F:F,MATCH($C1755,'Policy Characteristics'!$C:$C,0)))</f>
        <v>-0.9</v>
      </c>
      <c r="M1755" s="238">
        <f>IF(ISBLANK(INDEX('Policy Characteristics'!G:G,MATCH($C1755,'Policy Characteristics'!$C:$C,0))),"",INDEX('Policy Characteristics'!G:G,MATCH($C1755,'Policy Characteristics'!$C:$C,0)))</f>
        <v>0.9</v>
      </c>
      <c r="N1755" s="238">
        <f>IF(ISBLANK(INDEX('Policy Characteristics'!H:H,MATCH($C1755,'Policy Characteristics'!$C:$C,0))),"",INDEX('Policy Characteristics'!H:H,MATCH($C1755,'Policy Characteristics'!$C:$C,0)))</f>
        <v>0.01</v>
      </c>
      <c r="O1755" s="237" t="str">
        <f>IF(ISBLANK(INDEX('Policy Characteristics'!I:I,MATCH($C1755,'Policy Characteristics'!$C:$C,0))),"",INDEX('Policy Characteristics'!I:I,MATCH($C1755,'Policy Characteristics'!$C:$C,0)))</f>
        <v>% of BAU price</v>
      </c>
      <c r="P1755" s="237"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7" t="str">
        <f>IF(ISBLANK(INDEX('Policy Characteristics'!K:K,MATCH($C1755,'Policy Characteristics'!$C:$C,0))),"",INDEX('Policy Characteristics'!K:K,MATCH($C1755,'Policy Characteristics'!$C:$C,0)))</f>
        <v>fuels.html#fuel-taxes</v>
      </c>
      <c r="R1755" s="237" t="str">
        <f>IF(ISBLANK(INDEX('Policy Characteristics'!L:L,MATCH($C1755,'Policy Characteristics'!$C:$C,0))),"",INDEX('Policy Characteristics'!L:L,MATCH($C1755,'Policy Characteristics'!$C:$C,0)))</f>
        <v>fuel-taxes.html</v>
      </c>
      <c r="S1755" s="291" t="s">
        <v>187</v>
      </c>
    </row>
    <row r="1756" spans="1:19">
      <c r="A1756" s="237" t="str">
        <f>IF(ISBLANK(INDEX('Policy Characteristics'!A:A,MATCH($C1756,'Policy Characteristics'!$C:$C,0))),"",INDEX('Policy Characteristics'!A:A,MATCH($C1756,'Policy Characteristics'!$C:$C,0)))</f>
        <v>Cross-Sector</v>
      </c>
      <c r="B1756" s="386" t="str">
        <f>IF(ISBLANK(INDEX('Policy Characteristics'!B:B,MATCH($C1756,'Policy Characteristics'!$C:$C,0))),"",INDEX('Policy Characteristics'!B:B,MATCH($C1756,'Policy Characteristics'!$C:$C,0)))</f>
        <v>Fuel Taxes or Subsidies</v>
      </c>
      <c r="C1756" s="294" t="str">
        <f t="shared" si="69"/>
        <v>Additional Fuel Tax or Subsidy Rate by Fuel</v>
      </c>
      <c r="D1756" s="290" t="s">
        <v>2462</v>
      </c>
      <c r="E1756" s="335" t="s">
        <v>338</v>
      </c>
      <c r="F1756" s="290" t="s">
        <v>2466</v>
      </c>
      <c r="G1756" s="335" t="s">
        <v>93</v>
      </c>
      <c r="H1756" s="17">
        <v>2326</v>
      </c>
      <c r="I1756" s="389" t="s">
        <v>44</v>
      </c>
      <c r="J1756" s="388" t="str">
        <f>IF(ISBLANK(INDEX('Policy Characteristics'!D:D,MATCH($C1756,'Policy Characteristics'!$C:$C,0))),"",INDEX('Policy Characteristics'!D:D,MATCH($C1756,'Policy Characteristics'!$C:$C,0)))</f>
        <v>Fuel Taxes or Subsidies</v>
      </c>
      <c r="K1756" s="237" t="str">
        <f>IF(ISBLANK(INDEX('Policy Characteristics'!E:E,MATCH($C1756,'Policy Characteristics'!$C:$C,0))),"",INDEX('Policy Characteristics'!E:E,MATCH($C1756,'Policy Characteristics'!$C:$C,0)))</f>
        <v>cross fuel tax</v>
      </c>
      <c r="L1756" s="238">
        <f>IF(ISBLANK(INDEX('Policy Characteristics'!F:F,MATCH($C1756,'Policy Characteristics'!$C:$C,0))),"",INDEX('Policy Characteristics'!F:F,MATCH($C1756,'Policy Characteristics'!$C:$C,0)))</f>
        <v>-0.9</v>
      </c>
      <c r="M1756" s="238">
        <f>IF(ISBLANK(INDEX('Policy Characteristics'!G:G,MATCH($C1756,'Policy Characteristics'!$C:$C,0))),"",INDEX('Policy Characteristics'!G:G,MATCH($C1756,'Policy Characteristics'!$C:$C,0)))</f>
        <v>0.9</v>
      </c>
      <c r="N1756" s="238">
        <f>IF(ISBLANK(INDEX('Policy Characteristics'!H:H,MATCH($C1756,'Policy Characteristics'!$C:$C,0))),"",INDEX('Policy Characteristics'!H:H,MATCH($C1756,'Policy Characteristics'!$C:$C,0)))</f>
        <v>0.01</v>
      </c>
      <c r="O1756" s="237" t="str">
        <f>IF(ISBLANK(INDEX('Policy Characteristics'!I:I,MATCH($C1756,'Policy Characteristics'!$C:$C,0))),"",INDEX('Policy Characteristics'!I:I,MATCH($C1756,'Policy Characteristics'!$C:$C,0)))</f>
        <v>% of BAU price</v>
      </c>
      <c r="P1756" s="237"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7" t="str">
        <f>IF(ISBLANK(INDEX('Policy Characteristics'!K:K,MATCH($C1756,'Policy Characteristics'!$C:$C,0))),"",INDEX('Policy Characteristics'!K:K,MATCH($C1756,'Policy Characteristics'!$C:$C,0)))</f>
        <v>fuels.html#fuel-taxes</v>
      </c>
      <c r="R1756" s="237" t="str">
        <f>IF(ISBLANK(INDEX('Policy Characteristics'!L:L,MATCH($C1756,'Policy Characteristics'!$C:$C,0))),"",INDEX('Policy Characteristics'!L:L,MATCH($C1756,'Policy Characteristics'!$C:$C,0)))</f>
        <v>fuel-taxes.html</v>
      </c>
      <c r="S1756" s="291" t="s">
        <v>187</v>
      </c>
    </row>
    <row r="1757" spans="1:19">
      <c r="A1757" s="237" t="str">
        <f>IF(ISBLANK(INDEX('Policy Characteristics'!A:A,MATCH($C1757,'Policy Characteristics'!$C:$C,0))),"",INDEX('Policy Characteristics'!A:A,MATCH($C1757,'Policy Characteristics'!$C:$C,0)))</f>
        <v>Cross-Sector</v>
      </c>
      <c r="B1757" s="386" t="str">
        <f>IF(ISBLANK(INDEX('Policy Characteristics'!B:B,MATCH($C1757,'Policy Characteristics'!$C:$C,0))),"",INDEX('Policy Characteristics'!B:B,MATCH($C1757,'Policy Characteristics'!$C:$C,0)))</f>
        <v>Fuel Taxes or Subsidies</v>
      </c>
      <c r="C1757" s="294" t="str">
        <f t="shared" si="69"/>
        <v>Additional Fuel Tax or Subsidy Rate by Fuel</v>
      </c>
      <c r="D1757" s="290" t="s">
        <v>2472</v>
      </c>
      <c r="E1757" s="335" t="s">
        <v>338</v>
      </c>
      <c r="F1757" s="290" t="s">
        <v>2473</v>
      </c>
      <c r="G1757" s="335" t="s">
        <v>93</v>
      </c>
      <c r="H1757" s="17">
        <v>2327</v>
      </c>
      <c r="I1757" s="389" t="s">
        <v>44</v>
      </c>
      <c r="J1757" s="388" t="str">
        <f>IF(ISBLANK(INDEX('Policy Characteristics'!D:D,MATCH($C1757,'Policy Characteristics'!$C:$C,0))),"",INDEX('Policy Characteristics'!D:D,MATCH($C1757,'Policy Characteristics'!$C:$C,0)))</f>
        <v>Fuel Taxes or Subsidies</v>
      </c>
      <c r="K1757" s="237" t="str">
        <f>IF(ISBLANK(INDEX('Policy Characteristics'!E:E,MATCH($C1757,'Policy Characteristics'!$C:$C,0))),"",INDEX('Policy Characteristics'!E:E,MATCH($C1757,'Policy Characteristics'!$C:$C,0)))</f>
        <v>cross fuel tax</v>
      </c>
      <c r="L1757" s="238">
        <f>IF(ISBLANK(INDEX('Policy Characteristics'!F:F,MATCH($C1757,'Policy Characteristics'!$C:$C,0))),"",INDEX('Policy Characteristics'!F:F,MATCH($C1757,'Policy Characteristics'!$C:$C,0)))</f>
        <v>-0.9</v>
      </c>
      <c r="M1757" s="238">
        <f>IF(ISBLANK(INDEX('Policy Characteristics'!G:G,MATCH($C1757,'Policy Characteristics'!$C:$C,0))),"",INDEX('Policy Characteristics'!G:G,MATCH($C1757,'Policy Characteristics'!$C:$C,0)))</f>
        <v>0.9</v>
      </c>
      <c r="N1757" s="238">
        <f>IF(ISBLANK(INDEX('Policy Characteristics'!H:H,MATCH($C1757,'Policy Characteristics'!$C:$C,0))),"",INDEX('Policy Characteristics'!H:H,MATCH($C1757,'Policy Characteristics'!$C:$C,0)))</f>
        <v>0.01</v>
      </c>
      <c r="O1757" s="237" t="str">
        <f>IF(ISBLANK(INDEX('Policy Characteristics'!I:I,MATCH($C1757,'Policy Characteristics'!$C:$C,0))),"",INDEX('Policy Characteristics'!I:I,MATCH($C1757,'Policy Characteristics'!$C:$C,0)))</f>
        <v>% of BAU price</v>
      </c>
      <c r="P1757" s="237"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7" t="str">
        <f>IF(ISBLANK(INDEX('Policy Characteristics'!K:K,MATCH($C1757,'Policy Characteristics'!$C:$C,0))),"",INDEX('Policy Characteristics'!K:K,MATCH($C1757,'Policy Characteristics'!$C:$C,0)))</f>
        <v>fuels.html#fuel-taxes</v>
      </c>
      <c r="R1757" s="237" t="str">
        <f>IF(ISBLANK(INDEX('Policy Characteristics'!L:L,MATCH($C1757,'Policy Characteristics'!$C:$C,0))),"",INDEX('Policy Characteristics'!L:L,MATCH($C1757,'Policy Characteristics'!$C:$C,0)))</f>
        <v>fuel-taxes.html</v>
      </c>
      <c r="S1757" s="291" t="s">
        <v>187</v>
      </c>
    </row>
    <row r="1758" spans="1:19">
      <c r="A1758" s="237" t="str">
        <f>IF(ISBLANK(INDEX('Policy Characteristics'!A:A,MATCH($C1758,'Policy Characteristics'!$C:$C,0))),"",INDEX('Policy Characteristics'!A:A,MATCH($C1758,'Policy Characteristics'!$C:$C,0)))</f>
        <v>Cross-Sector</v>
      </c>
      <c r="B1758" s="386" t="str">
        <f>IF(ISBLANK(INDEX('Policy Characteristics'!B:B,MATCH($C1758,'Policy Characteristics'!$C:$C,0))),"",INDEX('Policy Characteristics'!B:B,MATCH($C1758,'Policy Characteristics'!$C:$C,0)))</f>
        <v>Fuel Taxes or Subsidies</v>
      </c>
      <c r="C1758" s="294" t="str">
        <f t="shared" si="69"/>
        <v>Additional Fuel Tax or Subsidy Rate by Fuel</v>
      </c>
      <c r="D1758" s="290" t="s">
        <v>2463</v>
      </c>
      <c r="E1758" s="335" t="s">
        <v>338</v>
      </c>
      <c r="F1758" s="290" t="s">
        <v>2467</v>
      </c>
      <c r="G1758" s="335" t="s">
        <v>93</v>
      </c>
      <c r="H1758" s="17">
        <v>2328</v>
      </c>
      <c r="I1758" s="389" t="s">
        <v>44</v>
      </c>
      <c r="J1758" s="388" t="str">
        <f>IF(ISBLANK(INDEX('Policy Characteristics'!D:D,MATCH($C1758,'Policy Characteristics'!$C:$C,0))),"",INDEX('Policy Characteristics'!D:D,MATCH($C1758,'Policy Characteristics'!$C:$C,0)))</f>
        <v>Fuel Taxes or Subsidies</v>
      </c>
      <c r="K1758" s="237" t="str">
        <f>IF(ISBLANK(INDEX('Policy Characteristics'!E:E,MATCH($C1758,'Policy Characteristics'!$C:$C,0))),"",INDEX('Policy Characteristics'!E:E,MATCH($C1758,'Policy Characteristics'!$C:$C,0)))</f>
        <v>cross fuel tax</v>
      </c>
      <c r="L1758" s="238">
        <f>IF(ISBLANK(INDEX('Policy Characteristics'!F:F,MATCH($C1758,'Policy Characteristics'!$C:$C,0))),"",INDEX('Policy Characteristics'!F:F,MATCH($C1758,'Policy Characteristics'!$C:$C,0)))</f>
        <v>-0.9</v>
      </c>
      <c r="M1758" s="238">
        <f>IF(ISBLANK(INDEX('Policy Characteristics'!G:G,MATCH($C1758,'Policy Characteristics'!$C:$C,0))),"",INDEX('Policy Characteristics'!G:G,MATCH($C1758,'Policy Characteristics'!$C:$C,0)))</f>
        <v>0.9</v>
      </c>
      <c r="N1758" s="238">
        <f>IF(ISBLANK(INDEX('Policy Characteristics'!H:H,MATCH($C1758,'Policy Characteristics'!$C:$C,0))),"",INDEX('Policy Characteristics'!H:H,MATCH($C1758,'Policy Characteristics'!$C:$C,0)))</f>
        <v>0.01</v>
      </c>
      <c r="O1758" s="237" t="str">
        <f>IF(ISBLANK(INDEX('Policy Characteristics'!I:I,MATCH($C1758,'Policy Characteristics'!$C:$C,0))),"",INDEX('Policy Characteristics'!I:I,MATCH($C1758,'Policy Characteristics'!$C:$C,0)))</f>
        <v>% of BAU price</v>
      </c>
      <c r="P1758" s="237"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7" t="str">
        <f>IF(ISBLANK(INDEX('Policy Characteristics'!K:K,MATCH($C1758,'Policy Characteristics'!$C:$C,0))),"",INDEX('Policy Characteristics'!K:K,MATCH($C1758,'Policy Characteristics'!$C:$C,0)))</f>
        <v>fuels.html#fuel-taxes</v>
      </c>
      <c r="R1758" s="237" t="str">
        <f>IF(ISBLANK(INDEX('Policy Characteristics'!L:L,MATCH($C1758,'Policy Characteristics'!$C:$C,0))),"",INDEX('Policy Characteristics'!L:L,MATCH($C1758,'Policy Characteristics'!$C:$C,0)))</f>
        <v>fuel-taxes.html</v>
      </c>
      <c r="S1758" s="291" t="s">
        <v>187</v>
      </c>
    </row>
    <row r="1759" spans="1:19">
      <c r="A1759" s="237" t="str">
        <f>IF(ISBLANK(INDEX('Policy Characteristics'!A:A,MATCH($C1759,'Policy Characteristics'!$C:$C,0))),"",INDEX('Policy Characteristics'!A:A,MATCH($C1759,'Policy Characteristics'!$C:$C,0)))</f>
        <v>Cross-Sector</v>
      </c>
      <c r="B1759" s="386" t="str">
        <f>IF(ISBLANK(INDEX('Policy Characteristics'!B:B,MATCH($C1759,'Policy Characteristics'!$C:$C,0))),"",INDEX('Policy Characteristics'!B:B,MATCH($C1759,'Policy Characteristics'!$C:$C,0)))</f>
        <v>Fuel Taxes or Subsidies</v>
      </c>
      <c r="C1759" s="294" t="str">
        <f t="shared" si="69"/>
        <v>Additional Fuel Tax or Subsidy Rate by Fuel</v>
      </c>
      <c r="D1759" s="290" t="s">
        <v>2464</v>
      </c>
      <c r="E1759" s="335" t="s">
        <v>338</v>
      </c>
      <c r="F1759" s="290" t="s">
        <v>2468</v>
      </c>
      <c r="G1759" s="335" t="s">
        <v>93</v>
      </c>
      <c r="H1759" s="17">
        <v>2329</v>
      </c>
      <c r="I1759" s="389" t="s">
        <v>44</v>
      </c>
      <c r="J1759" s="388" t="str">
        <f>IF(ISBLANK(INDEX('Policy Characteristics'!D:D,MATCH($C1759,'Policy Characteristics'!$C:$C,0))),"",INDEX('Policy Characteristics'!D:D,MATCH($C1759,'Policy Characteristics'!$C:$C,0)))</f>
        <v>Fuel Taxes or Subsidies</v>
      </c>
      <c r="K1759" s="237" t="str">
        <f>IF(ISBLANK(INDEX('Policy Characteristics'!E:E,MATCH($C1759,'Policy Characteristics'!$C:$C,0))),"",INDEX('Policy Characteristics'!E:E,MATCH($C1759,'Policy Characteristics'!$C:$C,0)))</f>
        <v>cross fuel tax</v>
      </c>
      <c r="L1759" s="238">
        <f>IF(ISBLANK(INDEX('Policy Characteristics'!F:F,MATCH($C1759,'Policy Characteristics'!$C:$C,0))),"",INDEX('Policy Characteristics'!F:F,MATCH($C1759,'Policy Characteristics'!$C:$C,0)))</f>
        <v>-0.9</v>
      </c>
      <c r="M1759" s="238">
        <f>IF(ISBLANK(INDEX('Policy Characteristics'!G:G,MATCH($C1759,'Policy Characteristics'!$C:$C,0))),"",INDEX('Policy Characteristics'!G:G,MATCH($C1759,'Policy Characteristics'!$C:$C,0)))</f>
        <v>0.9</v>
      </c>
      <c r="N1759" s="238">
        <f>IF(ISBLANK(INDEX('Policy Characteristics'!H:H,MATCH($C1759,'Policy Characteristics'!$C:$C,0))),"",INDEX('Policy Characteristics'!H:H,MATCH($C1759,'Policy Characteristics'!$C:$C,0)))</f>
        <v>0.01</v>
      </c>
      <c r="O1759" s="237" t="str">
        <f>IF(ISBLANK(INDEX('Policy Characteristics'!I:I,MATCH($C1759,'Policy Characteristics'!$C:$C,0))),"",INDEX('Policy Characteristics'!I:I,MATCH($C1759,'Policy Characteristics'!$C:$C,0)))</f>
        <v>% of BAU price</v>
      </c>
      <c r="P1759" s="237"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7" t="str">
        <f>IF(ISBLANK(INDEX('Policy Characteristics'!K:K,MATCH($C1759,'Policy Characteristics'!$C:$C,0))),"",INDEX('Policy Characteristics'!K:K,MATCH($C1759,'Policy Characteristics'!$C:$C,0)))</f>
        <v>fuels.html#fuel-taxes</v>
      </c>
      <c r="R1759" s="237" t="str">
        <f>IF(ISBLANK(INDEX('Policy Characteristics'!L:L,MATCH($C1759,'Policy Characteristics'!$C:$C,0))),"",INDEX('Policy Characteristics'!L:L,MATCH($C1759,'Policy Characteristics'!$C:$C,0)))</f>
        <v>fuel-taxes.html</v>
      </c>
      <c r="S1759" s="291" t="s">
        <v>187</v>
      </c>
    </row>
    <row r="1760" spans="1:19">
      <c r="A1760" s="237" t="str">
        <f>IF(ISBLANK(INDEX('Policy Characteristics'!A:A,MATCH($C1760,'Policy Characteristics'!$C:$C,0))),"",INDEX('Policy Characteristics'!A:A,MATCH($C1760,'Policy Characteristics'!$C:$C,0)))</f>
        <v>Cross-Sector</v>
      </c>
      <c r="B1760" s="386" t="str">
        <f>IF(ISBLANK(INDEX('Policy Characteristics'!B:B,MATCH($C1760,'Policy Characteristics'!$C:$C,0))),"",INDEX('Policy Characteristics'!B:B,MATCH($C1760,'Policy Characteristics'!$C:$C,0)))</f>
        <v>Fuel Taxes or Subsidies</v>
      </c>
      <c r="C1760" s="294" t="str">
        <f t="shared" si="69"/>
        <v>Additional Fuel Tax or Subsidy Rate by Fuel</v>
      </c>
      <c r="D1760" s="290" t="s">
        <v>2465</v>
      </c>
      <c r="E1760" s="335" t="s">
        <v>338</v>
      </c>
      <c r="F1760" s="290" t="s">
        <v>2469</v>
      </c>
      <c r="G1760" s="335" t="s">
        <v>93</v>
      </c>
      <c r="H1760" s="17">
        <v>2330</v>
      </c>
      <c r="I1760" s="389" t="s">
        <v>43</v>
      </c>
      <c r="J1760" s="388" t="str">
        <f>IF(ISBLANK(INDEX('Policy Characteristics'!D:D,MATCH($C1760,'Policy Characteristics'!$C:$C,0))),"",INDEX('Policy Characteristics'!D:D,MATCH($C1760,'Policy Characteristics'!$C:$C,0)))</f>
        <v>Fuel Taxes or Subsidies</v>
      </c>
      <c r="K1760" s="237" t="str">
        <f>IF(ISBLANK(INDEX('Policy Characteristics'!E:E,MATCH($C1760,'Policy Characteristics'!$C:$C,0))),"",INDEX('Policy Characteristics'!E:E,MATCH($C1760,'Policy Characteristics'!$C:$C,0)))</f>
        <v>cross fuel tax</v>
      </c>
      <c r="L1760" s="238">
        <f>IF(ISBLANK(INDEX('Policy Characteristics'!F:F,MATCH($C1760,'Policy Characteristics'!$C:$C,0))),"",INDEX('Policy Characteristics'!F:F,MATCH($C1760,'Policy Characteristics'!$C:$C,0)))</f>
        <v>-0.9</v>
      </c>
      <c r="M1760" s="238">
        <f>IF(ISBLANK(INDEX('Policy Characteristics'!G:G,MATCH($C1760,'Policy Characteristics'!$C:$C,0))),"",INDEX('Policy Characteristics'!G:G,MATCH($C1760,'Policy Characteristics'!$C:$C,0)))</f>
        <v>0.9</v>
      </c>
      <c r="N1760" s="238">
        <f>IF(ISBLANK(INDEX('Policy Characteristics'!H:H,MATCH($C1760,'Policy Characteristics'!$C:$C,0))),"",INDEX('Policy Characteristics'!H:H,MATCH($C1760,'Policy Characteristics'!$C:$C,0)))</f>
        <v>0.01</v>
      </c>
      <c r="O1760" s="237" t="str">
        <f>IF(ISBLANK(INDEX('Policy Characteristics'!I:I,MATCH($C1760,'Policy Characteristics'!$C:$C,0))),"",INDEX('Policy Characteristics'!I:I,MATCH($C1760,'Policy Characteristics'!$C:$C,0)))</f>
        <v>% of BAU price</v>
      </c>
      <c r="P1760" s="237"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7" t="str">
        <f>IF(ISBLANK(INDEX('Policy Characteristics'!K:K,MATCH($C1760,'Policy Characteristics'!$C:$C,0))),"",INDEX('Policy Characteristics'!K:K,MATCH($C1760,'Policy Characteristics'!$C:$C,0)))</f>
        <v>fuels.html#fuel-taxes</v>
      </c>
      <c r="R1760" s="237" t="str">
        <f>IF(ISBLANK(INDEX('Policy Characteristics'!L:L,MATCH($C1760,'Policy Characteristics'!$C:$C,0))),"",INDEX('Policy Characteristics'!L:L,MATCH($C1760,'Policy Characteristics'!$C:$C,0)))</f>
        <v>fuel-taxes.html</v>
      </c>
      <c r="S1760" s="291" t="s">
        <v>187</v>
      </c>
    </row>
    <row r="1761" spans="1:19" s="237" customFormat="1">
      <c r="A1761" s="237" t="str">
        <f>IF(ISBLANK(INDEX('Policy Characteristics'!A:A,MATCH($C1761,'Policy Characteristics'!$C:$C,0))),"",INDEX('Policy Characteristics'!A:A,MATCH($C1761,'Policy Characteristics'!$C:$C,0)))</f>
        <v>Cross-Sector</v>
      </c>
      <c r="B1761" s="386" t="str">
        <f>IF(ISBLANK(INDEX('Policy Characteristics'!B:B,MATCH($C1761,'Policy Characteristics'!$C:$C,0))),"",INDEX('Policy Characteristics'!B:B,MATCH($C1761,'Policy Characteristics'!$C:$C,0)))</f>
        <v>Fuel Taxes or Subsidies</v>
      </c>
      <c r="C1761" s="294" t="str">
        <f t="shared" si="69"/>
        <v>Additional Fuel Tax or Subsidy Rate by Fuel</v>
      </c>
      <c r="D1761" s="335" t="s">
        <v>52</v>
      </c>
      <c r="E1761" s="335" t="s">
        <v>332</v>
      </c>
      <c r="F1761" s="335" t="s">
        <v>93</v>
      </c>
      <c r="G1761" s="335" t="s">
        <v>3682</v>
      </c>
      <c r="H1761" s="17">
        <v>2331</v>
      </c>
      <c r="I1761" s="387" t="s">
        <v>43</v>
      </c>
      <c r="J1761" s="388" t="str">
        <f>IF(ISBLANK(INDEX('Policy Characteristics'!D:D,MATCH($C1761,'Policy Characteristics'!$C:$C,0))),"",INDEX('Policy Characteristics'!D:D,MATCH($C1761,'Policy Characteristics'!$C:$C,0)))</f>
        <v>Fuel Taxes or Subsidies</v>
      </c>
      <c r="K1761" s="237" t="str">
        <f>IF(ISBLANK(INDEX('Policy Characteristics'!E:E,MATCH($C1761,'Policy Characteristics'!$C:$C,0))),"",INDEX('Policy Characteristics'!E:E,MATCH($C1761,'Policy Characteristics'!$C:$C,0)))</f>
        <v>cross fuel tax</v>
      </c>
      <c r="L1761" s="238">
        <f>IF(ISBLANK(INDEX('Policy Characteristics'!F:F,MATCH($C1761,'Policy Characteristics'!$C:$C,0))),"",INDEX('Policy Characteristics'!F:F,MATCH($C1761,'Policy Characteristics'!$C:$C,0)))</f>
        <v>-0.9</v>
      </c>
      <c r="M1761" s="238">
        <f>IF(ISBLANK(INDEX('Policy Characteristics'!G:G,MATCH($C1761,'Policy Characteristics'!$C:$C,0))),"",INDEX('Policy Characteristics'!G:G,MATCH($C1761,'Policy Characteristics'!$C:$C,0)))</f>
        <v>0.9</v>
      </c>
      <c r="N1761" s="238">
        <f>IF(ISBLANK(INDEX('Policy Characteristics'!H:H,MATCH($C1761,'Policy Characteristics'!$C:$C,0))),"",INDEX('Policy Characteristics'!H:H,MATCH($C1761,'Policy Characteristics'!$C:$C,0)))</f>
        <v>0.01</v>
      </c>
      <c r="O1761" s="237" t="str">
        <f>IF(ISBLANK(INDEX('Policy Characteristics'!I:I,MATCH($C1761,'Policy Characteristics'!$C:$C,0))),"",INDEX('Policy Characteristics'!I:I,MATCH($C1761,'Policy Characteristics'!$C:$C,0)))</f>
        <v>% of BAU price</v>
      </c>
      <c r="P1761" s="237"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7" t="str">
        <f>IF(ISBLANK(INDEX('Policy Characteristics'!K:K,MATCH($C1761,'Policy Characteristics'!$C:$C,0))),"",INDEX('Policy Characteristics'!K:K,MATCH($C1761,'Policy Characteristics'!$C:$C,0)))</f>
        <v>fuels.html#fuel-taxes</v>
      </c>
      <c r="R1761" s="237" t="str">
        <f>IF(ISBLANK(INDEX('Policy Characteristics'!L:L,MATCH($C1761,'Policy Characteristics'!$C:$C,0))),"",INDEX('Policy Characteristics'!L:L,MATCH($C1761,'Policy Characteristics'!$C:$C,0)))</f>
        <v>fuel-taxes.html</v>
      </c>
      <c r="S1761" s="291" t="s">
        <v>187</v>
      </c>
    </row>
    <row r="1762" spans="1:19" s="237" customFormat="1">
      <c r="A1762" s="237" t="str">
        <f>IF(ISBLANK(INDEX('Policy Characteristics'!A:A,MATCH($C1762,'Policy Characteristics'!$C:$C,0))),"",INDEX('Policy Characteristics'!A:A,MATCH($C1762,'Policy Characteristics'!$C:$C,0)))</f>
        <v>Cross-Sector</v>
      </c>
      <c r="B1762" s="386" t="str">
        <f>IF(ISBLANK(INDEX('Policy Characteristics'!B:B,MATCH($C1762,'Policy Characteristics'!$C:$C,0))),"",INDEX('Policy Characteristics'!B:B,MATCH($C1762,'Policy Characteristics'!$C:$C,0)))</f>
        <v>Fuel Taxes or Subsidies</v>
      </c>
      <c r="C1762" s="294" t="str">
        <f t="shared" si="69"/>
        <v>Additional Fuel Tax or Subsidy Rate by Fuel</v>
      </c>
      <c r="D1762" s="290" t="s">
        <v>447</v>
      </c>
      <c r="E1762" s="335" t="s">
        <v>332</v>
      </c>
      <c r="F1762" s="290" t="s">
        <v>444</v>
      </c>
      <c r="G1762" s="335" t="s">
        <v>3682</v>
      </c>
      <c r="H1762" s="17">
        <v>2332</v>
      </c>
      <c r="I1762" s="389" t="s">
        <v>44</v>
      </c>
      <c r="J1762" s="388" t="str">
        <f>IF(ISBLANK(INDEX('Policy Characteristics'!D:D,MATCH($C1762,'Policy Characteristics'!$C:$C,0))),"",INDEX('Policy Characteristics'!D:D,MATCH($C1762,'Policy Characteristics'!$C:$C,0)))</f>
        <v>Fuel Taxes or Subsidies</v>
      </c>
      <c r="K1762" s="237" t="str">
        <f>IF(ISBLANK(INDEX('Policy Characteristics'!E:E,MATCH($C1762,'Policy Characteristics'!$C:$C,0))),"",INDEX('Policy Characteristics'!E:E,MATCH($C1762,'Policy Characteristics'!$C:$C,0)))</f>
        <v>cross fuel tax</v>
      </c>
      <c r="L1762" s="238">
        <f>IF(ISBLANK(INDEX('Policy Characteristics'!F:F,MATCH($C1762,'Policy Characteristics'!$C:$C,0))),"",INDEX('Policy Characteristics'!F:F,MATCH($C1762,'Policy Characteristics'!$C:$C,0)))</f>
        <v>-0.9</v>
      </c>
      <c r="M1762" s="238">
        <f>IF(ISBLANK(INDEX('Policy Characteristics'!G:G,MATCH($C1762,'Policy Characteristics'!$C:$C,0))),"",INDEX('Policy Characteristics'!G:G,MATCH($C1762,'Policy Characteristics'!$C:$C,0)))</f>
        <v>0.9</v>
      </c>
      <c r="N1762" s="238">
        <f>IF(ISBLANK(INDEX('Policy Characteristics'!H:H,MATCH($C1762,'Policy Characteristics'!$C:$C,0))),"",INDEX('Policy Characteristics'!H:H,MATCH($C1762,'Policy Characteristics'!$C:$C,0)))</f>
        <v>0.01</v>
      </c>
      <c r="O1762" s="237" t="str">
        <f>IF(ISBLANK(INDEX('Policy Characteristics'!I:I,MATCH($C1762,'Policy Characteristics'!$C:$C,0))),"",INDEX('Policy Characteristics'!I:I,MATCH($C1762,'Policy Characteristics'!$C:$C,0)))</f>
        <v>% of BAU price</v>
      </c>
      <c r="P1762" s="237"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7" t="str">
        <f>IF(ISBLANK(INDEX('Policy Characteristics'!K:K,MATCH($C1762,'Policy Characteristics'!$C:$C,0))),"",INDEX('Policy Characteristics'!K:K,MATCH($C1762,'Policy Characteristics'!$C:$C,0)))</f>
        <v>fuels.html#fuel-taxes</v>
      </c>
      <c r="R1762" s="237" t="str">
        <f>IF(ISBLANK(INDEX('Policy Characteristics'!L:L,MATCH($C1762,'Policy Characteristics'!$C:$C,0))),"",INDEX('Policy Characteristics'!L:L,MATCH($C1762,'Policy Characteristics'!$C:$C,0)))</f>
        <v>fuel-taxes.html</v>
      </c>
      <c r="S1762" s="291" t="s">
        <v>187</v>
      </c>
    </row>
    <row r="1763" spans="1:19" s="237" customFormat="1">
      <c r="A1763" s="237" t="str">
        <f>IF(ISBLANK(INDEX('Policy Characteristics'!A:A,MATCH($C1763,'Policy Characteristics'!$C:$C,0))),"",INDEX('Policy Characteristics'!A:A,MATCH($C1763,'Policy Characteristics'!$C:$C,0)))</f>
        <v>Cross-Sector</v>
      </c>
      <c r="B1763" s="386" t="str">
        <f>IF(ISBLANK(INDEX('Policy Characteristics'!B:B,MATCH($C1763,'Policy Characteristics'!$C:$C,0))),"",INDEX('Policy Characteristics'!B:B,MATCH($C1763,'Policy Characteristics'!$C:$C,0)))</f>
        <v>Fuel Taxes or Subsidies</v>
      </c>
      <c r="C1763" s="294" t="str">
        <f t="shared" si="69"/>
        <v>Additional Fuel Tax or Subsidy Rate by Fuel</v>
      </c>
      <c r="D1763" s="290" t="s">
        <v>46</v>
      </c>
      <c r="E1763" s="335" t="s">
        <v>332</v>
      </c>
      <c r="F1763" s="290" t="s">
        <v>87</v>
      </c>
      <c r="G1763" s="335" t="s">
        <v>3682</v>
      </c>
      <c r="H1763" s="17">
        <v>2333</v>
      </c>
      <c r="I1763" s="389" t="s">
        <v>43</v>
      </c>
      <c r="J1763" s="388" t="str">
        <f>IF(ISBLANK(INDEX('Policy Characteristics'!D:D,MATCH($C1763,'Policy Characteristics'!$C:$C,0))),"",INDEX('Policy Characteristics'!D:D,MATCH($C1763,'Policy Characteristics'!$C:$C,0)))</f>
        <v>Fuel Taxes or Subsidies</v>
      </c>
      <c r="K1763" s="237" t="str">
        <f>IF(ISBLANK(INDEX('Policy Characteristics'!E:E,MATCH($C1763,'Policy Characteristics'!$C:$C,0))),"",INDEX('Policy Characteristics'!E:E,MATCH($C1763,'Policy Characteristics'!$C:$C,0)))</f>
        <v>cross fuel tax</v>
      </c>
      <c r="L1763" s="238">
        <f>IF(ISBLANK(INDEX('Policy Characteristics'!F:F,MATCH($C1763,'Policy Characteristics'!$C:$C,0))),"",INDEX('Policy Characteristics'!F:F,MATCH($C1763,'Policy Characteristics'!$C:$C,0)))</f>
        <v>-0.9</v>
      </c>
      <c r="M1763" s="238">
        <f>IF(ISBLANK(INDEX('Policy Characteristics'!G:G,MATCH($C1763,'Policy Characteristics'!$C:$C,0))),"",INDEX('Policy Characteristics'!G:G,MATCH($C1763,'Policy Characteristics'!$C:$C,0)))</f>
        <v>0.9</v>
      </c>
      <c r="N1763" s="238">
        <f>IF(ISBLANK(INDEX('Policy Characteristics'!H:H,MATCH($C1763,'Policy Characteristics'!$C:$C,0))),"",INDEX('Policy Characteristics'!H:H,MATCH($C1763,'Policy Characteristics'!$C:$C,0)))</f>
        <v>0.01</v>
      </c>
      <c r="O1763" s="237" t="str">
        <f>IF(ISBLANK(INDEX('Policy Characteristics'!I:I,MATCH($C1763,'Policy Characteristics'!$C:$C,0))),"",INDEX('Policy Characteristics'!I:I,MATCH($C1763,'Policy Characteristics'!$C:$C,0)))</f>
        <v>% of BAU price</v>
      </c>
      <c r="P1763" s="237"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7" t="str">
        <f>IF(ISBLANK(INDEX('Policy Characteristics'!K:K,MATCH($C1763,'Policy Characteristics'!$C:$C,0))),"",INDEX('Policy Characteristics'!K:K,MATCH($C1763,'Policy Characteristics'!$C:$C,0)))</f>
        <v>fuels.html#fuel-taxes</v>
      </c>
      <c r="R1763" s="237" t="str">
        <f>IF(ISBLANK(INDEX('Policy Characteristics'!L:L,MATCH($C1763,'Policy Characteristics'!$C:$C,0))),"",INDEX('Policy Characteristics'!L:L,MATCH($C1763,'Policy Characteristics'!$C:$C,0)))</f>
        <v>fuel-taxes.html</v>
      </c>
      <c r="S1763" s="291" t="s">
        <v>187</v>
      </c>
    </row>
    <row r="1764" spans="1:19" s="237" customFormat="1">
      <c r="A1764" s="237" t="str">
        <f>IF(ISBLANK(INDEX('Policy Characteristics'!A:A,MATCH($C1764,'Policy Characteristics'!$C:$C,0))),"",INDEX('Policy Characteristics'!A:A,MATCH($C1764,'Policy Characteristics'!$C:$C,0)))</f>
        <v>Cross-Sector</v>
      </c>
      <c r="B1764" s="386" t="str">
        <f>IF(ISBLANK(INDEX('Policy Characteristics'!B:B,MATCH($C1764,'Policy Characteristics'!$C:$C,0))),"",INDEX('Policy Characteristics'!B:B,MATCH($C1764,'Policy Characteristics'!$C:$C,0)))</f>
        <v>Fuel Taxes or Subsidies</v>
      </c>
      <c r="C1764" s="294" t="str">
        <f t="shared" si="69"/>
        <v>Additional Fuel Tax or Subsidy Rate by Fuel</v>
      </c>
      <c r="D1764" s="290" t="s">
        <v>47</v>
      </c>
      <c r="E1764" s="335" t="s">
        <v>332</v>
      </c>
      <c r="F1764" s="290" t="s">
        <v>88</v>
      </c>
      <c r="G1764" s="335" t="s">
        <v>3682</v>
      </c>
      <c r="H1764" s="17">
        <v>2334</v>
      </c>
      <c r="I1764" s="389" t="s">
        <v>44</v>
      </c>
      <c r="J1764" s="388" t="str">
        <f>IF(ISBLANK(INDEX('Policy Characteristics'!D:D,MATCH($C1764,'Policy Characteristics'!$C:$C,0))),"",INDEX('Policy Characteristics'!D:D,MATCH($C1764,'Policy Characteristics'!$C:$C,0)))</f>
        <v>Fuel Taxes or Subsidies</v>
      </c>
      <c r="K1764" s="237" t="str">
        <f>IF(ISBLANK(INDEX('Policy Characteristics'!E:E,MATCH($C1764,'Policy Characteristics'!$C:$C,0))),"",INDEX('Policy Characteristics'!E:E,MATCH($C1764,'Policy Characteristics'!$C:$C,0)))</f>
        <v>cross fuel tax</v>
      </c>
      <c r="L1764" s="238">
        <f>IF(ISBLANK(INDEX('Policy Characteristics'!F:F,MATCH($C1764,'Policy Characteristics'!$C:$C,0))),"",INDEX('Policy Characteristics'!F:F,MATCH($C1764,'Policy Characteristics'!$C:$C,0)))</f>
        <v>-0.9</v>
      </c>
      <c r="M1764" s="238">
        <f>IF(ISBLANK(INDEX('Policy Characteristics'!G:G,MATCH($C1764,'Policy Characteristics'!$C:$C,0))),"",INDEX('Policy Characteristics'!G:G,MATCH($C1764,'Policy Characteristics'!$C:$C,0)))</f>
        <v>0.9</v>
      </c>
      <c r="N1764" s="238">
        <f>IF(ISBLANK(INDEX('Policy Characteristics'!H:H,MATCH($C1764,'Policy Characteristics'!$C:$C,0))),"",INDEX('Policy Characteristics'!H:H,MATCH($C1764,'Policy Characteristics'!$C:$C,0)))</f>
        <v>0.01</v>
      </c>
      <c r="O1764" s="237" t="str">
        <f>IF(ISBLANK(INDEX('Policy Characteristics'!I:I,MATCH($C1764,'Policy Characteristics'!$C:$C,0))),"",INDEX('Policy Characteristics'!I:I,MATCH($C1764,'Policy Characteristics'!$C:$C,0)))</f>
        <v>% of BAU price</v>
      </c>
      <c r="P1764" s="237"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7" t="str">
        <f>IF(ISBLANK(INDEX('Policy Characteristics'!K:K,MATCH($C1764,'Policy Characteristics'!$C:$C,0))),"",INDEX('Policy Characteristics'!K:K,MATCH($C1764,'Policy Characteristics'!$C:$C,0)))</f>
        <v>fuels.html#fuel-taxes</v>
      </c>
      <c r="R1764" s="237" t="str">
        <f>IF(ISBLANK(INDEX('Policy Characteristics'!L:L,MATCH($C1764,'Policy Characteristics'!$C:$C,0))),"",INDEX('Policy Characteristics'!L:L,MATCH($C1764,'Policy Characteristics'!$C:$C,0)))</f>
        <v>fuel-taxes.html</v>
      </c>
      <c r="S1764" s="291" t="s">
        <v>187</v>
      </c>
    </row>
    <row r="1765" spans="1:19" s="237" customFormat="1">
      <c r="A1765" s="237" t="str">
        <f>IF(ISBLANK(INDEX('Policy Characteristics'!A:A,MATCH($C1765,'Policy Characteristics'!$C:$C,0))),"",INDEX('Policy Characteristics'!A:A,MATCH($C1765,'Policy Characteristics'!$C:$C,0)))</f>
        <v>Cross-Sector</v>
      </c>
      <c r="B1765" s="386" t="str">
        <f>IF(ISBLANK(INDEX('Policy Characteristics'!B:B,MATCH($C1765,'Policy Characteristics'!$C:$C,0))),"",INDEX('Policy Characteristics'!B:B,MATCH($C1765,'Policy Characteristics'!$C:$C,0)))</f>
        <v>Fuel Taxes or Subsidies</v>
      </c>
      <c r="C1765" s="294" t="str">
        <f t="shared" si="69"/>
        <v>Additional Fuel Tax or Subsidy Rate by Fuel</v>
      </c>
      <c r="D1765" s="290" t="s">
        <v>51</v>
      </c>
      <c r="E1765" s="335" t="s">
        <v>332</v>
      </c>
      <c r="F1765" s="290" t="s">
        <v>92</v>
      </c>
      <c r="G1765" s="335" t="s">
        <v>3682</v>
      </c>
      <c r="H1765" s="17">
        <v>2335</v>
      </c>
      <c r="I1765" s="389" t="s">
        <v>44</v>
      </c>
      <c r="J1765" s="388" t="str">
        <f>IF(ISBLANK(INDEX('Policy Characteristics'!D:D,MATCH($C1765,'Policy Characteristics'!$C:$C,0))),"",INDEX('Policy Characteristics'!D:D,MATCH($C1765,'Policy Characteristics'!$C:$C,0)))</f>
        <v>Fuel Taxes or Subsidies</v>
      </c>
      <c r="K1765" s="237" t="str">
        <f>IF(ISBLANK(INDEX('Policy Characteristics'!E:E,MATCH($C1765,'Policy Characteristics'!$C:$C,0))),"",INDEX('Policy Characteristics'!E:E,MATCH($C1765,'Policy Characteristics'!$C:$C,0)))</f>
        <v>cross fuel tax</v>
      </c>
      <c r="L1765" s="238">
        <f>IF(ISBLANK(INDEX('Policy Characteristics'!F:F,MATCH($C1765,'Policy Characteristics'!$C:$C,0))),"",INDEX('Policy Characteristics'!F:F,MATCH($C1765,'Policy Characteristics'!$C:$C,0)))</f>
        <v>-0.9</v>
      </c>
      <c r="M1765" s="238">
        <f>IF(ISBLANK(INDEX('Policy Characteristics'!G:G,MATCH($C1765,'Policy Characteristics'!$C:$C,0))),"",INDEX('Policy Characteristics'!G:G,MATCH($C1765,'Policy Characteristics'!$C:$C,0)))</f>
        <v>0.9</v>
      </c>
      <c r="N1765" s="238">
        <f>IF(ISBLANK(INDEX('Policy Characteristics'!H:H,MATCH($C1765,'Policy Characteristics'!$C:$C,0))),"",INDEX('Policy Characteristics'!H:H,MATCH($C1765,'Policy Characteristics'!$C:$C,0)))</f>
        <v>0.01</v>
      </c>
      <c r="O1765" s="237" t="str">
        <f>IF(ISBLANK(INDEX('Policy Characteristics'!I:I,MATCH($C1765,'Policy Characteristics'!$C:$C,0))),"",INDEX('Policy Characteristics'!I:I,MATCH($C1765,'Policy Characteristics'!$C:$C,0)))</f>
        <v>% of BAU price</v>
      </c>
      <c r="P1765" s="237"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7" t="str">
        <f>IF(ISBLANK(INDEX('Policy Characteristics'!K:K,MATCH($C1765,'Policy Characteristics'!$C:$C,0))),"",INDEX('Policy Characteristics'!K:K,MATCH($C1765,'Policy Characteristics'!$C:$C,0)))</f>
        <v>fuels.html#fuel-taxes</v>
      </c>
      <c r="R1765" s="237" t="str">
        <f>IF(ISBLANK(INDEX('Policy Characteristics'!L:L,MATCH($C1765,'Policy Characteristics'!$C:$C,0))),"",INDEX('Policy Characteristics'!L:L,MATCH($C1765,'Policy Characteristics'!$C:$C,0)))</f>
        <v>fuel-taxes.html</v>
      </c>
      <c r="S1765" s="291" t="s">
        <v>187</v>
      </c>
    </row>
    <row r="1766" spans="1:19" s="237" customFormat="1">
      <c r="A1766" s="237" t="str">
        <f>IF(ISBLANK(INDEX('Policy Characteristics'!A:A,MATCH($C1766,'Policy Characteristics'!$C:$C,0))),"",INDEX('Policy Characteristics'!A:A,MATCH($C1766,'Policy Characteristics'!$C:$C,0)))</f>
        <v>Cross-Sector</v>
      </c>
      <c r="B1766" s="386" t="str">
        <f>IF(ISBLANK(INDEX('Policy Characteristics'!B:B,MATCH($C1766,'Policy Characteristics'!$C:$C,0))),"",INDEX('Policy Characteristics'!B:B,MATCH($C1766,'Policy Characteristics'!$C:$C,0)))</f>
        <v>Fuel Taxes or Subsidies</v>
      </c>
      <c r="C1766" s="294" t="str">
        <f t="shared" si="69"/>
        <v>Additional Fuel Tax or Subsidy Rate by Fuel</v>
      </c>
      <c r="D1766" s="290" t="s">
        <v>53</v>
      </c>
      <c r="E1766" s="335" t="s">
        <v>332</v>
      </c>
      <c r="F1766" s="290" t="s">
        <v>95</v>
      </c>
      <c r="G1766" s="335" t="s">
        <v>3682</v>
      </c>
      <c r="H1766" s="17">
        <v>2336</v>
      </c>
      <c r="I1766" s="389" t="s">
        <v>44</v>
      </c>
      <c r="J1766" s="388" t="str">
        <f>IF(ISBLANK(INDEX('Policy Characteristics'!D:D,MATCH($C1766,'Policy Characteristics'!$C:$C,0))),"",INDEX('Policy Characteristics'!D:D,MATCH($C1766,'Policy Characteristics'!$C:$C,0)))</f>
        <v>Fuel Taxes or Subsidies</v>
      </c>
      <c r="K1766" s="237" t="str">
        <f>IF(ISBLANK(INDEX('Policy Characteristics'!E:E,MATCH($C1766,'Policy Characteristics'!$C:$C,0))),"",INDEX('Policy Characteristics'!E:E,MATCH($C1766,'Policy Characteristics'!$C:$C,0)))</f>
        <v>cross fuel tax</v>
      </c>
      <c r="L1766" s="238">
        <f>IF(ISBLANK(INDEX('Policy Characteristics'!F:F,MATCH($C1766,'Policy Characteristics'!$C:$C,0))),"",INDEX('Policy Characteristics'!F:F,MATCH($C1766,'Policy Characteristics'!$C:$C,0)))</f>
        <v>-0.9</v>
      </c>
      <c r="M1766" s="238">
        <f>IF(ISBLANK(INDEX('Policy Characteristics'!G:G,MATCH($C1766,'Policy Characteristics'!$C:$C,0))),"",INDEX('Policy Characteristics'!G:G,MATCH($C1766,'Policy Characteristics'!$C:$C,0)))</f>
        <v>0.9</v>
      </c>
      <c r="N1766" s="238">
        <f>IF(ISBLANK(INDEX('Policy Characteristics'!H:H,MATCH($C1766,'Policy Characteristics'!$C:$C,0))),"",INDEX('Policy Characteristics'!H:H,MATCH($C1766,'Policy Characteristics'!$C:$C,0)))</f>
        <v>0.01</v>
      </c>
      <c r="O1766" s="237" t="str">
        <f>IF(ISBLANK(INDEX('Policy Characteristics'!I:I,MATCH($C1766,'Policy Characteristics'!$C:$C,0))),"",INDEX('Policy Characteristics'!I:I,MATCH($C1766,'Policy Characteristics'!$C:$C,0)))</f>
        <v>% of BAU price</v>
      </c>
      <c r="P1766" s="237"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7" t="str">
        <f>IF(ISBLANK(INDEX('Policy Characteristics'!K:K,MATCH($C1766,'Policy Characteristics'!$C:$C,0))),"",INDEX('Policy Characteristics'!K:K,MATCH($C1766,'Policy Characteristics'!$C:$C,0)))</f>
        <v>fuels.html#fuel-taxes</v>
      </c>
      <c r="R1766" s="237" t="str">
        <f>IF(ISBLANK(INDEX('Policy Characteristics'!L:L,MATCH($C1766,'Policy Characteristics'!$C:$C,0))),"",INDEX('Policy Characteristics'!L:L,MATCH($C1766,'Policy Characteristics'!$C:$C,0)))</f>
        <v>fuel-taxes.html</v>
      </c>
      <c r="S1766" s="291" t="s">
        <v>187</v>
      </c>
    </row>
    <row r="1767" spans="1:19" s="237" customFormat="1">
      <c r="A1767" s="237" t="str">
        <f>IF(ISBLANK(INDEX('Policy Characteristics'!A:A,MATCH($C1767,'Policy Characteristics'!$C:$C,0))),"",INDEX('Policy Characteristics'!A:A,MATCH($C1767,'Policy Characteristics'!$C:$C,0)))</f>
        <v>Cross-Sector</v>
      </c>
      <c r="B1767" s="386" t="str">
        <f>IF(ISBLANK(INDEX('Policy Characteristics'!B:B,MATCH($C1767,'Policy Characteristics'!$C:$C,0))),"",INDEX('Policy Characteristics'!B:B,MATCH($C1767,'Policy Characteristics'!$C:$C,0)))</f>
        <v>Fuel Taxes or Subsidies</v>
      </c>
      <c r="C1767" s="294" t="str">
        <f t="shared" si="69"/>
        <v>Additional Fuel Tax or Subsidy Rate by Fuel</v>
      </c>
      <c r="D1767" s="290" t="s">
        <v>54</v>
      </c>
      <c r="E1767" s="335" t="s">
        <v>332</v>
      </c>
      <c r="F1767" s="290" t="s">
        <v>96</v>
      </c>
      <c r="G1767" s="335" t="s">
        <v>3682</v>
      </c>
      <c r="H1767" s="17">
        <v>2337</v>
      </c>
      <c r="I1767" s="389" t="s">
        <v>43</v>
      </c>
      <c r="J1767" s="388" t="str">
        <f>IF(ISBLANK(INDEX('Policy Characteristics'!D:D,MATCH($C1767,'Policy Characteristics'!$C:$C,0))),"",INDEX('Policy Characteristics'!D:D,MATCH($C1767,'Policy Characteristics'!$C:$C,0)))</f>
        <v>Fuel Taxes or Subsidies</v>
      </c>
      <c r="K1767" s="237" t="str">
        <f>IF(ISBLANK(INDEX('Policy Characteristics'!E:E,MATCH($C1767,'Policy Characteristics'!$C:$C,0))),"",INDEX('Policy Characteristics'!E:E,MATCH($C1767,'Policy Characteristics'!$C:$C,0)))</f>
        <v>cross fuel tax</v>
      </c>
      <c r="L1767" s="238">
        <f>IF(ISBLANK(INDEX('Policy Characteristics'!F:F,MATCH($C1767,'Policy Characteristics'!$C:$C,0))),"",INDEX('Policy Characteristics'!F:F,MATCH($C1767,'Policy Characteristics'!$C:$C,0)))</f>
        <v>-0.9</v>
      </c>
      <c r="M1767" s="238">
        <f>IF(ISBLANK(INDEX('Policy Characteristics'!G:G,MATCH($C1767,'Policy Characteristics'!$C:$C,0))),"",INDEX('Policy Characteristics'!G:G,MATCH($C1767,'Policy Characteristics'!$C:$C,0)))</f>
        <v>0.9</v>
      </c>
      <c r="N1767" s="238">
        <f>IF(ISBLANK(INDEX('Policy Characteristics'!H:H,MATCH($C1767,'Policy Characteristics'!$C:$C,0))),"",INDEX('Policy Characteristics'!H:H,MATCH($C1767,'Policy Characteristics'!$C:$C,0)))</f>
        <v>0.01</v>
      </c>
      <c r="O1767" s="237" t="str">
        <f>IF(ISBLANK(INDEX('Policy Characteristics'!I:I,MATCH($C1767,'Policy Characteristics'!$C:$C,0))),"",INDEX('Policy Characteristics'!I:I,MATCH($C1767,'Policy Characteristics'!$C:$C,0)))</f>
        <v>% of BAU price</v>
      </c>
      <c r="P1767" s="237"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7" t="str">
        <f>IF(ISBLANK(INDEX('Policy Characteristics'!K:K,MATCH($C1767,'Policy Characteristics'!$C:$C,0))),"",INDEX('Policy Characteristics'!K:K,MATCH($C1767,'Policy Characteristics'!$C:$C,0)))</f>
        <v>fuels.html#fuel-taxes</v>
      </c>
      <c r="R1767" s="237" t="str">
        <f>IF(ISBLANK(INDEX('Policy Characteristics'!L:L,MATCH($C1767,'Policy Characteristics'!$C:$C,0))),"",INDEX('Policy Characteristics'!L:L,MATCH($C1767,'Policy Characteristics'!$C:$C,0)))</f>
        <v>fuel-taxes.html</v>
      </c>
      <c r="S1767" s="291" t="s">
        <v>187</v>
      </c>
    </row>
    <row r="1768" spans="1:19" s="237" customFormat="1">
      <c r="A1768" s="237" t="str">
        <f>IF(ISBLANK(INDEX('Policy Characteristics'!A:A,MATCH($C1768,'Policy Characteristics'!$C:$C,0))),"",INDEX('Policy Characteristics'!A:A,MATCH($C1768,'Policy Characteristics'!$C:$C,0)))</f>
        <v>Cross-Sector</v>
      </c>
      <c r="B1768" s="386" t="str">
        <f>IF(ISBLANK(INDEX('Policy Characteristics'!B:B,MATCH($C1768,'Policy Characteristics'!$C:$C,0))),"",INDEX('Policy Characteristics'!B:B,MATCH($C1768,'Policy Characteristics'!$C:$C,0)))</f>
        <v>Fuel Taxes or Subsidies</v>
      </c>
      <c r="C1768" s="294" t="str">
        <f t="shared" si="69"/>
        <v>Additional Fuel Tax or Subsidy Rate by Fuel</v>
      </c>
      <c r="D1768" s="290" t="s">
        <v>55</v>
      </c>
      <c r="E1768" s="335" t="s">
        <v>332</v>
      </c>
      <c r="F1768" s="290" t="s">
        <v>97</v>
      </c>
      <c r="G1768" s="335" t="s">
        <v>3682</v>
      </c>
      <c r="H1768" s="17">
        <v>2338</v>
      </c>
      <c r="I1768" s="389" t="s">
        <v>44</v>
      </c>
      <c r="J1768" s="388" t="str">
        <f>IF(ISBLANK(INDEX('Policy Characteristics'!D:D,MATCH($C1768,'Policy Characteristics'!$C:$C,0))),"",INDEX('Policy Characteristics'!D:D,MATCH($C1768,'Policy Characteristics'!$C:$C,0)))</f>
        <v>Fuel Taxes or Subsidies</v>
      </c>
      <c r="K1768" s="237" t="str">
        <f>IF(ISBLANK(INDEX('Policy Characteristics'!E:E,MATCH($C1768,'Policy Characteristics'!$C:$C,0))),"",INDEX('Policy Characteristics'!E:E,MATCH($C1768,'Policy Characteristics'!$C:$C,0)))</f>
        <v>cross fuel tax</v>
      </c>
      <c r="L1768" s="238">
        <f>IF(ISBLANK(INDEX('Policy Characteristics'!F:F,MATCH($C1768,'Policy Characteristics'!$C:$C,0))),"",INDEX('Policy Characteristics'!F:F,MATCH($C1768,'Policy Characteristics'!$C:$C,0)))</f>
        <v>-0.9</v>
      </c>
      <c r="M1768" s="238">
        <f>IF(ISBLANK(INDEX('Policy Characteristics'!G:G,MATCH($C1768,'Policy Characteristics'!$C:$C,0))),"",INDEX('Policy Characteristics'!G:G,MATCH($C1768,'Policy Characteristics'!$C:$C,0)))</f>
        <v>0.9</v>
      </c>
      <c r="N1768" s="238">
        <f>IF(ISBLANK(INDEX('Policy Characteristics'!H:H,MATCH($C1768,'Policy Characteristics'!$C:$C,0))),"",INDEX('Policy Characteristics'!H:H,MATCH($C1768,'Policy Characteristics'!$C:$C,0)))</f>
        <v>0.01</v>
      </c>
      <c r="O1768" s="237" t="str">
        <f>IF(ISBLANK(INDEX('Policy Characteristics'!I:I,MATCH($C1768,'Policy Characteristics'!$C:$C,0))),"",INDEX('Policy Characteristics'!I:I,MATCH($C1768,'Policy Characteristics'!$C:$C,0)))</f>
        <v>% of BAU price</v>
      </c>
      <c r="P1768" s="237"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7" t="str">
        <f>IF(ISBLANK(INDEX('Policy Characteristics'!K:K,MATCH($C1768,'Policy Characteristics'!$C:$C,0))),"",INDEX('Policy Characteristics'!K:K,MATCH($C1768,'Policy Characteristics'!$C:$C,0)))</f>
        <v>fuels.html#fuel-taxes</v>
      </c>
      <c r="R1768" s="237" t="str">
        <f>IF(ISBLANK(INDEX('Policy Characteristics'!L:L,MATCH($C1768,'Policy Characteristics'!$C:$C,0))),"",INDEX('Policy Characteristics'!L:L,MATCH($C1768,'Policy Characteristics'!$C:$C,0)))</f>
        <v>fuel-taxes.html</v>
      </c>
      <c r="S1768" s="291" t="s">
        <v>187</v>
      </c>
    </row>
    <row r="1769" spans="1:19" s="237" customFormat="1">
      <c r="A1769" s="237" t="str">
        <f>IF(ISBLANK(INDEX('Policy Characteristics'!A:A,MATCH($C1769,'Policy Characteristics'!$C:$C,0))),"",INDEX('Policy Characteristics'!A:A,MATCH($C1769,'Policy Characteristics'!$C:$C,0)))</f>
        <v>Cross-Sector</v>
      </c>
      <c r="B1769" s="386" t="str">
        <f>IF(ISBLANK(INDEX('Policy Characteristics'!B:B,MATCH($C1769,'Policy Characteristics'!$C:$C,0))),"",INDEX('Policy Characteristics'!B:B,MATCH($C1769,'Policy Characteristics'!$C:$C,0)))</f>
        <v>Fuel Taxes or Subsidies</v>
      </c>
      <c r="C1769" s="294" t="str">
        <f t="shared" si="69"/>
        <v>Additional Fuel Tax or Subsidy Rate by Fuel</v>
      </c>
      <c r="D1769" s="290" t="s">
        <v>56</v>
      </c>
      <c r="E1769" s="335" t="s">
        <v>332</v>
      </c>
      <c r="F1769" s="290" t="s">
        <v>98</v>
      </c>
      <c r="G1769" s="335" t="s">
        <v>3682</v>
      </c>
      <c r="H1769" s="17">
        <v>2339</v>
      </c>
      <c r="I1769" s="389" t="s">
        <v>44</v>
      </c>
      <c r="J1769" s="388" t="str">
        <f>IF(ISBLANK(INDEX('Policy Characteristics'!D:D,MATCH($C1769,'Policy Characteristics'!$C:$C,0))),"",INDEX('Policy Characteristics'!D:D,MATCH($C1769,'Policy Characteristics'!$C:$C,0)))</f>
        <v>Fuel Taxes or Subsidies</v>
      </c>
      <c r="K1769" s="237" t="str">
        <f>IF(ISBLANK(INDEX('Policy Characteristics'!E:E,MATCH($C1769,'Policy Characteristics'!$C:$C,0))),"",INDEX('Policy Characteristics'!E:E,MATCH($C1769,'Policy Characteristics'!$C:$C,0)))</f>
        <v>cross fuel tax</v>
      </c>
      <c r="L1769" s="238">
        <f>IF(ISBLANK(INDEX('Policy Characteristics'!F:F,MATCH($C1769,'Policy Characteristics'!$C:$C,0))),"",INDEX('Policy Characteristics'!F:F,MATCH($C1769,'Policy Characteristics'!$C:$C,0)))</f>
        <v>-0.9</v>
      </c>
      <c r="M1769" s="238">
        <f>IF(ISBLANK(INDEX('Policy Characteristics'!G:G,MATCH($C1769,'Policy Characteristics'!$C:$C,0))),"",INDEX('Policy Characteristics'!G:G,MATCH($C1769,'Policy Characteristics'!$C:$C,0)))</f>
        <v>0.9</v>
      </c>
      <c r="N1769" s="238">
        <f>IF(ISBLANK(INDEX('Policy Characteristics'!H:H,MATCH($C1769,'Policy Characteristics'!$C:$C,0))),"",INDEX('Policy Characteristics'!H:H,MATCH($C1769,'Policy Characteristics'!$C:$C,0)))</f>
        <v>0.01</v>
      </c>
      <c r="O1769" s="237" t="str">
        <f>IF(ISBLANK(INDEX('Policy Characteristics'!I:I,MATCH($C1769,'Policy Characteristics'!$C:$C,0))),"",INDEX('Policy Characteristics'!I:I,MATCH($C1769,'Policy Characteristics'!$C:$C,0)))</f>
        <v>% of BAU price</v>
      </c>
      <c r="P1769" s="237"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7" t="str">
        <f>IF(ISBLANK(INDEX('Policy Characteristics'!K:K,MATCH($C1769,'Policy Characteristics'!$C:$C,0))),"",INDEX('Policy Characteristics'!K:K,MATCH($C1769,'Policy Characteristics'!$C:$C,0)))</f>
        <v>fuels.html#fuel-taxes</v>
      </c>
      <c r="R1769" s="237" t="str">
        <f>IF(ISBLANK(INDEX('Policy Characteristics'!L:L,MATCH($C1769,'Policy Characteristics'!$C:$C,0))),"",INDEX('Policy Characteristics'!L:L,MATCH($C1769,'Policy Characteristics'!$C:$C,0)))</f>
        <v>fuel-taxes.html</v>
      </c>
      <c r="S1769" s="291" t="s">
        <v>187</v>
      </c>
    </row>
    <row r="1770" spans="1:19">
      <c r="A1770" s="237" t="str">
        <f>IF(ISBLANK(INDEX('Policy Characteristics'!A:A,MATCH($C1770,'Policy Characteristics'!$C:$C,0))),"",INDEX('Policy Characteristics'!A:A,MATCH($C1770,'Policy Characteristics'!$C:$C,0)))</f>
        <v>Cross-Sector</v>
      </c>
      <c r="B1770" s="386" t="str">
        <f>IF(ISBLANK(INDEX('Policy Characteristics'!B:B,MATCH($C1770,'Policy Characteristics'!$C:$C,0))),"",INDEX('Policy Characteristics'!B:B,MATCH($C1770,'Policy Characteristics'!$C:$C,0)))</f>
        <v>Fuel Taxes or Subsidies</v>
      </c>
      <c r="C1770" s="294" t="str">
        <f t="shared" si="69"/>
        <v>Additional Fuel Tax or Subsidy Rate by Fuel</v>
      </c>
      <c r="D1770" s="290" t="s">
        <v>2470</v>
      </c>
      <c r="E1770" s="335" t="s">
        <v>332</v>
      </c>
      <c r="F1770" s="290" t="s">
        <v>2471</v>
      </c>
      <c r="G1770" s="335" t="s">
        <v>3682</v>
      </c>
      <c r="H1770" s="17">
        <v>2340</v>
      </c>
      <c r="I1770" s="389" t="s">
        <v>44</v>
      </c>
      <c r="J1770" s="388" t="str">
        <f>IF(ISBLANK(INDEX('Policy Characteristics'!D:D,MATCH($C1770,'Policy Characteristics'!$C:$C,0))),"",INDEX('Policy Characteristics'!D:D,MATCH($C1770,'Policy Characteristics'!$C:$C,0)))</f>
        <v>Fuel Taxes or Subsidies</v>
      </c>
      <c r="K1770" s="237" t="str">
        <f>IF(ISBLANK(INDEX('Policy Characteristics'!E:E,MATCH($C1770,'Policy Characteristics'!$C:$C,0))),"",INDEX('Policy Characteristics'!E:E,MATCH($C1770,'Policy Characteristics'!$C:$C,0)))</f>
        <v>cross fuel tax</v>
      </c>
      <c r="L1770" s="238">
        <f>IF(ISBLANK(INDEX('Policy Characteristics'!F:F,MATCH($C1770,'Policy Characteristics'!$C:$C,0))),"",INDEX('Policy Characteristics'!F:F,MATCH($C1770,'Policy Characteristics'!$C:$C,0)))</f>
        <v>-0.9</v>
      </c>
      <c r="M1770" s="238">
        <f>IF(ISBLANK(INDEX('Policy Characteristics'!G:G,MATCH($C1770,'Policy Characteristics'!$C:$C,0))),"",INDEX('Policy Characteristics'!G:G,MATCH($C1770,'Policy Characteristics'!$C:$C,0)))</f>
        <v>0.9</v>
      </c>
      <c r="N1770" s="238">
        <f>IF(ISBLANK(INDEX('Policy Characteristics'!H:H,MATCH($C1770,'Policy Characteristics'!$C:$C,0))),"",INDEX('Policy Characteristics'!H:H,MATCH($C1770,'Policy Characteristics'!$C:$C,0)))</f>
        <v>0.01</v>
      </c>
      <c r="O1770" s="237" t="str">
        <f>IF(ISBLANK(INDEX('Policy Characteristics'!I:I,MATCH($C1770,'Policy Characteristics'!$C:$C,0))),"",INDEX('Policy Characteristics'!I:I,MATCH($C1770,'Policy Characteristics'!$C:$C,0)))</f>
        <v>% of BAU price</v>
      </c>
      <c r="P1770" s="237"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7" t="str">
        <f>IF(ISBLANK(INDEX('Policy Characteristics'!K:K,MATCH($C1770,'Policy Characteristics'!$C:$C,0))),"",INDEX('Policy Characteristics'!K:K,MATCH($C1770,'Policy Characteristics'!$C:$C,0)))</f>
        <v>fuels.html#fuel-taxes</v>
      </c>
      <c r="R1770" s="237" t="str">
        <f>IF(ISBLANK(INDEX('Policy Characteristics'!L:L,MATCH($C1770,'Policy Characteristics'!$C:$C,0))),"",INDEX('Policy Characteristics'!L:L,MATCH($C1770,'Policy Characteristics'!$C:$C,0)))</f>
        <v>fuel-taxes.html</v>
      </c>
      <c r="S1770" s="291" t="s">
        <v>187</v>
      </c>
    </row>
    <row r="1771" spans="1:19">
      <c r="A1771" s="237" t="str">
        <f>IF(ISBLANK(INDEX('Policy Characteristics'!A:A,MATCH($C1771,'Policy Characteristics'!$C:$C,0))),"",INDEX('Policy Characteristics'!A:A,MATCH($C1771,'Policy Characteristics'!$C:$C,0)))</f>
        <v>Cross-Sector</v>
      </c>
      <c r="B1771" s="386" t="str">
        <f>IF(ISBLANK(INDEX('Policy Characteristics'!B:B,MATCH($C1771,'Policy Characteristics'!$C:$C,0))),"",INDEX('Policy Characteristics'!B:B,MATCH($C1771,'Policy Characteristics'!$C:$C,0)))</f>
        <v>Fuel Taxes or Subsidies</v>
      </c>
      <c r="C1771" s="294" t="str">
        <f t="shared" si="69"/>
        <v>Additional Fuel Tax or Subsidy Rate by Fuel</v>
      </c>
      <c r="D1771" s="290" t="s">
        <v>75</v>
      </c>
      <c r="E1771" s="335" t="s">
        <v>332</v>
      </c>
      <c r="F1771" s="290" t="s">
        <v>99</v>
      </c>
      <c r="G1771" s="335" t="s">
        <v>3682</v>
      </c>
      <c r="H1771" s="17">
        <v>2341</v>
      </c>
      <c r="I1771" s="389" t="s">
        <v>44</v>
      </c>
      <c r="J1771" s="388" t="str">
        <f>IF(ISBLANK(INDEX('Policy Characteristics'!D:D,MATCH($C1771,'Policy Characteristics'!$C:$C,0))),"",INDEX('Policy Characteristics'!D:D,MATCH($C1771,'Policy Characteristics'!$C:$C,0)))</f>
        <v>Fuel Taxes or Subsidies</v>
      </c>
      <c r="K1771" s="237" t="str">
        <f>IF(ISBLANK(INDEX('Policy Characteristics'!E:E,MATCH($C1771,'Policy Characteristics'!$C:$C,0))),"",INDEX('Policy Characteristics'!E:E,MATCH($C1771,'Policy Characteristics'!$C:$C,0)))</f>
        <v>cross fuel tax</v>
      </c>
      <c r="L1771" s="238">
        <f>IF(ISBLANK(INDEX('Policy Characteristics'!F:F,MATCH($C1771,'Policy Characteristics'!$C:$C,0))),"",INDEX('Policy Characteristics'!F:F,MATCH($C1771,'Policy Characteristics'!$C:$C,0)))</f>
        <v>-0.9</v>
      </c>
      <c r="M1771" s="238">
        <f>IF(ISBLANK(INDEX('Policy Characteristics'!G:G,MATCH($C1771,'Policy Characteristics'!$C:$C,0))),"",INDEX('Policy Characteristics'!G:G,MATCH($C1771,'Policy Characteristics'!$C:$C,0)))</f>
        <v>0.9</v>
      </c>
      <c r="N1771" s="238">
        <f>IF(ISBLANK(INDEX('Policy Characteristics'!H:H,MATCH($C1771,'Policy Characteristics'!$C:$C,0))),"",INDEX('Policy Characteristics'!H:H,MATCH($C1771,'Policy Characteristics'!$C:$C,0)))</f>
        <v>0.01</v>
      </c>
      <c r="O1771" s="237" t="str">
        <f>IF(ISBLANK(INDEX('Policy Characteristics'!I:I,MATCH($C1771,'Policy Characteristics'!$C:$C,0))),"",INDEX('Policy Characteristics'!I:I,MATCH($C1771,'Policy Characteristics'!$C:$C,0)))</f>
        <v>% of BAU price</v>
      </c>
      <c r="P1771" s="237"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7" t="str">
        <f>IF(ISBLANK(INDEX('Policy Characteristics'!K:K,MATCH($C1771,'Policy Characteristics'!$C:$C,0))),"",INDEX('Policy Characteristics'!K:K,MATCH($C1771,'Policy Characteristics'!$C:$C,0)))</f>
        <v>fuels.html#fuel-taxes</v>
      </c>
      <c r="R1771" s="237" t="str">
        <f>IF(ISBLANK(INDEX('Policy Characteristics'!L:L,MATCH($C1771,'Policy Characteristics'!$C:$C,0))),"",INDEX('Policy Characteristics'!L:L,MATCH($C1771,'Policy Characteristics'!$C:$C,0)))</f>
        <v>fuel-taxes.html</v>
      </c>
      <c r="S1771" s="291" t="s">
        <v>187</v>
      </c>
    </row>
    <row r="1772" spans="1:19">
      <c r="A1772" s="237" t="str">
        <f>IF(ISBLANK(INDEX('Policy Characteristics'!A:A,MATCH($C1772,'Policy Characteristics'!$C:$C,0))),"",INDEX('Policy Characteristics'!A:A,MATCH($C1772,'Policy Characteristics'!$C:$C,0)))</f>
        <v>Cross-Sector</v>
      </c>
      <c r="B1772" s="386" t="str">
        <f>IF(ISBLANK(INDEX('Policy Characteristics'!B:B,MATCH($C1772,'Policy Characteristics'!$C:$C,0))),"",INDEX('Policy Characteristics'!B:B,MATCH($C1772,'Policy Characteristics'!$C:$C,0)))</f>
        <v>Fuel Taxes or Subsidies</v>
      </c>
      <c r="C1772" s="294" t="str">
        <f t="shared" si="69"/>
        <v>Additional Fuel Tax or Subsidy Rate by Fuel</v>
      </c>
      <c r="D1772" s="290" t="s">
        <v>440</v>
      </c>
      <c r="E1772" s="335" t="s">
        <v>332</v>
      </c>
      <c r="F1772" s="290" t="s">
        <v>441</v>
      </c>
      <c r="G1772" s="335" t="s">
        <v>3682</v>
      </c>
      <c r="H1772" s="17">
        <v>2342</v>
      </c>
      <c r="I1772" s="389" t="s">
        <v>44</v>
      </c>
      <c r="J1772" s="388" t="str">
        <f>IF(ISBLANK(INDEX('Policy Characteristics'!D:D,MATCH($C1772,'Policy Characteristics'!$C:$C,0))),"",INDEX('Policy Characteristics'!D:D,MATCH($C1772,'Policy Characteristics'!$C:$C,0)))</f>
        <v>Fuel Taxes or Subsidies</v>
      </c>
      <c r="K1772" s="237" t="str">
        <f>IF(ISBLANK(INDEX('Policy Characteristics'!E:E,MATCH($C1772,'Policy Characteristics'!$C:$C,0))),"",INDEX('Policy Characteristics'!E:E,MATCH($C1772,'Policy Characteristics'!$C:$C,0)))</f>
        <v>cross fuel tax</v>
      </c>
      <c r="L1772" s="238">
        <f>IF(ISBLANK(INDEX('Policy Characteristics'!F:F,MATCH($C1772,'Policy Characteristics'!$C:$C,0))),"",INDEX('Policy Characteristics'!F:F,MATCH($C1772,'Policy Characteristics'!$C:$C,0)))</f>
        <v>-0.9</v>
      </c>
      <c r="M1772" s="238">
        <f>IF(ISBLANK(INDEX('Policy Characteristics'!G:G,MATCH($C1772,'Policy Characteristics'!$C:$C,0))),"",INDEX('Policy Characteristics'!G:G,MATCH($C1772,'Policy Characteristics'!$C:$C,0)))</f>
        <v>0.9</v>
      </c>
      <c r="N1772" s="238">
        <f>IF(ISBLANK(INDEX('Policy Characteristics'!H:H,MATCH($C1772,'Policy Characteristics'!$C:$C,0))),"",INDEX('Policy Characteristics'!H:H,MATCH($C1772,'Policy Characteristics'!$C:$C,0)))</f>
        <v>0.01</v>
      </c>
      <c r="O1772" s="237" t="str">
        <f>IF(ISBLANK(INDEX('Policy Characteristics'!I:I,MATCH($C1772,'Policy Characteristics'!$C:$C,0))),"",INDEX('Policy Characteristics'!I:I,MATCH($C1772,'Policy Characteristics'!$C:$C,0)))</f>
        <v>% of BAU price</v>
      </c>
      <c r="P1772" s="237"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7" t="str">
        <f>IF(ISBLANK(INDEX('Policy Characteristics'!K:K,MATCH($C1772,'Policy Characteristics'!$C:$C,0))),"",INDEX('Policy Characteristics'!K:K,MATCH($C1772,'Policy Characteristics'!$C:$C,0)))</f>
        <v>fuels.html#fuel-taxes</v>
      </c>
      <c r="R1772" s="237" t="str">
        <f>IF(ISBLANK(INDEX('Policy Characteristics'!L:L,MATCH($C1772,'Policy Characteristics'!$C:$C,0))),"",INDEX('Policy Characteristics'!L:L,MATCH($C1772,'Policy Characteristics'!$C:$C,0)))</f>
        <v>fuel-taxes.html</v>
      </c>
      <c r="S1772" s="291" t="s">
        <v>187</v>
      </c>
    </row>
    <row r="1773" spans="1:19">
      <c r="A1773" s="237" t="str">
        <f>IF(ISBLANK(INDEX('Policy Characteristics'!A:A,MATCH($C1773,'Policy Characteristics'!$C:$C,0))),"",INDEX('Policy Characteristics'!A:A,MATCH($C1773,'Policy Characteristics'!$C:$C,0)))</f>
        <v>Cross-Sector</v>
      </c>
      <c r="B1773" s="386" t="str">
        <f>IF(ISBLANK(INDEX('Policy Characteristics'!B:B,MATCH($C1773,'Policy Characteristics'!$C:$C,0))),"",INDEX('Policy Characteristics'!B:B,MATCH($C1773,'Policy Characteristics'!$C:$C,0)))</f>
        <v>Fuel Taxes or Subsidies</v>
      </c>
      <c r="C1773" s="294" t="str">
        <f t="shared" si="69"/>
        <v>Additional Fuel Tax or Subsidy Rate by Fuel</v>
      </c>
      <c r="D1773" s="290" t="s">
        <v>2462</v>
      </c>
      <c r="E1773" s="335" t="s">
        <v>332</v>
      </c>
      <c r="F1773" s="290" t="s">
        <v>2466</v>
      </c>
      <c r="G1773" s="335" t="s">
        <v>3682</v>
      </c>
      <c r="H1773" s="17">
        <v>2343</v>
      </c>
      <c r="I1773" s="389" t="s">
        <v>44</v>
      </c>
      <c r="J1773" s="388" t="str">
        <f>IF(ISBLANK(INDEX('Policy Characteristics'!D:D,MATCH($C1773,'Policy Characteristics'!$C:$C,0))),"",INDEX('Policy Characteristics'!D:D,MATCH($C1773,'Policy Characteristics'!$C:$C,0)))</f>
        <v>Fuel Taxes or Subsidies</v>
      </c>
      <c r="K1773" s="237" t="str">
        <f>IF(ISBLANK(INDEX('Policy Characteristics'!E:E,MATCH($C1773,'Policy Characteristics'!$C:$C,0))),"",INDEX('Policy Characteristics'!E:E,MATCH($C1773,'Policy Characteristics'!$C:$C,0)))</f>
        <v>cross fuel tax</v>
      </c>
      <c r="L1773" s="238">
        <f>IF(ISBLANK(INDEX('Policy Characteristics'!F:F,MATCH($C1773,'Policy Characteristics'!$C:$C,0))),"",INDEX('Policy Characteristics'!F:F,MATCH($C1773,'Policy Characteristics'!$C:$C,0)))</f>
        <v>-0.9</v>
      </c>
      <c r="M1773" s="238">
        <f>IF(ISBLANK(INDEX('Policy Characteristics'!G:G,MATCH($C1773,'Policy Characteristics'!$C:$C,0))),"",INDEX('Policy Characteristics'!G:G,MATCH($C1773,'Policy Characteristics'!$C:$C,0)))</f>
        <v>0.9</v>
      </c>
      <c r="N1773" s="238">
        <f>IF(ISBLANK(INDEX('Policy Characteristics'!H:H,MATCH($C1773,'Policy Characteristics'!$C:$C,0))),"",INDEX('Policy Characteristics'!H:H,MATCH($C1773,'Policy Characteristics'!$C:$C,0)))</f>
        <v>0.01</v>
      </c>
      <c r="O1773" s="237" t="str">
        <f>IF(ISBLANK(INDEX('Policy Characteristics'!I:I,MATCH($C1773,'Policy Characteristics'!$C:$C,0))),"",INDEX('Policy Characteristics'!I:I,MATCH($C1773,'Policy Characteristics'!$C:$C,0)))</f>
        <v>% of BAU price</v>
      </c>
      <c r="P1773" s="237"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7" t="str">
        <f>IF(ISBLANK(INDEX('Policy Characteristics'!K:K,MATCH($C1773,'Policy Characteristics'!$C:$C,0))),"",INDEX('Policy Characteristics'!K:K,MATCH($C1773,'Policy Characteristics'!$C:$C,0)))</f>
        <v>fuels.html#fuel-taxes</v>
      </c>
      <c r="R1773" s="237" t="str">
        <f>IF(ISBLANK(INDEX('Policy Characteristics'!L:L,MATCH($C1773,'Policy Characteristics'!$C:$C,0))),"",INDEX('Policy Characteristics'!L:L,MATCH($C1773,'Policy Characteristics'!$C:$C,0)))</f>
        <v>fuel-taxes.html</v>
      </c>
      <c r="S1773" s="291" t="s">
        <v>187</v>
      </c>
    </row>
    <row r="1774" spans="1:19">
      <c r="A1774" s="237" t="str">
        <f>IF(ISBLANK(INDEX('Policy Characteristics'!A:A,MATCH($C1774,'Policy Characteristics'!$C:$C,0))),"",INDEX('Policy Characteristics'!A:A,MATCH($C1774,'Policy Characteristics'!$C:$C,0)))</f>
        <v>Cross-Sector</v>
      </c>
      <c r="B1774" s="386" t="str">
        <f>IF(ISBLANK(INDEX('Policy Characteristics'!B:B,MATCH($C1774,'Policy Characteristics'!$C:$C,0))),"",INDEX('Policy Characteristics'!B:B,MATCH($C1774,'Policy Characteristics'!$C:$C,0)))</f>
        <v>Fuel Taxes or Subsidies</v>
      </c>
      <c r="C1774" s="294" t="str">
        <f t="shared" si="69"/>
        <v>Additional Fuel Tax or Subsidy Rate by Fuel</v>
      </c>
      <c r="D1774" s="290" t="s">
        <v>2472</v>
      </c>
      <c r="E1774" s="335" t="s">
        <v>332</v>
      </c>
      <c r="F1774" s="290" t="s">
        <v>2473</v>
      </c>
      <c r="G1774" s="335" t="s">
        <v>3682</v>
      </c>
      <c r="H1774" s="17">
        <v>2344</v>
      </c>
      <c r="I1774" s="389" t="s">
        <v>44</v>
      </c>
      <c r="J1774" s="388" t="str">
        <f>IF(ISBLANK(INDEX('Policy Characteristics'!D:D,MATCH($C1774,'Policy Characteristics'!$C:$C,0))),"",INDEX('Policy Characteristics'!D:D,MATCH($C1774,'Policy Characteristics'!$C:$C,0)))</f>
        <v>Fuel Taxes or Subsidies</v>
      </c>
      <c r="K1774" s="237" t="str">
        <f>IF(ISBLANK(INDEX('Policy Characteristics'!E:E,MATCH($C1774,'Policy Characteristics'!$C:$C,0))),"",INDEX('Policy Characteristics'!E:E,MATCH($C1774,'Policy Characteristics'!$C:$C,0)))</f>
        <v>cross fuel tax</v>
      </c>
      <c r="L1774" s="238">
        <f>IF(ISBLANK(INDEX('Policy Characteristics'!F:F,MATCH($C1774,'Policy Characteristics'!$C:$C,0))),"",INDEX('Policy Characteristics'!F:F,MATCH($C1774,'Policy Characteristics'!$C:$C,0)))</f>
        <v>-0.9</v>
      </c>
      <c r="M1774" s="238">
        <f>IF(ISBLANK(INDEX('Policy Characteristics'!G:G,MATCH($C1774,'Policy Characteristics'!$C:$C,0))),"",INDEX('Policy Characteristics'!G:G,MATCH($C1774,'Policy Characteristics'!$C:$C,0)))</f>
        <v>0.9</v>
      </c>
      <c r="N1774" s="238">
        <f>IF(ISBLANK(INDEX('Policy Characteristics'!H:H,MATCH($C1774,'Policy Characteristics'!$C:$C,0))),"",INDEX('Policy Characteristics'!H:H,MATCH($C1774,'Policy Characteristics'!$C:$C,0)))</f>
        <v>0.01</v>
      </c>
      <c r="O1774" s="237" t="str">
        <f>IF(ISBLANK(INDEX('Policy Characteristics'!I:I,MATCH($C1774,'Policy Characteristics'!$C:$C,0))),"",INDEX('Policy Characteristics'!I:I,MATCH($C1774,'Policy Characteristics'!$C:$C,0)))</f>
        <v>% of BAU price</v>
      </c>
      <c r="P1774" s="237"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7" t="str">
        <f>IF(ISBLANK(INDEX('Policy Characteristics'!K:K,MATCH($C1774,'Policy Characteristics'!$C:$C,0))),"",INDEX('Policy Characteristics'!K:K,MATCH($C1774,'Policy Characteristics'!$C:$C,0)))</f>
        <v>fuels.html#fuel-taxes</v>
      </c>
      <c r="R1774" s="237" t="str">
        <f>IF(ISBLANK(INDEX('Policy Characteristics'!L:L,MATCH($C1774,'Policy Characteristics'!$C:$C,0))),"",INDEX('Policy Characteristics'!L:L,MATCH($C1774,'Policy Characteristics'!$C:$C,0)))</f>
        <v>fuel-taxes.html</v>
      </c>
      <c r="S1774" s="291" t="s">
        <v>187</v>
      </c>
    </row>
    <row r="1775" spans="1:19">
      <c r="A1775" s="237" t="str">
        <f>IF(ISBLANK(INDEX('Policy Characteristics'!A:A,MATCH($C1775,'Policy Characteristics'!$C:$C,0))),"",INDEX('Policy Characteristics'!A:A,MATCH($C1775,'Policy Characteristics'!$C:$C,0)))</f>
        <v>Cross-Sector</v>
      </c>
      <c r="B1775" s="386" t="str">
        <f>IF(ISBLANK(INDEX('Policy Characteristics'!B:B,MATCH($C1775,'Policy Characteristics'!$C:$C,0))),"",INDEX('Policy Characteristics'!B:B,MATCH($C1775,'Policy Characteristics'!$C:$C,0)))</f>
        <v>Fuel Taxes or Subsidies</v>
      </c>
      <c r="C1775" s="294" t="str">
        <f t="shared" si="69"/>
        <v>Additional Fuel Tax or Subsidy Rate by Fuel</v>
      </c>
      <c r="D1775" s="290" t="s">
        <v>2463</v>
      </c>
      <c r="E1775" s="335" t="s">
        <v>332</v>
      </c>
      <c r="F1775" s="290" t="s">
        <v>2467</v>
      </c>
      <c r="G1775" s="335" t="s">
        <v>3682</v>
      </c>
      <c r="H1775" s="17">
        <v>2345</v>
      </c>
      <c r="I1775" s="389" t="s">
        <v>44</v>
      </c>
      <c r="J1775" s="388" t="str">
        <f>IF(ISBLANK(INDEX('Policy Characteristics'!D:D,MATCH($C1775,'Policy Characteristics'!$C:$C,0))),"",INDEX('Policy Characteristics'!D:D,MATCH($C1775,'Policy Characteristics'!$C:$C,0)))</f>
        <v>Fuel Taxes or Subsidies</v>
      </c>
      <c r="K1775" s="237" t="str">
        <f>IF(ISBLANK(INDEX('Policy Characteristics'!E:E,MATCH($C1775,'Policy Characteristics'!$C:$C,0))),"",INDEX('Policy Characteristics'!E:E,MATCH($C1775,'Policy Characteristics'!$C:$C,0)))</f>
        <v>cross fuel tax</v>
      </c>
      <c r="L1775" s="238">
        <f>IF(ISBLANK(INDEX('Policy Characteristics'!F:F,MATCH($C1775,'Policy Characteristics'!$C:$C,0))),"",INDEX('Policy Characteristics'!F:F,MATCH($C1775,'Policy Characteristics'!$C:$C,0)))</f>
        <v>-0.9</v>
      </c>
      <c r="M1775" s="238">
        <f>IF(ISBLANK(INDEX('Policy Characteristics'!G:G,MATCH($C1775,'Policy Characteristics'!$C:$C,0))),"",INDEX('Policy Characteristics'!G:G,MATCH($C1775,'Policy Characteristics'!$C:$C,0)))</f>
        <v>0.9</v>
      </c>
      <c r="N1775" s="238">
        <f>IF(ISBLANK(INDEX('Policy Characteristics'!H:H,MATCH($C1775,'Policy Characteristics'!$C:$C,0))),"",INDEX('Policy Characteristics'!H:H,MATCH($C1775,'Policy Characteristics'!$C:$C,0)))</f>
        <v>0.01</v>
      </c>
      <c r="O1775" s="237" t="str">
        <f>IF(ISBLANK(INDEX('Policy Characteristics'!I:I,MATCH($C1775,'Policy Characteristics'!$C:$C,0))),"",INDEX('Policy Characteristics'!I:I,MATCH($C1775,'Policy Characteristics'!$C:$C,0)))</f>
        <v>% of BAU price</v>
      </c>
      <c r="P1775" s="237"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7" t="str">
        <f>IF(ISBLANK(INDEX('Policy Characteristics'!K:K,MATCH($C1775,'Policy Characteristics'!$C:$C,0))),"",INDEX('Policy Characteristics'!K:K,MATCH($C1775,'Policy Characteristics'!$C:$C,0)))</f>
        <v>fuels.html#fuel-taxes</v>
      </c>
      <c r="R1775" s="237" t="str">
        <f>IF(ISBLANK(INDEX('Policy Characteristics'!L:L,MATCH($C1775,'Policy Characteristics'!$C:$C,0))),"",INDEX('Policy Characteristics'!L:L,MATCH($C1775,'Policy Characteristics'!$C:$C,0)))</f>
        <v>fuel-taxes.html</v>
      </c>
      <c r="S1775" s="291" t="s">
        <v>187</v>
      </c>
    </row>
    <row r="1776" spans="1:19">
      <c r="A1776" s="237" t="str">
        <f>IF(ISBLANK(INDEX('Policy Characteristics'!A:A,MATCH($C1776,'Policy Characteristics'!$C:$C,0))),"",INDEX('Policy Characteristics'!A:A,MATCH($C1776,'Policy Characteristics'!$C:$C,0)))</f>
        <v>Cross-Sector</v>
      </c>
      <c r="B1776" s="386" t="str">
        <f>IF(ISBLANK(INDEX('Policy Characteristics'!B:B,MATCH($C1776,'Policy Characteristics'!$C:$C,0))),"",INDEX('Policy Characteristics'!B:B,MATCH($C1776,'Policy Characteristics'!$C:$C,0)))</f>
        <v>Fuel Taxes or Subsidies</v>
      </c>
      <c r="C1776" s="294" t="str">
        <f t="shared" si="69"/>
        <v>Additional Fuel Tax or Subsidy Rate by Fuel</v>
      </c>
      <c r="D1776" s="290" t="s">
        <v>2464</v>
      </c>
      <c r="E1776" s="335" t="s">
        <v>332</v>
      </c>
      <c r="F1776" s="290" t="s">
        <v>2468</v>
      </c>
      <c r="G1776" s="335" t="s">
        <v>3682</v>
      </c>
      <c r="H1776" s="17">
        <v>2346</v>
      </c>
      <c r="I1776" s="389" t="s">
        <v>44</v>
      </c>
      <c r="J1776" s="388" t="str">
        <f>IF(ISBLANK(INDEX('Policy Characteristics'!D:D,MATCH($C1776,'Policy Characteristics'!$C:$C,0))),"",INDEX('Policy Characteristics'!D:D,MATCH($C1776,'Policy Characteristics'!$C:$C,0)))</f>
        <v>Fuel Taxes or Subsidies</v>
      </c>
      <c r="K1776" s="237" t="str">
        <f>IF(ISBLANK(INDEX('Policy Characteristics'!E:E,MATCH($C1776,'Policy Characteristics'!$C:$C,0))),"",INDEX('Policy Characteristics'!E:E,MATCH($C1776,'Policy Characteristics'!$C:$C,0)))</f>
        <v>cross fuel tax</v>
      </c>
      <c r="L1776" s="238">
        <f>IF(ISBLANK(INDEX('Policy Characteristics'!F:F,MATCH($C1776,'Policy Characteristics'!$C:$C,0))),"",INDEX('Policy Characteristics'!F:F,MATCH($C1776,'Policy Characteristics'!$C:$C,0)))</f>
        <v>-0.9</v>
      </c>
      <c r="M1776" s="238">
        <f>IF(ISBLANK(INDEX('Policy Characteristics'!G:G,MATCH($C1776,'Policy Characteristics'!$C:$C,0))),"",INDEX('Policy Characteristics'!G:G,MATCH($C1776,'Policy Characteristics'!$C:$C,0)))</f>
        <v>0.9</v>
      </c>
      <c r="N1776" s="238">
        <f>IF(ISBLANK(INDEX('Policy Characteristics'!H:H,MATCH($C1776,'Policy Characteristics'!$C:$C,0))),"",INDEX('Policy Characteristics'!H:H,MATCH($C1776,'Policy Characteristics'!$C:$C,0)))</f>
        <v>0.01</v>
      </c>
      <c r="O1776" s="237" t="str">
        <f>IF(ISBLANK(INDEX('Policy Characteristics'!I:I,MATCH($C1776,'Policy Characteristics'!$C:$C,0))),"",INDEX('Policy Characteristics'!I:I,MATCH($C1776,'Policy Characteristics'!$C:$C,0)))</f>
        <v>% of BAU price</v>
      </c>
      <c r="P1776" s="237"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7" t="str">
        <f>IF(ISBLANK(INDEX('Policy Characteristics'!K:K,MATCH($C1776,'Policy Characteristics'!$C:$C,0))),"",INDEX('Policy Characteristics'!K:K,MATCH($C1776,'Policy Characteristics'!$C:$C,0)))</f>
        <v>fuels.html#fuel-taxes</v>
      </c>
      <c r="R1776" s="237" t="str">
        <f>IF(ISBLANK(INDEX('Policy Characteristics'!L:L,MATCH($C1776,'Policy Characteristics'!$C:$C,0))),"",INDEX('Policy Characteristics'!L:L,MATCH($C1776,'Policy Characteristics'!$C:$C,0)))</f>
        <v>fuel-taxes.html</v>
      </c>
      <c r="S1776" s="291" t="s">
        <v>187</v>
      </c>
    </row>
    <row r="1777" spans="1:19">
      <c r="A1777" s="237" t="str">
        <f>IF(ISBLANK(INDEX('Policy Characteristics'!A:A,MATCH($C1777,'Policy Characteristics'!$C:$C,0))),"",INDEX('Policy Characteristics'!A:A,MATCH($C1777,'Policy Characteristics'!$C:$C,0)))</f>
        <v>Cross-Sector</v>
      </c>
      <c r="B1777" s="386" t="str">
        <f>IF(ISBLANK(INDEX('Policy Characteristics'!B:B,MATCH($C1777,'Policy Characteristics'!$C:$C,0))),"",INDEX('Policy Characteristics'!B:B,MATCH($C1777,'Policy Characteristics'!$C:$C,0)))</f>
        <v>Fuel Taxes or Subsidies</v>
      </c>
      <c r="C1777" s="294" t="str">
        <f t="shared" si="69"/>
        <v>Additional Fuel Tax or Subsidy Rate by Fuel</v>
      </c>
      <c r="D1777" s="290" t="s">
        <v>2465</v>
      </c>
      <c r="E1777" s="335" t="s">
        <v>332</v>
      </c>
      <c r="F1777" s="290" t="s">
        <v>2469</v>
      </c>
      <c r="G1777" s="335" t="s">
        <v>3682</v>
      </c>
      <c r="H1777" s="17">
        <v>2347</v>
      </c>
      <c r="I1777" s="389" t="s">
        <v>44</v>
      </c>
      <c r="J1777" s="388" t="str">
        <f>IF(ISBLANK(INDEX('Policy Characteristics'!D:D,MATCH($C1777,'Policy Characteristics'!$C:$C,0))),"",INDEX('Policy Characteristics'!D:D,MATCH($C1777,'Policy Characteristics'!$C:$C,0)))</f>
        <v>Fuel Taxes or Subsidies</v>
      </c>
      <c r="K1777" s="237" t="str">
        <f>IF(ISBLANK(INDEX('Policy Characteristics'!E:E,MATCH($C1777,'Policy Characteristics'!$C:$C,0))),"",INDEX('Policy Characteristics'!E:E,MATCH($C1777,'Policy Characteristics'!$C:$C,0)))</f>
        <v>cross fuel tax</v>
      </c>
      <c r="L1777" s="238">
        <f>IF(ISBLANK(INDEX('Policy Characteristics'!F:F,MATCH($C1777,'Policy Characteristics'!$C:$C,0))),"",INDEX('Policy Characteristics'!F:F,MATCH($C1777,'Policy Characteristics'!$C:$C,0)))</f>
        <v>-0.9</v>
      </c>
      <c r="M1777" s="238">
        <f>IF(ISBLANK(INDEX('Policy Characteristics'!G:G,MATCH($C1777,'Policy Characteristics'!$C:$C,0))),"",INDEX('Policy Characteristics'!G:G,MATCH($C1777,'Policy Characteristics'!$C:$C,0)))</f>
        <v>0.9</v>
      </c>
      <c r="N1777" s="238">
        <f>IF(ISBLANK(INDEX('Policy Characteristics'!H:H,MATCH($C1777,'Policy Characteristics'!$C:$C,0))),"",INDEX('Policy Characteristics'!H:H,MATCH($C1777,'Policy Characteristics'!$C:$C,0)))</f>
        <v>0.01</v>
      </c>
      <c r="O1777" s="237" t="str">
        <f>IF(ISBLANK(INDEX('Policy Characteristics'!I:I,MATCH($C1777,'Policy Characteristics'!$C:$C,0))),"",INDEX('Policy Characteristics'!I:I,MATCH($C1777,'Policy Characteristics'!$C:$C,0)))</f>
        <v>% of BAU price</v>
      </c>
      <c r="P1777" s="237"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7" t="str">
        <f>IF(ISBLANK(INDEX('Policy Characteristics'!K:K,MATCH($C1777,'Policy Characteristics'!$C:$C,0))),"",INDEX('Policy Characteristics'!K:K,MATCH($C1777,'Policy Characteristics'!$C:$C,0)))</f>
        <v>fuels.html#fuel-taxes</v>
      </c>
      <c r="R1777" s="237" t="str">
        <f>IF(ISBLANK(INDEX('Policy Characteristics'!L:L,MATCH($C1777,'Policy Characteristics'!$C:$C,0))),"",INDEX('Policy Characteristics'!L:L,MATCH($C1777,'Policy Characteristics'!$C:$C,0)))</f>
        <v>fuel-taxes.html</v>
      </c>
      <c r="S1777" s="291" t="s">
        <v>187</v>
      </c>
    </row>
    <row r="1778" spans="1:19" s="237" customFormat="1">
      <c r="A1778" s="237" t="str">
        <f>IF(ISBLANK(INDEX('Policy Characteristics'!A:A,MATCH($C1778,'Policy Characteristics'!$C:$C,0))),"",INDEX('Policy Characteristics'!A:A,MATCH($C1778,'Policy Characteristics'!$C:$C,0)))</f>
        <v>Cross-Sector</v>
      </c>
      <c r="B1778" s="386" t="str">
        <f>IF(ISBLANK(INDEX('Policy Characteristics'!B:B,MATCH($C1778,'Policy Characteristics'!$C:$C,0))),"",INDEX('Policy Characteristics'!B:B,MATCH($C1778,'Policy Characteristics'!$C:$C,0)))</f>
        <v>Fuel Taxes or Subsidies</v>
      </c>
      <c r="C1778" s="294" t="str">
        <f t="shared" si="69"/>
        <v>Additional Fuel Tax or Subsidy Rate by Fuel</v>
      </c>
      <c r="D1778" s="335" t="s">
        <v>52</v>
      </c>
      <c r="E1778" s="335" t="s">
        <v>333</v>
      </c>
      <c r="F1778" s="335" t="s">
        <v>93</v>
      </c>
      <c r="G1778" s="335" t="s">
        <v>2579</v>
      </c>
      <c r="H1778" s="17">
        <v>2348</v>
      </c>
      <c r="I1778" s="387" t="s">
        <v>43</v>
      </c>
      <c r="J1778" s="388" t="str">
        <f>IF(ISBLANK(INDEX('Policy Characteristics'!D:D,MATCH($C1778,'Policy Characteristics'!$C:$C,0))),"",INDEX('Policy Characteristics'!D:D,MATCH($C1778,'Policy Characteristics'!$C:$C,0)))</f>
        <v>Fuel Taxes or Subsidies</v>
      </c>
      <c r="K1778" s="237" t="str">
        <f>IF(ISBLANK(INDEX('Policy Characteristics'!E:E,MATCH($C1778,'Policy Characteristics'!$C:$C,0))),"",INDEX('Policy Characteristics'!E:E,MATCH($C1778,'Policy Characteristics'!$C:$C,0)))</f>
        <v>cross fuel tax</v>
      </c>
      <c r="L1778" s="238">
        <f>IF(ISBLANK(INDEX('Policy Characteristics'!F:F,MATCH($C1778,'Policy Characteristics'!$C:$C,0))),"",INDEX('Policy Characteristics'!F:F,MATCH($C1778,'Policy Characteristics'!$C:$C,0)))</f>
        <v>-0.9</v>
      </c>
      <c r="M1778" s="238">
        <f>IF(ISBLANK(INDEX('Policy Characteristics'!G:G,MATCH($C1778,'Policy Characteristics'!$C:$C,0))),"",INDEX('Policy Characteristics'!G:G,MATCH($C1778,'Policy Characteristics'!$C:$C,0)))</f>
        <v>0.9</v>
      </c>
      <c r="N1778" s="238">
        <f>IF(ISBLANK(INDEX('Policy Characteristics'!H:H,MATCH($C1778,'Policy Characteristics'!$C:$C,0))),"",INDEX('Policy Characteristics'!H:H,MATCH($C1778,'Policy Characteristics'!$C:$C,0)))</f>
        <v>0.01</v>
      </c>
      <c r="O1778" s="237" t="str">
        <f>IF(ISBLANK(INDEX('Policy Characteristics'!I:I,MATCH($C1778,'Policy Characteristics'!$C:$C,0))),"",INDEX('Policy Characteristics'!I:I,MATCH($C1778,'Policy Characteristics'!$C:$C,0)))</f>
        <v>% of BAU price</v>
      </c>
      <c r="P1778" s="237"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7" t="str">
        <f>IF(ISBLANK(INDEX('Policy Characteristics'!K:K,MATCH($C1778,'Policy Characteristics'!$C:$C,0))),"",INDEX('Policy Characteristics'!K:K,MATCH($C1778,'Policy Characteristics'!$C:$C,0)))</f>
        <v>fuels.html#fuel-taxes</v>
      </c>
      <c r="R1778" s="237" t="str">
        <f>IF(ISBLANK(INDEX('Policy Characteristics'!L:L,MATCH($C1778,'Policy Characteristics'!$C:$C,0))),"",INDEX('Policy Characteristics'!L:L,MATCH($C1778,'Policy Characteristics'!$C:$C,0)))</f>
        <v>fuel-taxes.html</v>
      </c>
      <c r="S1778" s="291" t="s">
        <v>187</v>
      </c>
    </row>
    <row r="1779" spans="1:19" s="237" customFormat="1">
      <c r="A1779" s="237" t="str">
        <f>IF(ISBLANK(INDEX('Policy Characteristics'!A:A,MATCH($C1779,'Policy Characteristics'!$C:$C,0))),"",INDEX('Policy Characteristics'!A:A,MATCH($C1779,'Policy Characteristics'!$C:$C,0)))</f>
        <v>Cross-Sector</v>
      </c>
      <c r="B1779" s="386" t="str">
        <f>IF(ISBLANK(INDEX('Policy Characteristics'!B:B,MATCH($C1779,'Policy Characteristics'!$C:$C,0))),"",INDEX('Policy Characteristics'!B:B,MATCH($C1779,'Policy Characteristics'!$C:$C,0)))</f>
        <v>Fuel Taxes or Subsidies</v>
      </c>
      <c r="C1779" s="294" t="str">
        <f t="shared" si="69"/>
        <v>Additional Fuel Tax or Subsidy Rate by Fuel</v>
      </c>
      <c r="D1779" s="290" t="s">
        <v>447</v>
      </c>
      <c r="E1779" s="335" t="s">
        <v>333</v>
      </c>
      <c r="F1779" s="290" t="s">
        <v>444</v>
      </c>
      <c r="G1779" s="335" t="s">
        <v>2579</v>
      </c>
      <c r="H1779" s="17">
        <v>2349</v>
      </c>
      <c r="I1779" s="389" t="s">
        <v>44</v>
      </c>
      <c r="J1779" s="388" t="str">
        <f>IF(ISBLANK(INDEX('Policy Characteristics'!D:D,MATCH($C1779,'Policy Characteristics'!$C:$C,0))),"",INDEX('Policy Characteristics'!D:D,MATCH($C1779,'Policy Characteristics'!$C:$C,0)))</f>
        <v>Fuel Taxes or Subsidies</v>
      </c>
      <c r="K1779" s="237" t="str">
        <f>IF(ISBLANK(INDEX('Policy Characteristics'!E:E,MATCH($C1779,'Policy Characteristics'!$C:$C,0))),"",INDEX('Policy Characteristics'!E:E,MATCH($C1779,'Policy Characteristics'!$C:$C,0)))</f>
        <v>cross fuel tax</v>
      </c>
      <c r="L1779" s="238">
        <f>IF(ISBLANK(INDEX('Policy Characteristics'!F:F,MATCH($C1779,'Policy Characteristics'!$C:$C,0))),"",INDEX('Policy Characteristics'!F:F,MATCH($C1779,'Policy Characteristics'!$C:$C,0)))</f>
        <v>-0.9</v>
      </c>
      <c r="M1779" s="238">
        <f>IF(ISBLANK(INDEX('Policy Characteristics'!G:G,MATCH($C1779,'Policy Characteristics'!$C:$C,0))),"",INDEX('Policy Characteristics'!G:G,MATCH($C1779,'Policy Characteristics'!$C:$C,0)))</f>
        <v>0.9</v>
      </c>
      <c r="N1779" s="238">
        <f>IF(ISBLANK(INDEX('Policy Characteristics'!H:H,MATCH($C1779,'Policy Characteristics'!$C:$C,0))),"",INDEX('Policy Characteristics'!H:H,MATCH($C1779,'Policy Characteristics'!$C:$C,0)))</f>
        <v>0.01</v>
      </c>
      <c r="O1779" s="237" t="str">
        <f>IF(ISBLANK(INDEX('Policy Characteristics'!I:I,MATCH($C1779,'Policy Characteristics'!$C:$C,0))),"",INDEX('Policy Characteristics'!I:I,MATCH($C1779,'Policy Characteristics'!$C:$C,0)))</f>
        <v>% of BAU price</v>
      </c>
      <c r="P1779" s="237"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7" t="str">
        <f>IF(ISBLANK(INDEX('Policy Characteristics'!K:K,MATCH($C1779,'Policy Characteristics'!$C:$C,0))),"",INDEX('Policy Characteristics'!K:K,MATCH($C1779,'Policy Characteristics'!$C:$C,0)))</f>
        <v>fuels.html#fuel-taxes</v>
      </c>
      <c r="R1779" s="237" t="str">
        <f>IF(ISBLANK(INDEX('Policy Characteristics'!L:L,MATCH($C1779,'Policy Characteristics'!$C:$C,0))),"",INDEX('Policy Characteristics'!L:L,MATCH($C1779,'Policy Characteristics'!$C:$C,0)))</f>
        <v>fuel-taxes.html</v>
      </c>
      <c r="S1779" s="291" t="s">
        <v>187</v>
      </c>
    </row>
    <row r="1780" spans="1:19" s="237" customFormat="1">
      <c r="A1780" s="237" t="str">
        <f>IF(ISBLANK(INDEX('Policy Characteristics'!A:A,MATCH($C1780,'Policy Characteristics'!$C:$C,0))),"",INDEX('Policy Characteristics'!A:A,MATCH($C1780,'Policy Characteristics'!$C:$C,0)))</f>
        <v>Cross-Sector</v>
      </c>
      <c r="B1780" s="386" t="str">
        <f>IF(ISBLANK(INDEX('Policy Characteristics'!B:B,MATCH($C1780,'Policy Characteristics'!$C:$C,0))),"",INDEX('Policy Characteristics'!B:B,MATCH($C1780,'Policy Characteristics'!$C:$C,0)))</f>
        <v>Fuel Taxes or Subsidies</v>
      </c>
      <c r="C1780" s="294" t="str">
        <f t="shared" si="69"/>
        <v>Additional Fuel Tax or Subsidy Rate by Fuel</v>
      </c>
      <c r="D1780" s="290" t="s">
        <v>46</v>
      </c>
      <c r="E1780" s="335" t="s">
        <v>333</v>
      </c>
      <c r="F1780" s="290" t="s">
        <v>87</v>
      </c>
      <c r="G1780" s="335" t="s">
        <v>2579</v>
      </c>
      <c r="H1780" s="17">
        <v>2350</v>
      </c>
      <c r="I1780" s="389" t="s">
        <v>43</v>
      </c>
      <c r="J1780" s="388" t="str">
        <f>IF(ISBLANK(INDEX('Policy Characteristics'!D:D,MATCH($C1780,'Policy Characteristics'!$C:$C,0))),"",INDEX('Policy Characteristics'!D:D,MATCH($C1780,'Policy Characteristics'!$C:$C,0)))</f>
        <v>Fuel Taxes or Subsidies</v>
      </c>
      <c r="K1780" s="237" t="str">
        <f>IF(ISBLANK(INDEX('Policy Characteristics'!E:E,MATCH($C1780,'Policy Characteristics'!$C:$C,0))),"",INDEX('Policy Characteristics'!E:E,MATCH($C1780,'Policy Characteristics'!$C:$C,0)))</f>
        <v>cross fuel tax</v>
      </c>
      <c r="L1780" s="238">
        <f>IF(ISBLANK(INDEX('Policy Characteristics'!F:F,MATCH($C1780,'Policy Characteristics'!$C:$C,0))),"",INDEX('Policy Characteristics'!F:F,MATCH($C1780,'Policy Characteristics'!$C:$C,0)))</f>
        <v>-0.9</v>
      </c>
      <c r="M1780" s="238">
        <f>IF(ISBLANK(INDEX('Policy Characteristics'!G:G,MATCH($C1780,'Policy Characteristics'!$C:$C,0))),"",INDEX('Policy Characteristics'!G:G,MATCH($C1780,'Policy Characteristics'!$C:$C,0)))</f>
        <v>0.9</v>
      </c>
      <c r="N1780" s="238">
        <f>IF(ISBLANK(INDEX('Policy Characteristics'!H:H,MATCH($C1780,'Policy Characteristics'!$C:$C,0))),"",INDEX('Policy Characteristics'!H:H,MATCH($C1780,'Policy Characteristics'!$C:$C,0)))</f>
        <v>0.01</v>
      </c>
      <c r="O1780" s="237" t="str">
        <f>IF(ISBLANK(INDEX('Policy Characteristics'!I:I,MATCH($C1780,'Policy Characteristics'!$C:$C,0))),"",INDEX('Policy Characteristics'!I:I,MATCH($C1780,'Policy Characteristics'!$C:$C,0)))</f>
        <v>% of BAU price</v>
      </c>
      <c r="P1780" s="237"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7" t="str">
        <f>IF(ISBLANK(INDEX('Policy Characteristics'!K:K,MATCH($C1780,'Policy Characteristics'!$C:$C,0))),"",INDEX('Policy Characteristics'!K:K,MATCH($C1780,'Policy Characteristics'!$C:$C,0)))</f>
        <v>fuels.html#fuel-taxes</v>
      </c>
      <c r="R1780" s="237" t="str">
        <f>IF(ISBLANK(INDEX('Policy Characteristics'!L:L,MATCH($C1780,'Policy Characteristics'!$C:$C,0))),"",INDEX('Policy Characteristics'!L:L,MATCH($C1780,'Policy Characteristics'!$C:$C,0)))</f>
        <v>fuel-taxes.html</v>
      </c>
      <c r="S1780" s="291" t="s">
        <v>187</v>
      </c>
    </row>
    <row r="1781" spans="1:19" s="237" customFormat="1">
      <c r="A1781" s="237" t="str">
        <f>IF(ISBLANK(INDEX('Policy Characteristics'!A:A,MATCH($C1781,'Policy Characteristics'!$C:$C,0))),"",INDEX('Policy Characteristics'!A:A,MATCH($C1781,'Policy Characteristics'!$C:$C,0)))</f>
        <v>Cross-Sector</v>
      </c>
      <c r="B1781" s="386" t="str">
        <f>IF(ISBLANK(INDEX('Policy Characteristics'!B:B,MATCH($C1781,'Policy Characteristics'!$C:$C,0))),"",INDEX('Policy Characteristics'!B:B,MATCH($C1781,'Policy Characteristics'!$C:$C,0)))</f>
        <v>Fuel Taxes or Subsidies</v>
      </c>
      <c r="C1781" s="294" t="str">
        <f t="shared" si="69"/>
        <v>Additional Fuel Tax or Subsidy Rate by Fuel</v>
      </c>
      <c r="D1781" s="290" t="s">
        <v>47</v>
      </c>
      <c r="E1781" s="335" t="s">
        <v>333</v>
      </c>
      <c r="F1781" s="290" t="s">
        <v>88</v>
      </c>
      <c r="G1781" s="335" t="s">
        <v>2579</v>
      </c>
      <c r="H1781" s="17">
        <v>2351</v>
      </c>
      <c r="I1781" s="389" t="s">
        <v>44</v>
      </c>
      <c r="J1781" s="388" t="str">
        <f>IF(ISBLANK(INDEX('Policy Characteristics'!D:D,MATCH($C1781,'Policy Characteristics'!$C:$C,0))),"",INDEX('Policy Characteristics'!D:D,MATCH($C1781,'Policy Characteristics'!$C:$C,0)))</f>
        <v>Fuel Taxes or Subsidies</v>
      </c>
      <c r="K1781" s="237" t="str">
        <f>IF(ISBLANK(INDEX('Policy Characteristics'!E:E,MATCH($C1781,'Policy Characteristics'!$C:$C,0))),"",INDEX('Policy Characteristics'!E:E,MATCH($C1781,'Policy Characteristics'!$C:$C,0)))</f>
        <v>cross fuel tax</v>
      </c>
      <c r="L1781" s="238">
        <f>IF(ISBLANK(INDEX('Policy Characteristics'!F:F,MATCH($C1781,'Policy Characteristics'!$C:$C,0))),"",INDEX('Policy Characteristics'!F:F,MATCH($C1781,'Policy Characteristics'!$C:$C,0)))</f>
        <v>-0.9</v>
      </c>
      <c r="M1781" s="238">
        <f>IF(ISBLANK(INDEX('Policy Characteristics'!G:G,MATCH($C1781,'Policy Characteristics'!$C:$C,0))),"",INDEX('Policy Characteristics'!G:G,MATCH($C1781,'Policy Characteristics'!$C:$C,0)))</f>
        <v>0.9</v>
      </c>
      <c r="N1781" s="238">
        <f>IF(ISBLANK(INDEX('Policy Characteristics'!H:H,MATCH($C1781,'Policy Characteristics'!$C:$C,0))),"",INDEX('Policy Characteristics'!H:H,MATCH($C1781,'Policy Characteristics'!$C:$C,0)))</f>
        <v>0.01</v>
      </c>
      <c r="O1781" s="237" t="str">
        <f>IF(ISBLANK(INDEX('Policy Characteristics'!I:I,MATCH($C1781,'Policy Characteristics'!$C:$C,0))),"",INDEX('Policy Characteristics'!I:I,MATCH($C1781,'Policy Characteristics'!$C:$C,0)))</f>
        <v>% of BAU price</v>
      </c>
      <c r="P1781" s="237"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7" t="str">
        <f>IF(ISBLANK(INDEX('Policy Characteristics'!K:K,MATCH($C1781,'Policy Characteristics'!$C:$C,0))),"",INDEX('Policy Characteristics'!K:K,MATCH($C1781,'Policy Characteristics'!$C:$C,0)))</f>
        <v>fuels.html#fuel-taxes</v>
      </c>
      <c r="R1781" s="237" t="str">
        <f>IF(ISBLANK(INDEX('Policy Characteristics'!L:L,MATCH($C1781,'Policy Characteristics'!$C:$C,0))),"",INDEX('Policy Characteristics'!L:L,MATCH($C1781,'Policy Characteristics'!$C:$C,0)))</f>
        <v>fuel-taxes.html</v>
      </c>
      <c r="S1781" s="291" t="s">
        <v>187</v>
      </c>
    </row>
    <row r="1782" spans="1:19" s="237" customFormat="1">
      <c r="A1782" s="237" t="str">
        <f>IF(ISBLANK(INDEX('Policy Characteristics'!A:A,MATCH($C1782,'Policy Characteristics'!$C:$C,0))),"",INDEX('Policy Characteristics'!A:A,MATCH($C1782,'Policy Characteristics'!$C:$C,0)))</f>
        <v>Cross-Sector</v>
      </c>
      <c r="B1782" s="386" t="str">
        <f>IF(ISBLANK(INDEX('Policy Characteristics'!B:B,MATCH($C1782,'Policy Characteristics'!$C:$C,0))),"",INDEX('Policy Characteristics'!B:B,MATCH($C1782,'Policy Characteristics'!$C:$C,0)))</f>
        <v>Fuel Taxes or Subsidies</v>
      </c>
      <c r="C1782" s="294" t="str">
        <f t="shared" si="69"/>
        <v>Additional Fuel Tax or Subsidy Rate by Fuel</v>
      </c>
      <c r="D1782" s="290" t="s">
        <v>51</v>
      </c>
      <c r="E1782" s="335" t="s">
        <v>333</v>
      </c>
      <c r="F1782" s="290" t="s">
        <v>92</v>
      </c>
      <c r="G1782" s="335" t="s">
        <v>2579</v>
      </c>
      <c r="H1782" s="17">
        <v>2352</v>
      </c>
      <c r="I1782" s="389" t="s">
        <v>44</v>
      </c>
      <c r="J1782" s="388" t="str">
        <f>IF(ISBLANK(INDEX('Policy Characteristics'!D:D,MATCH($C1782,'Policy Characteristics'!$C:$C,0))),"",INDEX('Policy Characteristics'!D:D,MATCH($C1782,'Policy Characteristics'!$C:$C,0)))</f>
        <v>Fuel Taxes or Subsidies</v>
      </c>
      <c r="K1782" s="237" t="str">
        <f>IF(ISBLANK(INDEX('Policy Characteristics'!E:E,MATCH($C1782,'Policy Characteristics'!$C:$C,0))),"",INDEX('Policy Characteristics'!E:E,MATCH($C1782,'Policy Characteristics'!$C:$C,0)))</f>
        <v>cross fuel tax</v>
      </c>
      <c r="L1782" s="238">
        <f>IF(ISBLANK(INDEX('Policy Characteristics'!F:F,MATCH($C1782,'Policy Characteristics'!$C:$C,0))),"",INDEX('Policy Characteristics'!F:F,MATCH($C1782,'Policy Characteristics'!$C:$C,0)))</f>
        <v>-0.9</v>
      </c>
      <c r="M1782" s="238">
        <f>IF(ISBLANK(INDEX('Policy Characteristics'!G:G,MATCH($C1782,'Policy Characteristics'!$C:$C,0))),"",INDEX('Policy Characteristics'!G:G,MATCH($C1782,'Policy Characteristics'!$C:$C,0)))</f>
        <v>0.9</v>
      </c>
      <c r="N1782" s="238">
        <f>IF(ISBLANK(INDEX('Policy Characteristics'!H:H,MATCH($C1782,'Policy Characteristics'!$C:$C,0))),"",INDEX('Policy Characteristics'!H:H,MATCH($C1782,'Policy Characteristics'!$C:$C,0)))</f>
        <v>0.01</v>
      </c>
      <c r="O1782" s="237" t="str">
        <f>IF(ISBLANK(INDEX('Policy Characteristics'!I:I,MATCH($C1782,'Policy Characteristics'!$C:$C,0))),"",INDEX('Policy Characteristics'!I:I,MATCH($C1782,'Policy Characteristics'!$C:$C,0)))</f>
        <v>% of BAU price</v>
      </c>
      <c r="P1782" s="237"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7" t="str">
        <f>IF(ISBLANK(INDEX('Policy Characteristics'!K:K,MATCH($C1782,'Policy Characteristics'!$C:$C,0))),"",INDEX('Policy Characteristics'!K:K,MATCH($C1782,'Policy Characteristics'!$C:$C,0)))</f>
        <v>fuels.html#fuel-taxes</v>
      </c>
      <c r="R1782" s="237" t="str">
        <f>IF(ISBLANK(INDEX('Policy Characteristics'!L:L,MATCH($C1782,'Policy Characteristics'!$C:$C,0))),"",INDEX('Policy Characteristics'!L:L,MATCH($C1782,'Policy Characteristics'!$C:$C,0)))</f>
        <v>fuel-taxes.html</v>
      </c>
      <c r="S1782" s="291" t="s">
        <v>187</v>
      </c>
    </row>
    <row r="1783" spans="1:19" s="237" customFormat="1">
      <c r="A1783" s="237" t="str">
        <f>IF(ISBLANK(INDEX('Policy Characteristics'!A:A,MATCH($C1783,'Policy Characteristics'!$C:$C,0))),"",INDEX('Policy Characteristics'!A:A,MATCH($C1783,'Policy Characteristics'!$C:$C,0)))</f>
        <v>Cross-Sector</v>
      </c>
      <c r="B1783" s="386" t="str">
        <f>IF(ISBLANK(INDEX('Policy Characteristics'!B:B,MATCH($C1783,'Policy Characteristics'!$C:$C,0))),"",INDEX('Policy Characteristics'!B:B,MATCH($C1783,'Policy Characteristics'!$C:$C,0)))</f>
        <v>Fuel Taxes or Subsidies</v>
      </c>
      <c r="C1783" s="294" t="str">
        <f t="shared" si="69"/>
        <v>Additional Fuel Tax or Subsidy Rate by Fuel</v>
      </c>
      <c r="D1783" s="290" t="s">
        <v>53</v>
      </c>
      <c r="E1783" s="335" t="s">
        <v>333</v>
      </c>
      <c r="F1783" s="290" t="s">
        <v>95</v>
      </c>
      <c r="G1783" s="335" t="s">
        <v>2579</v>
      </c>
      <c r="H1783" s="17">
        <v>2353</v>
      </c>
      <c r="I1783" s="389" t="s">
        <v>44</v>
      </c>
      <c r="J1783" s="388" t="str">
        <f>IF(ISBLANK(INDEX('Policy Characteristics'!D:D,MATCH($C1783,'Policy Characteristics'!$C:$C,0))),"",INDEX('Policy Characteristics'!D:D,MATCH($C1783,'Policy Characteristics'!$C:$C,0)))</f>
        <v>Fuel Taxes or Subsidies</v>
      </c>
      <c r="K1783" s="237" t="str">
        <f>IF(ISBLANK(INDEX('Policy Characteristics'!E:E,MATCH($C1783,'Policy Characteristics'!$C:$C,0))),"",INDEX('Policy Characteristics'!E:E,MATCH($C1783,'Policy Characteristics'!$C:$C,0)))</f>
        <v>cross fuel tax</v>
      </c>
      <c r="L1783" s="238">
        <f>IF(ISBLANK(INDEX('Policy Characteristics'!F:F,MATCH($C1783,'Policy Characteristics'!$C:$C,0))),"",INDEX('Policy Characteristics'!F:F,MATCH($C1783,'Policy Characteristics'!$C:$C,0)))</f>
        <v>-0.9</v>
      </c>
      <c r="M1783" s="238">
        <f>IF(ISBLANK(INDEX('Policy Characteristics'!G:G,MATCH($C1783,'Policy Characteristics'!$C:$C,0))),"",INDEX('Policy Characteristics'!G:G,MATCH($C1783,'Policy Characteristics'!$C:$C,0)))</f>
        <v>0.9</v>
      </c>
      <c r="N1783" s="238">
        <f>IF(ISBLANK(INDEX('Policy Characteristics'!H:H,MATCH($C1783,'Policy Characteristics'!$C:$C,0))),"",INDEX('Policy Characteristics'!H:H,MATCH($C1783,'Policy Characteristics'!$C:$C,0)))</f>
        <v>0.01</v>
      </c>
      <c r="O1783" s="237" t="str">
        <f>IF(ISBLANK(INDEX('Policy Characteristics'!I:I,MATCH($C1783,'Policy Characteristics'!$C:$C,0))),"",INDEX('Policy Characteristics'!I:I,MATCH($C1783,'Policy Characteristics'!$C:$C,0)))</f>
        <v>% of BAU price</v>
      </c>
      <c r="P1783" s="237"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7" t="str">
        <f>IF(ISBLANK(INDEX('Policy Characteristics'!K:K,MATCH($C1783,'Policy Characteristics'!$C:$C,0))),"",INDEX('Policy Characteristics'!K:K,MATCH($C1783,'Policy Characteristics'!$C:$C,0)))</f>
        <v>fuels.html#fuel-taxes</v>
      </c>
      <c r="R1783" s="237" t="str">
        <f>IF(ISBLANK(INDEX('Policy Characteristics'!L:L,MATCH($C1783,'Policy Characteristics'!$C:$C,0))),"",INDEX('Policy Characteristics'!L:L,MATCH($C1783,'Policy Characteristics'!$C:$C,0)))</f>
        <v>fuel-taxes.html</v>
      </c>
      <c r="S1783" s="291" t="s">
        <v>187</v>
      </c>
    </row>
    <row r="1784" spans="1:19" s="237" customFormat="1">
      <c r="A1784" s="237" t="str">
        <f>IF(ISBLANK(INDEX('Policy Characteristics'!A:A,MATCH($C1784,'Policy Characteristics'!$C:$C,0))),"",INDEX('Policy Characteristics'!A:A,MATCH($C1784,'Policy Characteristics'!$C:$C,0)))</f>
        <v>Cross-Sector</v>
      </c>
      <c r="B1784" s="386" t="str">
        <f>IF(ISBLANK(INDEX('Policy Characteristics'!B:B,MATCH($C1784,'Policy Characteristics'!$C:$C,0))),"",INDEX('Policy Characteristics'!B:B,MATCH($C1784,'Policy Characteristics'!$C:$C,0)))</f>
        <v>Fuel Taxes or Subsidies</v>
      </c>
      <c r="C1784" s="294" t="str">
        <f t="shared" si="69"/>
        <v>Additional Fuel Tax or Subsidy Rate by Fuel</v>
      </c>
      <c r="D1784" s="290" t="s">
        <v>54</v>
      </c>
      <c r="E1784" s="335" t="s">
        <v>333</v>
      </c>
      <c r="F1784" s="290" t="s">
        <v>96</v>
      </c>
      <c r="G1784" s="335" t="s">
        <v>2579</v>
      </c>
      <c r="H1784" s="17">
        <v>2354</v>
      </c>
      <c r="I1784" s="389" t="s">
        <v>43</v>
      </c>
      <c r="J1784" s="388" t="str">
        <f>IF(ISBLANK(INDEX('Policy Characteristics'!D:D,MATCH($C1784,'Policy Characteristics'!$C:$C,0))),"",INDEX('Policy Characteristics'!D:D,MATCH($C1784,'Policy Characteristics'!$C:$C,0)))</f>
        <v>Fuel Taxes or Subsidies</v>
      </c>
      <c r="K1784" s="237" t="str">
        <f>IF(ISBLANK(INDEX('Policy Characteristics'!E:E,MATCH($C1784,'Policy Characteristics'!$C:$C,0))),"",INDEX('Policy Characteristics'!E:E,MATCH($C1784,'Policy Characteristics'!$C:$C,0)))</f>
        <v>cross fuel tax</v>
      </c>
      <c r="L1784" s="238">
        <f>IF(ISBLANK(INDEX('Policy Characteristics'!F:F,MATCH($C1784,'Policy Characteristics'!$C:$C,0))),"",INDEX('Policy Characteristics'!F:F,MATCH($C1784,'Policy Characteristics'!$C:$C,0)))</f>
        <v>-0.9</v>
      </c>
      <c r="M1784" s="238">
        <f>IF(ISBLANK(INDEX('Policy Characteristics'!G:G,MATCH($C1784,'Policy Characteristics'!$C:$C,0))),"",INDEX('Policy Characteristics'!G:G,MATCH($C1784,'Policy Characteristics'!$C:$C,0)))</f>
        <v>0.9</v>
      </c>
      <c r="N1784" s="238">
        <f>IF(ISBLANK(INDEX('Policy Characteristics'!H:H,MATCH($C1784,'Policy Characteristics'!$C:$C,0))),"",INDEX('Policy Characteristics'!H:H,MATCH($C1784,'Policy Characteristics'!$C:$C,0)))</f>
        <v>0.01</v>
      </c>
      <c r="O1784" s="237" t="str">
        <f>IF(ISBLANK(INDEX('Policy Characteristics'!I:I,MATCH($C1784,'Policy Characteristics'!$C:$C,0))),"",INDEX('Policy Characteristics'!I:I,MATCH($C1784,'Policy Characteristics'!$C:$C,0)))</f>
        <v>% of BAU price</v>
      </c>
      <c r="P1784" s="237"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7" t="str">
        <f>IF(ISBLANK(INDEX('Policy Characteristics'!K:K,MATCH($C1784,'Policy Characteristics'!$C:$C,0))),"",INDEX('Policy Characteristics'!K:K,MATCH($C1784,'Policy Characteristics'!$C:$C,0)))</f>
        <v>fuels.html#fuel-taxes</v>
      </c>
      <c r="R1784" s="237" t="str">
        <f>IF(ISBLANK(INDEX('Policy Characteristics'!L:L,MATCH($C1784,'Policy Characteristics'!$C:$C,0))),"",INDEX('Policy Characteristics'!L:L,MATCH($C1784,'Policy Characteristics'!$C:$C,0)))</f>
        <v>fuel-taxes.html</v>
      </c>
      <c r="S1784" s="291" t="s">
        <v>187</v>
      </c>
    </row>
    <row r="1785" spans="1:19" s="237" customFormat="1">
      <c r="A1785" s="237" t="str">
        <f>IF(ISBLANK(INDEX('Policy Characteristics'!A:A,MATCH($C1785,'Policy Characteristics'!$C:$C,0))),"",INDEX('Policy Characteristics'!A:A,MATCH($C1785,'Policy Characteristics'!$C:$C,0)))</f>
        <v>Cross-Sector</v>
      </c>
      <c r="B1785" s="386" t="str">
        <f>IF(ISBLANK(INDEX('Policy Characteristics'!B:B,MATCH($C1785,'Policy Characteristics'!$C:$C,0))),"",INDEX('Policy Characteristics'!B:B,MATCH($C1785,'Policy Characteristics'!$C:$C,0)))</f>
        <v>Fuel Taxes or Subsidies</v>
      </c>
      <c r="C1785" s="294" t="str">
        <f t="shared" si="69"/>
        <v>Additional Fuel Tax or Subsidy Rate by Fuel</v>
      </c>
      <c r="D1785" s="290" t="s">
        <v>55</v>
      </c>
      <c r="E1785" s="335" t="s">
        <v>333</v>
      </c>
      <c r="F1785" s="290" t="s">
        <v>97</v>
      </c>
      <c r="G1785" s="335" t="s">
        <v>2579</v>
      </c>
      <c r="H1785" s="17">
        <v>2355</v>
      </c>
      <c r="I1785" s="389" t="s">
        <v>44</v>
      </c>
      <c r="J1785" s="388" t="str">
        <f>IF(ISBLANK(INDEX('Policy Characteristics'!D:D,MATCH($C1785,'Policy Characteristics'!$C:$C,0))),"",INDEX('Policy Characteristics'!D:D,MATCH($C1785,'Policy Characteristics'!$C:$C,0)))</f>
        <v>Fuel Taxes or Subsidies</v>
      </c>
      <c r="K1785" s="237" t="str">
        <f>IF(ISBLANK(INDEX('Policy Characteristics'!E:E,MATCH($C1785,'Policy Characteristics'!$C:$C,0))),"",INDEX('Policy Characteristics'!E:E,MATCH($C1785,'Policy Characteristics'!$C:$C,0)))</f>
        <v>cross fuel tax</v>
      </c>
      <c r="L1785" s="238">
        <f>IF(ISBLANK(INDEX('Policy Characteristics'!F:F,MATCH($C1785,'Policy Characteristics'!$C:$C,0))),"",INDEX('Policy Characteristics'!F:F,MATCH($C1785,'Policy Characteristics'!$C:$C,0)))</f>
        <v>-0.9</v>
      </c>
      <c r="M1785" s="238">
        <f>IF(ISBLANK(INDEX('Policy Characteristics'!G:G,MATCH($C1785,'Policy Characteristics'!$C:$C,0))),"",INDEX('Policy Characteristics'!G:G,MATCH($C1785,'Policy Characteristics'!$C:$C,0)))</f>
        <v>0.9</v>
      </c>
      <c r="N1785" s="238">
        <f>IF(ISBLANK(INDEX('Policy Characteristics'!H:H,MATCH($C1785,'Policy Characteristics'!$C:$C,0))),"",INDEX('Policy Characteristics'!H:H,MATCH($C1785,'Policy Characteristics'!$C:$C,0)))</f>
        <v>0.01</v>
      </c>
      <c r="O1785" s="237" t="str">
        <f>IF(ISBLANK(INDEX('Policy Characteristics'!I:I,MATCH($C1785,'Policy Characteristics'!$C:$C,0))),"",INDEX('Policy Characteristics'!I:I,MATCH($C1785,'Policy Characteristics'!$C:$C,0)))</f>
        <v>% of BAU price</v>
      </c>
      <c r="P1785" s="237"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7" t="str">
        <f>IF(ISBLANK(INDEX('Policy Characteristics'!K:K,MATCH($C1785,'Policy Characteristics'!$C:$C,0))),"",INDEX('Policy Characteristics'!K:K,MATCH($C1785,'Policy Characteristics'!$C:$C,0)))</f>
        <v>fuels.html#fuel-taxes</v>
      </c>
      <c r="R1785" s="237" t="str">
        <f>IF(ISBLANK(INDEX('Policy Characteristics'!L:L,MATCH($C1785,'Policy Characteristics'!$C:$C,0))),"",INDEX('Policy Characteristics'!L:L,MATCH($C1785,'Policy Characteristics'!$C:$C,0)))</f>
        <v>fuel-taxes.html</v>
      </c>
      <c r="S1785" s="291" t="s">
        <v>187</v>
      </c>
    </row>
    <row r="1786" spans="1:19" s="237" customFormat="1">
      <c r="A1786" s="237" t="str">
        <f>IF(ISBLANK(INDEX('Policy Characteristics'!A:A,MATCH($C1786,'Policy Characteristics'!$C:$C,0))),"",INDEX('Policy Characteristics'!A:A,MATCH($C1786,'Policy Characteristics'!$C:$C,0)))</f>
        <v>Cross-Sector</v>
      </c>
      <c r="B1786" s="386" t="str">
        <f>IF(ISBLANK(INDEX('Policy Characteristics'!B:B,MATCH($C1786,'Policy Characteristics'!$C:$C,0))),"",INDEX('Policy Characteristics'!B:B,MATCH($C1786,'Policy Characteristics'!$C:$C,0)))</f>
        <v>Fuel Taxes or Subsidies</v>
      </c>
      <c r="C1786" s="294" t="str">
        <f t="shared" si="69"/>
        <v>Additional Fuel Tax or Subsidy Rate by Fuel</v>
      </c>
      <c r="D1786" s="290" t="s">
        <v>56</v>
      </c>
      <c r="E1786" s="335" t="s">
        <v>333</v>
      </c>
      <c r="F1786" s="290" t="s">
        <v>98</v>
      </c>
      <c r="G1786" s="335" t="s">
        <v>2579</v>
      </c>
      <c r="H1786" s="17">
        <v>2356</v>
      </c>
      <c r="I1786" s="389" t="s">
        <v>44</v>
      </c>
      <c r="J1786" s="388" t="str">
        <f>IF(ISBLANK(INDEX('Policy Characteristics'!D:D,MATCH($C1786,'Policy Characteristics'!$C:$C,0))),"",INDEX('Policy Characteristics'!D:D,MATCH($C1786,'Policy Characteristics'!$C:$C,0)))</f>
        <v>Fuel Taxes or Subsidies</v>
      </c>
      <c r="K1786" s="237" t="str">
        <f>IF(ISBLANK(INDEX('Policy Characteristics'!E:E,MATCH($C1786,'Policy Characteristics'!$C:$C,0))),"",INDEX('Policy Characteristics'!E:E,MATCH($C1786,'Policy Characteristics'!$C:$C,0)))</f>
        <v>cross fuel tax</v>
      </c>
      <c r="L1786" s="238">
        <f>IF(ISBLANK(INDEX('Policy Characteristics'!F:F,MATCH($C1786,'Policy Characteristics'!$C:$C,0))),"",INDEX('Policy Characteristics'!F:F,MATCH($C1786,'Policy Characteristics'!$C:$C,0)))</f>
        <v>-0.9</v>
      </c>
      <c r="M1786" s="238">
        <f>IF(ISBLANK(INDEX('Policy Characteristics'!G:G,MATCH($C1786,'Policy Characteristics'!$C:$C,0))),"",INDEX('Policy Characteristics'!G:G,MATCH($C1786,'Policy Characteristics'!$C:$C,0)))</f>
        <v>0.9</v>
      </c>
      <c r="N1786" s="238">
        <f>IF(ISBLANK(INDEX('Policy Characteristics'!H:H,MATCH($C1786,'Policy Characteristics'!$C:$C,0))),"",INDEX('Policy Characteristics'!H:H,MATCH($C1786,'Policy Characteristics'!$C:$C,0)))</f>
        <v>0.01</v>
      </c>
      <c r="O1786" s="237" t="str">
        <f>IF(ISBLANK(INDEX('Policy Characteristics'!I:I,MATCH($C1786,'Policy Characteristics'!$C:$C,0))),"",INDEX('Policy Characteristics'!I:I,MATCH($C1786,'Policy Characteristics'!$C:$C,0)))</f>
        <v>% of BAU price</v>
      </c>
      <c r="P1786" s="237"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7" t="str">
        <f>IF(ISBLANK(INDEX('Policy Characteristics'!K:K,MATCH($C1786,'Policy Characteristics'!$C:$C,0))),"",INDEX('Policy Characteristics'!K:K,MATCH($C1786,'Policy Characteristics'!$C:$C,0)))</f>
        <v>fuels.html#fuel-taxes</v>
      </c>
      <c r="R1786" s="237" t="str">
        <f>IF(ISBLANK(INDEX('Policy Characteristics'!L:L,MATCH($C1786,'Policy Characteristics'!$C:$C,0))),"",INDEX('Policy Characteristics'!L:L,MATCH($C1786,'Policy Characteristics'!$C:$C,0)))</f>
        <v>fuel-taxes.html</v>
      </c>
      <c r="S1786" s="291" t="s">
        <v>187</v>
      </c>
    </row>
    <row r="1787" spans="1:19">
      <c r="A1787" s="237" t="str">
        <f>IF(ISBLANK(INDEX('Policy Characteristics'!A:A,MATCH($C1787,'Policy Characteristics'!$C:$C,0))),"",INDEX('Policy Characteristics'!A:A,MATCH($C1787,'Policy Characteristics'!$C:$C,0)))</f>
        <v>Cross-Sector</v>
      </c>
      <c r="B1787" s="386" t="str">
        <f>IF(ISBLANK(INDEX('Policy Characteristics'!B:B,MATCH($C1787,'Policy Characteristics'!$C:$C,0))),"",INDEX('Policy Characteristics'!B:B,MATCH($C1787,'Policy Characteristics'!$C:$C,0)))</f>
        <v>Fuel Taxes or Subsidies</v>
      </c>
      <c r="C1787" s="294" t="str">
        <f t="shared" si="69"/>
        <v>Additional Fuel Tax or Subsidy Rate by Fuel</v>
      </c>
      <c r="D1787" s="290" t="s">
        <v>2470</v>
      </c>
      <c r="E1787" s="335" t="s">
        <v>333</v>
      </c>
      <c r="F1787" s="290" t="s">
        <v>2471</v>
      </c>
      <c r="G1787" s="335" t="s">
        <v>2579</v>
      </c>
      <c r="H1787" s="17">
        <v>2357</v>
      </c>
      <c r="I1787" s="389" t="s">
        <v>44</v>
      </c>
      <c r="J1787" s="388" t="str">
        <f>IF(ISBLANK(INDEX('Policy Characteristics'!D:D,MATCH($C1787,'Policy Characteristics'!$C:$C,0))),"",INDEX('Policy Characteristics'!D:D,MATCH($C1787,'Policy Characteristics'!$C:$C,0)))</f>
        <v>Fuel Taxes or Subsidies</v>
      </c>
      <c r="K1787" s="237" t="str">
        <f>IF(ISBLANK(INDEX('Policy Characteristics'!E:E,MATCH($C1787,'Policy Characteristics'!$C:$C,0))),"",INDEX('Policy Characteristics'!E:E,MATCH($C1787,'Policy Characteristics'!$C:$C,0)))</f>
        <v>cross fuel tax</v>
      </c>
      <c r="L1787" s="238">
        <f>IF(ISBLANK(INDEX('Policy Characteristics'!F:F,MATCH($C1787,'Policy Characteristics'!$C:$C,0))),"",INDEX('Policy Characteristics'!F:F,MATCH($C1787,'Policy Characteristics'!$C:$C,0)))</f>
        <v>-0.9</v>
      </c>
      <c r="M1787" s="238">
        <f>IF(ISBLANK(INDEX('Policy Characteristics'!G:G,MATCH($C1787,'Policy Characteristics'!$C:$C,0))),"",INDEX('Policy Characteristics'!G:G,MATCH($C1787,'Policy Characteristics'!$C:$C,0)))</f>
        <v>0.9</v>
      </c>
      <c r="N1787" s="238">
        <f>IF(ISBLANK(INDEX('Policy Characteristics'!H:H,MATCH($C1787,'Policy Characteristics'!$C:$C,0))),"",INDEX('Policy Characteristics'!H:H,MATCH($C1787,'Policy Characteristics'!$C:$C,0)))</f>
        <v>0.01</v>
      </c>
      <c r="O1787" s="237" t="str">
        <f>IF(ISBLANK(INDEX('Policy Characteristics'!I:I,MATCH($C1787,'Policy Characteristics'!$C:$C,0))),"",INDEX('Policy Characteristics'!I:I,MATCH($C1787,'Policy Characteristics'!$C:$C,0)))</f>
        <v>% of BAU price</v>
      </c>
      <c r="P1787" s="237"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7" t="str">
        <f>IF(ISBLANK(INDEX('Policy Characteristics'!K:K,MATCH($C1787,'Policy Characteristics'!$C:$C,0))),"",INDEX('Policy Characteristics'!K:K,MATCH($C1787,'Policy Characteristics'!$C:$C,0)))</f>
        <v>fuels.html#fuel-taxes</v>
      </c>
      <c r="R1787" s="237" t="str">
        <f>IF(ISBLANK(INDEX('Policy Characteristics'!L:L,MATCH($C1787,'Policy Characteristics'!$C:$C,0))),"",INDEX('Policy Characteristics'!L:L,MATCH($C1787,'Policy Characteristics'!$C:$C,0)))</f>
        <v>fuel-taxes.html</v>
      </c>
      <c r="S1787" s="291" t="s">
        <v>187</v>
      </c>
    </row>
    <row r="1788" spans="1:19">
      <c r="A1788" s="237" t="str">
        <f>IF(ISBLANK(INDEX('Policy Characteristics'!A:A,MATCH($C1788,'Policy Characteristics'!$C:$C,0))),"",INDEX('Policy Characteristics'!A:A,MATCH($C1788,'Policy Characteristics'!$C:$C,0)))</f>
        <v>Cross-Sector</v>
      </c>
      <c r="B1788" s="386" t="str">
        <f>IF(ISBLANK(INDEX('Policy Characteristics'!B:B,MATCH($C1788,'Policy Characteristics'!$C:$C,0))),"",INDEX('Policy Characteristics'!B:B,MATCH($C1788,'Policy Characteristics'!$C:$C,0)))</f>
        <v>Fuel Taxes or Subsidies</v>
      </c>
      <c r="C1788" s="294" t="str">
        <f t="shared" si="69"/>
        <v>Additional Fuel Tax or Subsidy Rate by Fuel</v>
      </c>
      <c r="D1788" s="290" t="s">
        <v>75</v>
      </c>
      <c r="E1788" s="335" t="s">
        <v>333</v>
      </c>
      <c r="F1788" s="290" t="s">
        <v>99</v>
      </c>
      <c r="G1788" s="335" t="s">
        <v>2579</v>
      </c>
      <c r="H1788" s="17">
        <v>2358</v>
      </c>
      <c r="I1788" s="389" t="s">
        <v>44</v>
      </c>
      <c r="J1788" s="388" t="str">
        <f>IF(ISBLANK(INDEX('Policy Characteristics'!D:D,MATCH($C1788,'Policy Characteristics'!$C:$C,0))),"",INDEX('Policy Characteristics'!D:D,MATCH($C1788,'Policy Characteristics'!$C:$C,0)))</f>
        <v>Fuel Taxes or Subsidies</v>
      </c>
      <c r="K1788" s="237" t="str">
        <f>IF(ISBLANK(INDEX('Policy Characteristics'!E:E,MATCH($C1788,'Policy Characteristics'!$C:$C,0))),"",INDEX('Policy Characteristics'!E:E,MATCH($C1788,'Policy Characteristics'!$C:$C,0)))</f>
        <v>cross fuel tax</v>
      </c>
      <c r="L1788" s="238">
        <f>IF(ISBLANK(INDEX('Policy Characteristics'!F:F,MATCH($C1788,'Policy Characteristics'!$C:$C,0))),"",INDEX('Policy Characteristics'!F:F,MATCH($C1788,'Policy Characteristics'!$C:$C,0)))</f>
        <v>-0.9</v>
      </c>
      <c r="M1788" s="238">
        <f>IF(ISBLANK(INDEX('Policy Characteristics'!G:G,MATCH($C1788,'Policy Characteristics'!$C:$C,0))),"",INDEX('Policy Characteristics'!G:G,MATCH($C1788,'Policy Characteristics'!$C:$C,0)))</f>
        <v>0.9</v>
      </c>
      <c r="N1788" s="238">
        <f>IF(ISBLANK(INDEX('Policy Characteristics'!H:H,MATCH($C1788,'Policy Characteristics'!$C:$C,0))),"",INDEX('Policy Characteristics'!H:H,MATCH($C1788,'Policy Characteristics'!$C:$C,0)))</f>
        <v>0.01</v>
      </c>
      <c r="O1788" s="237" t="str">
        <f>IF(ISBLANK(INDEX('Policy Characteristics'!I:I,MATCH($C1788,'Policy Characteristics'!$C:$C,0))),"",INDEX('Policy Characteristics'!I:I,MATCH($C1788,'Policy Characteristics'!$C:$C,0)))</f>
        <v>% of BAU price</v>
      </c>
      <c r="P1788" s="237"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7" t="str">
        <f>IF(ISBLANK(INDEX('Policy Characteristics'!K:K,MATCH($C1788,'Policy Characteristics'!$C:$C,0))),"",INDEX('Policy Characteristics'!K:K,MATCH($C1788,'Policy Characteristics'!$C:$C,0)))</f>
        <v>fuels.html#fuel-taxes</v>
      </c>
      <c r="R1788" s="237" t="str">
        <f>IF(ISBLANK(INDEX('Policy Characteristics'!L:L,MATCH($C1788,'Policy Characteristics'!$C:$C,0))),"",INDEX('Policy Characteristics'!L:L,MATCH($C1788,'Policy Characteristics'!$C:$C,0)))</f>
        <v>fuel-taxes.html</v>
      </c>
      <c r="S1788" s="291" t="s">
        <v>187</v>
      </c>
    </row>
    <row r="1789" spans="1:19">
      <c r="A1789" s="237" t="str">
        <f>IF(ISBLANK(INDEX('Policy Characteristics'!A:A,MATCH($C1789,'Policy Characteristics'!$C:$C,0))),"",INDEX('Policy Characteristics'!A:A,MATCH($C1789,'Policy Characteristics'!$C:$C,0)))</f>
        <v>Cross-Sector</v>
      </c>
      <c r="B1789" s="386" t="str">
        <f>IF(ISBLANK(INDEX('Policy Characteristics'!B:B,MATCH($C1789,'Policy Characteristics'!$C:$C,0))),"",INDEX('Policy Characteristics'!B:B,MATCH($C1789,'Policy Characteristics'!$C:$C,0)))</f>
        <v>Fuel Taxes or Subsidies</v>
      </c>
      <c r="C1789" s="294" t="str">
        <f t="shared" si="69"/>
        <v>Additional Fuel Tax or Subsidy Rate by Fuel</v>
      </c>
      <c r="D1789" s="290" t="s">
        <v>440</v>
      </c>
      <c r="E1789" s="335" t="s">
        <v>333</v>
      </c>
      <c r="F1789" s="290" t="s">
        <v>441</v>
      </c>
      <c r="G1789" s="335" t="s">
        <v>2579</v>
      </c>
      <c r="H1789" s="17">
        <v>2359</v>
      </c>
      <c r="I1789" s="389" t="s">
        <v>44</v>
      </c>
      <c r="J1789" s="388" t="str">
        <f>IF(ISBLANK(INDEX('Policy Characteristics'!D:D,MATCH($C1789,'Policy Characteristics'!$C:$C,0))),"",INDEX('Policy Characteristics'!D:D,MATCH($C1789,'Policy Characteristics'!$C:$C,0)))</f>
        <v>Fuel Taxes or Subsidies</v>
      </c>
      <c r="K1789" s="237" t="str">
        <f>IF(ISBLANK(INDEX('Policy Characteristics'!E:E,MATCH($C1789,'Policy Characteristics'!$C:$C,0))),"",INDEX('Policy Characteristics'!E:E,MATCH($C1789,'Policy Characteristics'!$C:$C,0)))</f>
        <v>cross fuel tax</v>
      </c>
      <c r="L1789" s="238">
        <f>IF(ISBLANK(INDEX('Policy Characteristics'!F:F,MATCH($C1789,'Policy Characteristics'!$C:$C,0))),"",INDEX('Policy Characteristics'!F:F,MATCH($C1789,'Policy Characteristics'!$C:$C,0)))</f>
        <v>-0.9</v>
      </c>
      <c r="M1789" s="238">
        <f>IF(ISBLANK(INDEX('Policy Characteristics'!G:G,MATCH($C1789,'Policy Characteristics'!$C:$C,0))),"",INDEX('Policy Characteristics'!G:G,MATCH($C1789,'Policy Characteristics'!$C:$C,0)))</f>
        <v>0.9</v>
      </c>
      <c r="N1789" s="238">
        <f>IF(ISBLANK(INDEX('Policy Characteristics'!H:H,MATCH($C1789,'Policy Characteristics'!$C:$C,0))),"",INDEX('Policy Characteristics'!H:H,MATCH($C1789,'Policy Characteristics'!$C:$C,0)))</f>
        <v>0.01</v>
      </c>
      <c r="O1789" s="237" t="str">
        <f>IF(ISBLANK(INDEX('Policy Characteristics'!I:I,MATCH($C1789,'Policy Characteristics'!$C:$C,0))),"",INDEX('Policy Characteristics'!I:I,MATCH($C1789,'Policy Characteristics'!$C:$C,0)))</f>
        <v>% of BAU price</v>
      </c>
      <c r="P1789" s="237"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7" t="str">
        <f>IF(ISBLANK(INDEX('Policy Characteristics'!K:K,MATCH($C1789,'Policy Characteristics'!$C:$C,0))),"",INDEX('Policy Characteristics'!K:K,MATCH($C1789,'Policy Characteristics'!$C:$C,0)))</f>
        <v>fuels.html#fuel-taxes</v>
      </c>
      <c r="R1789" s="237" t="str">
        <f>IF(ISBLANK(INDEX('Policy Characteristics'!L:L,MATCH($C1789,'Policy Characteristics'!$C:$C,0))),"",INDEX('Policy Characteristics'!L:L,MATCH($C1789,'Policy Characteristics'!$C:$C,0)))</f>
        <v>fuel-taxes.html</v>
      </c>
      <c r="S1789" s="291" t="s">
        <v>187</v>
      </c>
    </row>
    <row r="1790" spans="1:19">
      <c r="A1790" s="237" t="str">
        <f>IF(ISBLANK(INDEX('Policy Characteristics'!A:A,MATCH($C1790,'Policy Characteristics'!$C:$C,0))),"",INDEX('Policy Characteristics'!A:A,MATCH($C1790,'Policy Characteristics'!$C:$C,0)))</f>
        <v>Cross-Sector</v>
      </c>
      <c r="B1790" s="386" t="str">
        <f>IF(ISBLANK(INDEX('Policy Characteristics'!B:B,MATCH($C1790,'Policy Characteristics'!$C:$C,0))),"",INDEX('Policy Characteristics'!B:B,MATCH($C1790,'Policy Characteristics'!$C:$C,0)))</f>
        <v>Fuel Taxes or Subsidies</v>
      </c>
      <c r="C1790" s="294" t="str">
        <f t="shared" si="69"/>
        <v>Additional Fuel Tax or Subsidy Rate by Fuel</v>
      </c>
      <c r="D1790" s="290" t="s">
        <v>2462</v>
      </c>
      <c r="E1790" s="335" t="s">
        <v>333</v>
      </c>
      <c r="F1790" s="290" t="s">
        <v>2466</v>
      </c>
      <c r="G1790" s="335" t="s">
        <v>2579</v>
      </c>
      <c r="H1790" s="17">
        <v>2360</v>
      </c>
      <c r="I1790" s="389" t="s">
        <v>44</v>
      </c>
      <c r="J1790" s="388" t="str">
        <f>IF(ISBLANK(INDEX('Policy Characteristics'!D:D,MATCH($C1790,'Policy Characteristics'!$C:$C,0))),"",INDEX('Policy Characteristics'!D:D,MATCH($C1790,'Policy Characteristics'!$C:$C,0)))</f>
        <v>Fuel Taxes or Subsidies</v>
      </c>
      <c r="K1790" s="237" t="str">
        <f>IF(ISBLANK(INDEX('Policy Characteristics'!E:E,MATCH($C1790,'Policy Characteristics'!$C:$C,0))),"",INDEX('Policy Characteristics'!E:E,MATCH($C1790,'Policy Characteristics'!$C:$C,0)))</f>
        <v>cross fuel tax</v>
      </c>
      <c r="L1790" s="238">
        <f>IF(ISBLANK(INDEX('Policy Characteristics'!F:F,MATCH($C1790,'Policy Characteristics'!$C:$C,0))),"",INDEX('Policy Characteristics'!F:F,MATCH($C1790,'Policy Characteristics'!$C:$C,0)))</f>
        <v>-0.9</v>
      </c>
      <c r="M1790" s="238">
        <f>IF(ISBLANK(INDEX('Policy Characteristics'!G:G,MATCH($C1790,'Policy Characteristics'!$C:$C,0))),"",INDEX('Policy Characteristics'!G:G,MATCH($C1790,'Policy Characteristics'!$C:$C,0)))</f>
        <v>0.9</v>
      </c>
      <c r="N1790" s="238">
        <f>IF(ISBLANK(INDEX('Policy Characteristics'!H:H,MATCH($C1790,'Policy Characteristics'!$C:$C,0))),"",INDEX('Policy Characteristics'!H:H,MATCH($C1790,'Policy Characteristics'!$C:$C,0)))</f>
        <v>0.01</v>
      </c>
      <c r="O1790" s="237" t="str">
        <f>IF(ISBLANK(INDEX('Policy Characteristics'!I:I,MATCH($C1790,'Policy Characteristics'!$C:$C,0))),"",INDEX('Policy Characteristics'!I:I,MATCH($C1790,'Policy Characteristics'!$C:$C,0)))</f>
        <v>% of BAU price</v>
      </c>
      <c r="P1790" s="237"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7" t="str">
        <f>IF(ISBLANK(INDEX('Policy Characteristics'!K:K,MATCH($C1790,'Policy Characteristics'!$C:$C,0))),"",INDEX('Policy Characteristics'!K:K,MATCH($C1790,'Policy Characteristics'!$C:$C,0)))</f>
        <v>fuels.html#fuel-taxes</v>
      </c>
      <c r="R1790" s="237" t="str">
        <f>IF(ISBLANK(INDEX('Policy Characteristics'!L:L,MATCH($C1790,'Policy Characteristics'!$C:$C,0))),"",INDEX('Policy Characteristics'!L:L,MATCH($C1790,'Policy Characteristics'!$C:$C,0)))</f>
        <v>fuel-taxes.html</v>
      </c>
      <c r="S1790" s="291" t="s">
        <v>187</v>
      </c>
    </row>
    <row r="1791" spans="1:19">
      <c r="A1791" s="237" t="str">
        <f>IF(ISBLANK(INDEX('Policy Characteristics'!A:A,MATCH($C1791,'Policy Characteristics'!$C:$C,0))),"",INDEX('Policy Characteristics'!A:A,MATCH($C1791,'Policy Characteristics'!$C:$C,0)))</f>
        <v>Cross-Sector</v>
      </c>
      <c r="B1791" s="386" t="str">
        <f>IF(ISBLANK(INDEX('Policy Characteristics'!B:B,MATCH($C1791,'Policy Characteristics'!$C:$C,0))),"",INDEX('Policy Characteristics'!B:B,MATCH($C1791,'Policy Characteristics'!$C:$C,0)))</f>
        <v>Fuel Taxes or Subsidies</v>
      </c>
      <c r="C1791" s="294" t="str">
        <f t="shared" si="69"/>
        <v>Additional Fuel Tax or Subsidy Rate by Fuel</v>
      </c>
      <c r="D1791" s="290" t="s">
        <v>2472</v>
      </c>
      <c r="E1791" s="335" t="s">
        <v>333</v>
      </c>
      <c r="F1791" s="290" t="s">
        <v>2473</v>
      </c>
      <c r="G1791" s="335" t="s">
        <v>2579</v>
      </c>
      <c r="H1791" s="17">
        <v>2361</v>
      </c>
      <c r="I1791" s="389" t="s">
        <v>44</v>
      </c>
      <c r="J1791" s="388" t="str">
        <f>IF(ISBLANK(INDEX('Policy Characteristics'!D:D,MATCH($C1791,'Policy Characteristics'!$C:$C,0))),"",INDEX('Policy Characteristics'!D:D,MATCH($C1791,'Policy Characteristics'!$C:$C,0)))</f>
        <v>Fuel Taxes or Subsidies</v>
      </c>
      <c r="K1791" s="237" t="str">
        <f>IF(ISBLANK(INDEX('Policy Characteristics'!E:E,MATCH($C1791,'Policy Characteristics'!$C:$C,0))),"",INDEX('Policy Characteristics'!E:E,MATCH($C1791,'Policy Characteristics'!$C:$C,0)))</f>
        <v>cross fuel tax</v>
      </c>
      <c r="L1791" s="238">
        <f>IF(ISBLANK(INDEX('Policy Characteristics'!F:F,MATCH($C1791,'Policy Characteristics'!$C:$C,0))),"",INDEX('Policy Characteristics'!F:F,MATCH($C1791,'Policy Characteristics'!$C:$C,0)))</f>
        <v>-0.9</v>
      </c>
      <c r="M1791" s="238">
        <f>IF(ISBLANK(INDEX('Policy Characteristics'!G:G,MATCH($C1791,'Policy Characteristics'!$C:$C,0))),"",INDEX('Policy Characteristics'!G:G,MATCH($C1791,'Policy Characteristics'!$C:$C,0)))</f>
        <v>0.9</v>
      </c>
      <c r="N1791" s="238">
        <f>IF(ISBLANK(INDEX('Policy Characteristics'!H:H,MATCH($C1791,'Policy Characteristics'!$C:$C,0))),"",INDEX('Policy Characteristics'!H:H,MATCH($C1791,'Policy Characteristics'!$C:$C,0)))</f>
        <v>0.01</v>
      </c>
      <c r="O1791" s="237" t="str">
        <f>IF(ISBLANK(INDEX('Policy Characteristics'!I:I,MATCH($C1791,'Policy Characteristics'!$C:$C,0))),"",INDEX('Policy Characteristics'!I:I,MATCH($C1791,'Policy Characteristics'!$C:$C,0)))</f>
        <v>% of BAU price</v>
      </c>
      <c r="P1791" s="237"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7" t="str">
        <f>IF(ISBLANK(INDEX('Policy Characteristics'!K:K,MATCH($C1791,'Policy Characteristics'!$C:$C,0))),"",INDEX('Policy Characteristics'!K:K,MATCH($C1791,'Policy Characteristics'!$C:$C,0)))</f>
        <v>fuels.html#fuel-taxes</v>
      </c>
      <c r="R1791" s="237" t="str">
        <f>IF(ISBLANK(INDEX('Policy Characteristics'!L:L,MATCH($C1791,'Policy Characteristics'!$C:$C,0))),"",INDEX('Policy Characteristics'!L:L,MATCH($C1791,'Policy Characteristics'!$C:$C,0)))</f>
        <v>fuel-taxes.html</v>
      </c>
      <c r="S1791" s="291" t="s">
        <v>187</v>
      </c>
    </row>
    <row r="1792" spans="1:19">
      <c r="A1792" s="237" t="str">
        <f>IF(ISBLANK(INDEX('Policy Characteristics'!A:A,MATCH($C1792,'Policy Characteristics'!$C:$C,0))),"",INDEX('Policy Characteristics'!A:A,MATCH($C1792,'Policy Characteristics'!$C:$C,0)))</f>
        <v>Cross-Sector</v>
      </c>
      <c r="B1792" s="386" t="str">
        <f>IF(ISBLANK(INDEX('Policy Characteristics'!B:B,MATCH($C1792,'Policy Characteristics'!$C:$C,0))),"",INDEX('Policy Characteristics'!B:B,MATCH($C1792,'Policy Characteristics'!$C:$C,0)))</f>
        <v>Fuel Taxes or Subsidies</v>
      </c>
      <c r="C1792" s="294" t="str">
        <f t="shared" ref="C1792:C1855" si="70">C$1727</f>
        <v>Additional Fuel Tax or Subsidy Rate by Fuel</v>
      </c>
      <c r="D1792" s="290" t="s">
        <v>2463</v>
      </c>
      <c r="E1792" s="335" t="s">
        <v>333</v>
      </c>
      <c r="F1792" s="290" t="s">
        <v>2467</v>
      </c>
      <c r="G1792" s="335" t="s">
        <v>2579</v>
      </c>
      <c r="H1792" s="17">
        <v>2362</v>
      </c>
      <c r="I1792" s="389" t="s">
        <v>44</v>
      </c>
      <c r="J1792" s="388" t="str">
        <f>IF(ISBLANK(INDEX('Policy Characteristics'!D:D,MATCH($C1792,'Policy Characteristics'!$C:$C,0))),"",INDEX('Policy Characteristics'!D:D,MATCH($C1792,'Policy Characteristics'!$C:$C,0)))</f>
        <v>Fuel Taxes or Subsidies</v>
      </c>
      <c r="K1792" s="237" t="str">
        <f>IF(ISBLANK(INDEX('Policy Characteristics'!E:E,MATCH($C1792,'Policy Characteristics'!$C:$C,0))),"",INDEX('Policy Characteristics'!E:E,MATCH($C1792,'Policy Characteristics'!$C:$C,0)))</f>
        <v>cross fuel tax</v>
      </c>
      <c r="L1792" s="238">
        <f>IF(ISBLANK(INDEX('Policy Characteristics'!F:F,MATCH($C1792,'Policy Characteristics'!$C:$C,0))),"",INDEX('Policy Characteristics'!F:F,MATCH($C1792,'Policy Characteristics'!$C:$C,0)))</f>
        <v>-0.9</v>
      </c>
      <c r="M1792" s="238">
        <f>IF(ISBLANK(INDEX('Policy Characteristics'!G:G,MATCH($C1792,'Policy Characteristics'!$C:$C,0))),"",INDEX('Policy Characteristics'!G:G,MATCH($C1792,'Policy Characteristics'!$C:$C,0)))</f>
        <v>0.9</v>
      </c>
      <c r="N1792" s="238">
        <f>IF(ISBLANK(INDEX('Policy Characteristics'!H:H,MATCH($C1792,'Policy Characteristics'!$C:$C,0))),"",INDEX('Policy Characteristics'!H:H,MATCH($C1792,'Policy Characteristics'!$C:$C,0)))</f>
        <v>0.01</v>
      </c>
      <c r="O1792" s="237" t="str">
        <f>IF(ISBLANK(INDEX('Policy Characteristics'!I:I,MATCH($C1792,'Policy Characteristics'!$C:$C,0))),"",INDEX('Policy Characteristics'!I:I,MATCH($C1792,'Policy Characteristics'!$C:$C,0)))</f>
        <v>% of BAU price</v>
      </c>
      <c r="P1792" s="237"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7" t="str">
        <f>IF(ISBLANK(INDEX('Policy Characteristics'!K:K,MATCH($C1792,'Policy Characteristics'!$C:$C,0))),"",INDEX('Policy Characteristics'!K:K,MATCH($C1792,'Policy Characteristics'!$C:$C,0)))</f>
        <v>fuels.html#fuel-taxes</v>
      </c>
      <c r="R1792" s="237" t="str">
        <f>IF(ISBLANK(INDEX('Policy Characteristics'!L:L,MATCH($C1792,'Policy Characteristics'!$C:$C,0))),"",INDEX('Policy Characteristics'!L:L,MATCH($C1792,'Policy Characteristics'!$C:$C,0)))</f>
        <v>fuel-taxes.html</v>
      </c>
      <c r="S1792" s="291" t="s">
        <v>187</v>
      </c>
    </row>
    <row r="1793" spans="1:19">
      <c r="A1793" s="237" t="str">
        <f>IF(ISBLANK(INDEX('Policy Characteristics'!A:A,MATCH($C1793,'Policy Characteristics'!$C:$C,0))),"",INDEX('Policy Characteristics'!A:A,MATCH($C1793,'Policy Characteristics'!$C:$C,0)))</f>
        <v>Cross-Sector</v>
      </c>
      <c r="B1793" s="386" t="str">
        <f>IF(ISBLANK(INDEX('Policy Characteristics'!B:B,MATCH($C1793,'Policy Characteristics'!$C:$C,0))),"",INDEX('Policy Characteristics'!B:B,MATCH($C1793,'Policy Characteristics'!$C:$C,0)))</f>
        <v>Fuel Taxes or Subsidies</v>
      </c>
      <c r="C1793" s="294" t="str">
        <f t="shared" si="70"/>
        <v>Additional Fuel Tax or Subsidy Rate by Fuel</v>
      </c>
      <c r="D1793" s="290" t="s">
        <v>2464</v>
      </c>
      <c r="E1793" s="335" t="s">
        <v>333</v>
      </c>
      <c r="F1793" s="290" t="s">
        <v>2468</v>
      </c>
      <c r="G1793" s="335" t="s">
        <v>2579</v>
      </c>
      <c r="H1793" s="17">
        <v>2363</v>
      </c>
      <c r="I1793" s="389" t="s">
        <v>44</v>
      </c>
      <c r="J1793" s="388" t="str">
        <f>IF(ISBLANK(INDEX('Policy Characteristics'!D:D,MATCH($C1793,'Policy Characteristics'!$C:$C,0))),"",INDEX('Policy Characteristics'!D:D,MATCH($C1793,'Policy Characteristics'!$C:$C,0)))</f>
        <v>Fuel Taxes or Subsidies</v>
      </c>
      <c r="K1793" s="237" t="str">
        <f>IF(ISBLANK(INDEX('Policy Characteristics'!E:E,MATCH($C1793,'Policy Characteristics'!$C:$C,0))),"",INDEX('Policy Characteristics'!E:E,MATCH($C1793,'Policy Characteristics'!$C:$C,0)))</f>
        <v>cross fuel tax</v>
      </c>
      <c r="L1793" s="238">
        <f>IF(ISBLANK(INDEX('Policy Characteristics'!F:F,MATCH($C1793,'Policy Characteristics'!$C:$C,0))),"",INDEX('Policy Characteristics'!F:F,MATCH($C1793,'Policy Characteristics'!$C:$C,0)))</f>
        <v>-0.9</v>
      </c>
      <c r="M1793" s="238">
        <f>IF(ISBLANK(INDEX('Policy Characteristics'!G:G,MATCH($C1793,'Policy Characteristics'!$C:$C,0))),"",INDEX('Policy Characteristics'!G:G,MATCH($C1793,'Policy Characteristics'!$C:$C,0)))</f>
        <v>0.9</v>
      </c>
      <c r="N1793" s="238">
        <f>IF(ISBLANK(INDEX('Policy Characteristics'!H:H,MATCH($C1793,'Policy Characteristics'!$C:$C,0))),"",INDEX('Policy Characteristics'!H:H,MATCH($C1793,'Policy Characteristics'!$C:$C,0)))</f>
        <v>0.01</v>
      </c>
      <c r="O1793" s="237" t="str">
        <f>IF(ISBLANK(INDEX('Policy Characteristics'!I:I,MATCH($C1793,'Policy Characteristics'!$C:$C,0))),"",INDEX('Policy Characteristics'!I:I,MATCH($C1793,'Policy Characteristics'!$C:$C,0)))</f>
        <v>% of BAU price</v>
      </c>
      <c r="P1793" s="237"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7" t="str">
        <f>IF(ISBLANK(INDEX('Policy Characteristics'!K:K,MATCH($C1793,'Policy Characteristics'!$C:$C,0))),"",INDEX('Policy Characteristics'!K:K,MATCH($C1793,'Policy Characteristics'!$C:$C,0)))</f>
        <v>fuels.html#fuel-taxes</v>
      </c>
      <c r="R1793" s="237" t="str">
        <f>IF(ISBLANK(INDEX('Policy Characteristics'!L:L,MATCH($C1793,'Policy Characteristics'!$C:$C,0))),"",INDEX('Policy Characteristics'!L:L,MATCH($C1793,'Policy Characteristics'!$C:$C,0)))</f>
        <v>fuel-taxes.html</v>
      </c>
      <c r="S1793" s="291" t="s">
        <v>187</v>
      </c>
    </row>
    <row r="1794" spans="1:19">
      <c r="A1794" s="237" t="str">
        <f>IF(ISBLANK(INDEX('Policy Characteristics'!A:A,MATCH($C1794,'Policy Characteristics'!$C:$C,0))),"",INDEX('Policy Characteristics'!A:A,MATCH($C1794,'Policy Characteristics'!$C:$C,0)))</f>
        <v>Cross-Sector</v>
      </c>
      <c r="B1794" s="386" t="str">
        <f>IF(ISBLANK(INDEX('Policy Characteristics'!B:B,MATCH($C1794,'Policy Characteristics'!$C:$C,0))),"",INDEX('Policy Characteristics'!B:B,MATCH($C1794,'Policy Characteristics'!$C:$C,0)))</f>
        <v>Fuel Taxes or Subsidies</v>
      </c>
      <c r="C1794" s="294" t="str">
        <f t="shared" si="70"/>
        <v>Additional Fuel Tax or Subsidy Rate by Fuel</v>
      </c>
      <c r="D1794" s="290" t="s">
        <v>2465</v>
      </c>
      <c r="E1794" s="335" t="s">
        <v>333</v>
      </c>
      <c r="F1794" s="290" t="s">
        <v>2469</v>
      </c>
      <c r="G1794" s="335" t="s">
        <v>2579</v>
      </c>
      <c r="H1794" s="17">
        <v>2364</v>
      </c>
      <c r="I1794" s="389" t="s">
        <v>44</v>
      </c>
      <c r="J1794" s="388" t="str">
        <f>IF(ISBLANK(INDEX('Policy Characteristics'!D:D,MATCH($C1794,'Policy Characteristics'!$C:$C,0))),"",INDEX('Policy Characteristics'!D:D,MATCH($C1794,'Policy Characteristics'!$C:$C,0)))</f>
        <v>Fuel Taxes or Subsidies</v>
      </c>
      <c r="K1794" s="237" t="str">
        <f>IF(ISBLANK(INDEX('Policy Characteristics'!E:E,MATCH($C1794,'Policy Characteristics'!$C:$C,0))),"",INDEX('Policy Characteristics'!E:E,MATCH($C1794,'Policy Characteristics'!$C:$C,0)))</f>
        <v>cross fuel tax</v>
      </c>
      <c r="L1794" s="238">
        <f>IF(ISBLANK(INDEX('Policy Characteristics'!F:F,MATCH($C1794,'Policy Characteristics'!$C:$C,0))),"",INDEX('Policy Characteristics'!F:F,MATCH($C1794,'Policy Characteristics'!$C:$C,0)))</f>
        <v>-0.9</v>
      </c>
      <c r="M1794" s="238">
        <f>IF(ISBLANK(INDEX('Policy Characteristics'!G:G,MATCH($C1794,'Policy Characteristics'!$C:$C,0))),"",INDEX('Policy Characteristics'!G:G,MATCH($C1794,'Policy Characteristics'!$C:$C,0)))</f>
        <v>0.9</v>
      </c>
      <c r="N1794" s="238">
        <f>IF(ISBLANK(INDEX('Policy Characteristics'!H:H,MATCH($C1794,'Policy Characteristics'!$C:$C,0))),"",INDEX('Policy Characteristics'!H:H,MATCH($C1794,'Policy Characteristics'!$C:$C,0)))</f>
        <v>0.01</v>
      </c>
      <c r="O1794" s="237" t="str">
        <f>IF(ISBLANK(INDEX('Policy Characteristics'!I:I,MATCH($C1794,'Policy Characteristics'!$C:$C,0))),"",INDEX('Policy Characteristics'!I:I,MATCH($C1794,'Policy Characteristics'!$C:$C,0)))</f>
        <v>% of BAU price</v>
      </c>
      <c r="P1794" s="237"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7" t="str">
        <f>IF(ISBLANK(INDEX('Policy Characteristics'!K:K,MATCH($C1794,'Policy Characteristics'!$C:$C,0))),"",INDEX('Policy Characteristics'!K:K,MATCH($C1794,'Policy Characteristics'!$C:$C,0)))</f>
        <v>fuels.html#fuel-taxes</v>
      </c>
      <c r="R1794" s="237" t="str">
        <f>IF(ISBLANK(INDEX('Policy Characteristics'!L:L,MATCH($C1794,'Policy Characteristics'!$C:$C,0))),"",INDEX('Policy Characteristics'!L:L,MATCH($C1794,'Policy Characteristics'!$C:$C,0)))</f>
        <v>fuel-taxes.html</v>
      </c>
      <c r="S1794" s="291" t="s">
        <v>187</v>
      </c>
    </row>
    <row r="1795" spans="1:19" s="237" customFormat="1">
      <c r="A1795" s="237" t="str">
        <f>IF(ISBLANK(INDEX('Policy Characteristics'!A:A,MATCH($C1795,'Policy Characteristics'!$C:$C,0))),"",INDEX('Policy Characteristics'!A:A,MATCH($C1795,'Policy Characteristics'!$C:$C,0)))</f>
        <v>Cross-Sector</v>
      </c>
      <c r="B1795" s="386" t="str">
        <f>IF(ISBLANK(INDEX('Policy Characteristics'!B:B,MATCH($C1795,'Policy Characteristics'!$C:$C,0))),"",INDEX('Policy Characteristics'!B:B,MATCH($C1795,'Policy Characteristics'!$C:$C,0)))</f>
        <v>Fuel Taxes or Subsidies</v>
      </c>
      <c r="C1795" s="294" t="str">
        <f t="shared" si="70"/>
        <v>Additional Fuel Tax or Subsidy Rate by Fuel</v>
      </c>
      <c r="D1795" s="335" t="s">
        <v>52</v>
      </c>
      <c r="E1795" s="335" t="s">
        <v>331</v>
      </c>
      <c r="F1795" s="335" t="s">
        <v>93</v>
      </c>
      <c r="G1795" s="335" t="s">
        <v>9</v>
      </c>
      <c r="H1795" s="17">
        <v>2365</v>
      </c>
      <c r="I1795" s="387" t="s">
        <v>43</v>
      </c>
      <c r="J1795" s="388" t="str">
        <f>IF(ISBLANK(INDEX('Policy Characteristics'!D:D,MATCH($C1795,'Policy Characteristics'!$C:$C,0))),"",INDEX('Policy Characteristics'!D:D,MATCH($C1795,'Policy Characteristics'!$C:$C,0)))</f>
        <v>Fuel Taxes or Subsidies</v>
      </c>
      <c r="K1795" s="237" t="str">
        <f>IF(ISBLANK(INDEX('Policy Characteristics'!E:E,MATCH($C1795,'Policy Characteristics'!$C:$C,0))),"",INDEX('Policy Characteristics'!E:E,MATCH($C1795,'Policy Characteristics'!$C:$C,0)))</f>
        <v>cross fuel tax</v>
      </c>
      <c r="L1795" s="238">
        <f>IF(ISBLANK(INDEX('Policy Characteristics'!F:F,MATCH($C1795,'Policy Characteristics'!$C:$C,0))),"",INDEX('Policy Characteristics'!F:F,MATCH($C1795,'Policy Characteristics'!$C:$C,0)))</f>
        <v>-0.9</v>
      </c>
      <c r="M1795" s="238">
        <f>IF(ISBLANK(INDEX('Policy Characteristics'!G:G,MATCH($C1795,'Policy Characteristics'!$C:$C,0))),"",INDEX('Policy Characteristics'!G:G,MATCH($C1795,'Policy Characteristics'!$C:$C,0)))</f>
        <v>0.9</v>
      </c>
      <c r="N1795" s="238">
        <f>IF(ISBLANK(INDEX('Policy Characteristics'!H:H,MATCH($C1795,'Policy Characteristics'!$C:$C,0))),"",INDEX('Policy Characteristics'!H:H,MATCH($C1795,'Policy Characteristics'!$C:$C,0)))</f>
        <v>0.01</v>
      </c>
      <c r="O1795" s="237" t="str">
        <f>IF(ISBLANK(INDEX('Policy Characteristics'!I:I,MATCH($C1795,'Policy Characteristics'!$C:$C,0))),"",INDEX('Policy Characteristics'!I:I,MATCH($C1795,'Policy Characteristics'!$C:$C,0)))</f>
        <v>% of BAU price</v>
      </c>
      <c r="P1795" s="237"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7" t="str">
        <f>IF(ISBLANK(INDEX('Policy Characteristics'!K:K,MATCH($C1795,'Policy Characteristics'!$C:$C,0))),"",INDEX('Policy Characteristics'!K:K,MATCH($C1795,'Policy Characteristics'!$C:$C,0)))</f>
        <v>fuels.html#fuel-taxes</v>
      </c>
      <c r="R1795" s="237" t="str">
        <f>IF(ISBLANK(INDEX('Policy Characteristics'!L:L,MATCH($C1795,'Policy Characteristics'!$C:$C,0))),"",INDEX('Policy Characteristics'!L:L,MATCH($C1795,'Policy Characteristics'!$C:$C,0)))</f>
        <v>fuel-taxes.html</v>
      </c>
      <c r="S1795" s="291" t="s">
        <v>187</v>
      </c>
    </row>
    <row r="1796" spans="1:19" s="237" customFormat="1">
      <c r="A1796" s="237" t="str">
        <f>IF(ISBLANK(INDEX('Policy Characteristics'!A:A,MATCH($C1796,'Policy Characteristics'!$C:$C,0))),"",INDEX('Policy Characteristics'!A:A,MATCH($C1796,'Policy Characteristics'!$C:$C,0)))</f>
        <v>Cross-Sector</v>
      </c>
      <c r="B1796" s="386" t="str">
        <f>IF(ISBLANK(INDEX('Policy Characteristics'!B:B,MATCH($C1796,'Policy Characteristics'!$C:$C,0))),"",INDEX('Policy Characteristics'!B:B,MATCH($C1796,'Policy Characteristics'!$C:$C,0)))</f>
        <v>Fuel Taxes or Subsidies</v>
      </c>
      <c r="C1796" s="294" t="str">
        <f t="shared" si="70"/>
        <v>Additional Fuel Tax or Subsidy Rate by Fuel</v>
      </c>
      <c r="D1796" s="290" t="s">
        <v>447</v>
      </c>
      <c r="E1796" s="335" t="s">
        <v>331</v>
      </c>
      <c r="F1796" s="290" t="s">
        <v>444</v>
      </c>
      <c r="G1796" s="335" t="s">
        <v>9</v>
      </c>
      <c r="H1796" s="17">
        <v>2366</v>
      </c>
      <c r="I1796" s="389" t="s">
        <v>43</v>
      </c>
      <c r="J1796" s="388" t="str">
        <f>IF(ISBLANK(INDEX('Policy Characteristics'!D:D,MATCH($C1796,'Policy Characteristics'!$C:$C,0))),"",INDEX('Policy Characteristics'!D:D,MATCH($C1796,'Policy Characteristics'!$C:$C,0)))</f>
        <v>Fuel Taxes or Subsidies</v>
      </c>
      <c r="K1796" s="237" t="str">
        <f>IF(ISBLANK(INDEX('Policy Characteristics'!E:E,MATCH($C1796,'Policy Characteristics'!$C:$C,0))),"",INDEX('Policy Characteristics'!E:E,MATCH($C1796,'Policy Characteristics'!$C:$C,0)))</f>
        <v>cross fuel tax</v>
      </c>
      <c r="L1796" s="238">
        <f>IF(ISBLANK(INDEX('Policy Characteristics'!F:F,MATCH($C1796,'Policy Characteristics'!$C:$C,0))),"",INDEX('Policy Characteristics'!F:F,MATCH($C1796,'Policy Characteristics'!$C:$C,0)))</f>
        <v>-0.9</v>
      </c>
      <c r="M1796" s="238">
        <f>IF(ISBLANK(INDEX('Policy Characteristics'!G:G,MATCH($C1796,'Policy Characteristics'!$C:$C,0))),"",INDEX('Policy Characteristics'!G:G,MATCH($C1796,'Policy Characteristics'!$C:$C,0)))</f>
        <v>0.9</v>
      </c>
      <c r="N1796" s="238">
        <f>IF(ISBLANK(INDEX('Policy Characteristics'!H:H,MATCH($C1796,'Policy Characteristics'!$C:$C,0))),"",INDEX('Policy Characteristics'!H:H,MATCH($C1796,'Policy Characteristics'!$C:$C,0)))</f>
        <v>0.01</v>
      </c>
      <c r="O1796" s="237" t="str">
        <f>IF(ISBLANK(INDEX('Policy Characteristics'!I:I,MATCH($C1796,'Policy Characteristics'!$C:$C,0))),"",INDEX('Policy Characteristics'!I:I,MATCH($C1796,'Policy Characteristics'!$C:$C,0)))</f>
        <v>% of BAU price</v>
      </c>
      <c r="P1796" s="237"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7" t="str">
        <f>IF(ISBLANK(INDEX('Policy Characteristics'!K:K,MATCH($C1796,'Policy Characteristics'!$C:$C,0))),"",INDEX('Policy Characteristics'!K:K,MATCH($C1796,'Policy Characteristics'!$C:$C,0)))</f>
        <v>fuels.html#fuel-taxes</v>
      </c>
      <c r="R1796" s="237" t="str">
        <f>IF(ISBLANK(INDEX('Policy Characteristics'!L:L,MATCH($C1796,'Policy Characteristics'!$C:$C,0))),"",INDEX('Policy Characteristics'!L:L,MATCH($C1796,'Policy Characteristics'!$C:$C,0)))</f>
        <v>fuel-taxes.html</v>
      </c>
      <c r="S1796" s="291" t="s">
        <v>187</v>
      </c>
    </row>
    <row r="1797" spans="1:19" s="237" customFormat="1">
      <c r="A1797" s="237" t="str">
        <f>IF(ISBLANK(INDEX('Policy Characteristics'!A:A,MATCH($C1797,'Policy Characteristics'!$C:$C,0))),"",INDEX('Policy Characteristics'!A:A,MATCH($C1797,'Policy Characteristics'!$C:$C,0)))</f>
        <v>Cross-Sector</v>
      </c>
      <c r="B1797" s="386" t="str">
        <f>IF(ISBLANK(INDEX('Policy Characteristics'!B:B,MATCH($C1797,'Policy Characteristics'!$C:$C,0))),"",INDEX('Policy Characteristics'!B:B,MATCH($C1797,'Policy Characteristics'!$C:$C,0)))</f>
        <v>Fuel Taxes or Subsidies</v>
      </c>
      <c r="C1797" s="294" t="str">
        <f t="shared" si="70"/>
        <v>Additional Fuel Tax or Subsidy Rate by Fuel</v>
      </c>
      <c r="D1797" s="290" t="s">
        <v>46</v>
      </c>
      <c r="E1797" s="335" t="s">
        <v>331</v>
      </c>
      <c r="F1797" s="290" t="s">
        <v>87</v>
      </c>
      <c r="G1797" s="335" t="s">
        <v>9</v>
      </c>
      <c r="H1797" s="17">
        <v>2367</v>
      </c>
      <c r="I1797" s="389" t="s">
        <v>43</v>
      </c>
      <c r="J1797" s="388" t="str">
        <f>IF(ISBLANK(INDEX('Policy Characteristics'!D:D,MATCH($C1797,'Policy Characteristics'!$C:$C,0))),"",INDEX('Policy Characteristics'!D:D,MATCH($C1797,'Policy Characteristics'!$C:$C,0)))</f>
        <v>Fuel Taxes or Subsidies</v>
      </c>
      <c r="K1797" s="237" t="str">
        <f>IF(ISBLANK(INDEX('Policy Characteristics'!E:E,MATCH($C1797,'Policy Characteristics'!$C:$C,0))),"",INDEX('Policy Characteristics'!E:E,MATCH($C1797,'Policy Characteristics'!$C:$C,0)))</f>
        <v>cross fuel tax</v>
      </c>
      <c r="L1797" s="238">
        <f>IF(ISBLANK(INDEX('Policy Characteristics'!F:F,MATCH($C1797,'Policy Characteristics'!$C:$C,0))),"",INDEX('Policy Characteristics'!F:F,MATCH($C1797,'Policy Characteristics'!$C:$C,0)))</f>
        <v>-0.9</v>
      </c>
      <c r="M1797" s="238">
        <f>IF(ISBLANK(INDEX('Policy Characteristics'!G:G,MATCH($C1797,'Policy Characteristics'!$C:$C,0))),"",INDEX('Policy Characteristics'!G:G,MATCH($C1797,'Policy Characteristics'!$C:$C,0)))</f>
        <v>0.9</v>
      </c>
      <c r="N1797" s="238">
        <f>IF(ISBLANK(INDEX('Policy Characteristics'!H:H,MATCH($C1797,'Policy Characteristics'!$C:$C,0))),"",INDEX('Policy Characteristics'!H:H,MATCH($C1797,'Policy Characteristics'!$C:$C,0)))</f>
        <v>0.01</v>
      </c>
      <c r="O1797" s="237" t="str">
        <f>IF(ISBLANK(INDEX('Policy Characteristics'!I:I,MATCH($C1797,'Policy Characteristics'!$C:$C,0))),"",INDEX('Policy Characteristics'!I:I,MATCH($C1797,'Policy Characteristics'!$C:$C,0)))</f>
        <v>% of BAU price</v>
      </c>
      <c r="P1797" s="237"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7" t="str">
        <f>IF(ISBLANK(INDEX('Policy Characteristics'!K:K,MATCH($C1797,'Policy Characteristics'!$C:$C,0))),"",INDEX('Policy Characteristics'!K:K,MATCH($C1797,'Policy Characteristics'!$C:$C,0)))</f>
        <v>fuels.html#fuel-taxes</v>
      </c>
      <c r="R1797" s="237" t="str">
        <f>IF(ISBLANK(INDEX('Policy Characteristics'!L:L,MATCH($C1797,'Policy Characteristics'!$C:$C,0))),"",INDEX('Policy Characteristics'!L:L,MATCH($C1797,'Policy Characteristics'!$C:$C,0)))</f>
        <v>fuel-taxes.html</v>
      </c>
      <c r="S1797" s="291" t="s">
        <v>187</v>
      </c>
    </row>
    <row r="1798" spans="1:19" s="237" customFormat="1">
      <c r="A1798" s="237" t="str">
        <f>IF(ISBLANK(INDEX('Policy Characteristics'!A:A,MATCH($C1798,'Policy Characteristics'!$C:$C,0))),"",INDEX('Policy Characteristics'!A:A,MATCH($C1798,'Policy Characteristics'!$C:$C,0)))</f>
        <v>Cross-Sector</v>
      </c>
      <c r="B1798" s="386" t="str">
        <f>IF(ISBLANK(INDEX('Policy Characteristics'!B:B,MATCH($C1798,'Policy Characteristics'!$C:$C,0))),"",INDEX('Policy Characteristics'!B:B,MATCH($C1798,'Policy Characteristics'!$C:$C,0)))</f>
        <v>Fuel Taxes or Subsidies</v>
      </c>
      <c r="C1798" s="294" t="str">
        <f t="shared" si="70"/>
        <v>Additional Fuel Tax or Subsidy Rate by Fuel</v>
      </c>
      <c r="D1798" s="290" t="s">
        <v>47</v>
      </c>
      <c r="E1798" s="335" t="s">
        <v>331</v>
      </c>
      <c r="F1798" s="290" t="s">
        <v>88</v>
      </c>
      <c r="G1798" s="335" t="s">
        <v>9</v>
      </c>
      <c r="H1798" s="17">
        <v>2368</v>
      </c>
      <c r="I1798" s="389" t="s">
        <v>44</v>
      </c>
      <c r="J1798" s="388" t="str">
        <f>IF(ISBLANK(INDEX('Policy Characteristics'!D:D,MATCH($C1798,'Policy Characteristics'!$C:$C,0))),"",INDEX('Policy Characteristics'!D:D,MATCH($C1798,'Policy Characteristics'!$C:$C,0)))</f>
        <v>Fuel Taxes or Subsidies</v>
      </c>
      <c r="K1798" s="237" t="str">
        <f>IF(ISBLANK(INDEX('Policy Characteristics'!E:E,MATCH($C1798,'Policy Characteristics'!$C:$C,0))),"",INDEX('Policy Characteristics'!E:E,MATCH($C1798,'Policy Characteristics'!$C:$C,0)))</f>
        <v>cross fuel tax</v>
      </c>
      <c r="L1798" s="238">
        <f>IF(ISBLANK(INDEX('Policy Characteristics'!F:F,MATCH($C1798,'Policy Characteristics'!$C:$C,0))),"",INDEX('Policy Characteristics'!F:F,MATCH($C1798,'Policy Characteristics'!$C:$C,0)))</f>
        <v>-0.9</v>
      </c>
      <c r="M1798" s="238">
        <f>IF(ISBLANK(INDEX('Policy Characteristics'!G:G,MATCH($C1798,'Policy Characteristics'!$C:$C,0))),"",INDEX('Policy Characteristics'!G:G,MATCH($C1798,'Policy Characteristics'!$C:$C,0)))</f>
        <v>0.9</v>
      </c>
      <c r="N1798" s="238">
        <f>IF(ISBLANK(INDEX('Policy Characteristics'!H:H,MATCH($C1798,'Policy Characteristics'!$C:$C,0))),"",INDEX('Policy Characteristics'!H:H,MATCH($C1798,'Policy Characteristics'!$C:$C,0)))</f>
        <v>0.01</v>
      </c>
      <c r="O1798" s="237" t="str">
        <f>IF(ISBLANK(INDEX('Policy Characteristics'!I:I,MATCH($C1798,'Policy Characteristics'!$C:$C,0))),"",INDEX('Policy Characteristics'!I:I,MATCH($C1798,'Policy Characteristics'!$C:$C,0)))</f>
        <v>% of BAU price</v>
      </c>
      <c r="P1798" s="237"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7" t="str">
        <f>IF(ISBLANK(INDEX('Policy Characteristics'!K:K,MATCH($C1798,'Policy Characteristics'!$C:$C,0))),"",INDEX('Policy Characteristics'!K:K,MATCH($C1798,'Policy Characteristics'!$C:$C,0)))</f>
        <v>fuels.html#fuel-taxes</v>
      </c>
      <c r="R1798" s="237" t="str">
        <f>IF(ISBLANK(INDEX('Policy Characteristics'!L:L,MATCH($C1798,'Policy Characteristics'!$C:$C,0))),"",INDEX('Policy Characteristics'!L:L,MATCH($C1798,'Policy Characteristics'!$C:$C,0)))</f>
        <v>fuel-taxes.html</v>
      </c>
      <c r="S1798" s="291" t="s">
        <v>187</v>
      </c>
    </row>
    <row r="1799" spans="1:19" s="237" customFormat="1">
      <c r="A1799" s="237" t="str">
        <f>IF(ISBLANK(INDEX('Policy Characteristics'!A:A,MATCH($C1799,'Policy Characteristics'!$C:$C,0))),"",INDEX('Policy Characteristics'!A:A,MATCH($C1799,'Policy Characteristics'!$C:$C,0)))</f>
        <v>Cross-Sector</v>
      </c>
      <c r="B1799" s="386" t="str">
        <f>IF(ISBLANK(INDEX('Policy Characteristics'!B:B,MATCH($C1799,'Policy Characteristics'!$C:$C,0))),"",INDEX('Policy Characteristics'!B:B,MATCH($C1799,'Policy Characteristics'!$C:$C,0)))</f>
        <v>Fuel Taxes or Subsidies</v>
      </c>
      <c r="C1799" s="294" t="str">
        <f t="shared" si="70"/>
        <v>Additional Fuel Tax or Subsidy Rate by Fuel</v>
      </c>
      <c r="D1799" s="290" t="s">
        <v>51</v>
      </c>
      <c r="E1799" s="335" t="s">
        <v>331</v>
      </c>
      <c r="F1799" s="290" t="s">
        <v>92</v>
      </c>
      <c r="G1799" s="335" t="s">
        <v>9</v>
      </c>
      <c r="H1799" s="17">
        <v>2369</v>
      </c>
      <c r="I1799" s="389" t="s">
        <v>44</v>
      </c>
      <c r="J1799" s="388" t="str">
        <f>IF(ISBLANK(INDEX('Policy Characteristics'!D:D,MATCH($C1799,'Policy Characteristics'!$C:$C,0))),"",INDEX('Policy Characteristics'!D:D,MATCH($C1799,'Policy Characteristics'!$C:$C,0)))</f>
        <v>Fuel Taxes or Subsidies</v>
      </c>
      <c r="K1799" s="237" t="str">
        <f>IF(ISBLANK(INDEX('Policy Characteristics'!E:E,MATCH($C1799,'Policy Characteristics'!$C:$C,0))),"",INDEX('Policy Characteristics'!E:E,MATCH($C1799,'Policy Characteristics'!$C:$C,0)))</f>
        <v>cross fuel tax</v>
      </c>
      <c r="L1799" s="238">
        <f>IF(ISBLANK(INDEX('Policy Characteristics'!F:F,MATCH($C1799,'Policy Characteristics'!$C:$C,0))),"",INDEX('Policy Characteristics'!F:F,MATCH($C1799,'Policy Characteristics'!$C:$C,0)))</f>
        <v>-0.9</v>
      </c>
      <c r="M1799" s="238">
        <f>IF(ISBLANK(INDEX('Policy Characteristics'!G:G,MATCH($C1799,'Policy Characteristics'!$C:$C,0))),"",INDEX('Policy Characteristics'!G:G,MATCH($C1799,'Policy Characteristics'!$C:$C,0)))</f>
        <v>0.9</v>
      </c>
      <c r="N1799" s="238">
        <f>IF(ISBLANK(INDEX('Policy Characteristics'!H:H,MATCH($C1799,'Policy Characteristics'!$C:$C,0))),"",INDEX('Policy Characteristics'!H:H,MATCH($C1799,'Policy Characteristics'!$C:$C,0)))</f>
        <v>0.01</v>
      </c>
      <c r="O1799" s="237" t="str">
        <f>IF(ISBLANK(INDEX('Policy Characteristics'!I:I,MATCH($C1799,'Policy Characteristics'!$C:$C,0))),"",INDEX('Policy Characteristics'!I:I,MATCH($C1799,'Policy Characteristics'!$C:$C,0)))</f>
        <v>% of BAU price</v>
      </c>
      <c r="P1799" s="237"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7" t="str">
        <f>IF(ISBLANK(INDEX('Policy Characteristics'!K:K,MATCH($C1799,'Policy Characteristics'!$C:$C,0))),"",INDEX('Policy Characteristics'!K:K,MATCH($C1799,'Policy Characteristics'!$C:$C,0)))</f>
        <v>fuels.html#fuel-taxes</v>
      </c>
      <c r="R1799" s="237" t="str">
        <f>IF(ISBLANK(INDEX('Policy Characteristics'!L:L,MATCH($C1799,'Policy Characteristics'!$C:$C,0))),"",INDEX('Policy Characteristics'!L:L,MATCH($C1799,'Policy Characteristics'!$C:$C,0)))</f>
        <v>fuel-taxes.html</v>
      </c>
      <c r="S1799" s="291" t="s">
        <v>187</v>
      </c>
    </row>
    <row r="1800" spans="1:19" s="237" customFormat="1">
      <c r="A1800" s="237" t="str">
        <f>IF(ISBLANK(INDEX('Policy Characteristics'!A:A,MATCH($C1800,'Policy Characteristics'!$C:$C,0))),"",INDEX('Policy Characteristics'!A:A,MATCH($C1800,'Policy Characteristics'!$C:$C,0)))</f>
        <v>Cross-Sector</v>
      </c>
      <c r="B1800" s="386" t="str">
        <f>IF(ISBLANK(INDEX('Policy Characteristics'!B:B,MATCH($C1800,'Policy Characteristics'!$C:$C,0))),"",INDEX('Policy Characteristics'!B:B,MATCH($C1800,'Policy Characteristics'!$C:$C,0)))</f>
        <v>Fuel Taxes or Subsidies</v>
      </c>
      <c r="C1800" s="294" t="str">
        <f t="shared" si="70"/>
        <v>Additional Fuel Tax or Subsidy Rate by Fuel</v>
      </c>
      <c r="D1800" s="290" t="s">
        <v>53</v>
      </c>
      <c r="E1800" s="335" t="s">
        <v>331</v>
      </c>
      <c r="F1800" s="290" t="s">
        <v>95</v>
      </c>
      <c r="G1800" s="335" t="s">
        <v>9</v>
      </c>
      <c r="H1800" s="17">
        <v>2370</v>
      </c>
      <c r="I1800" s="389" t="s">
        <v>44</v>
      </c>
      <c r="J1800" s="388" t="str">
        <f>IF(ISBLANK(INDEX('Policy Characteristics'!D:D,MATCH($C1800,'Policy Characteristics'!$C:$C,0))),"",INDEX('Policy Characteristics'!D:D,MATCH($C1800,'Policy Characteristics'!$C:$C,0)))</f>
        <v>Fuel Taxes or Subsidies</v>
      </c>
      <c r="K1800" s="237" t="str">
        <f>IF(ISBLANK(INDEX('Policy Characteristics'!E:E,MATCH($C1800,'Policy Characteristics'!$C:$C,0))),"",INDEX('Policy Characteristics'!E:E,MATCH($C1800,'Policy Characteristics'!$C:$C,0)))</f>
        <v>cross fuel tax</v>
      </c>
      <c r="L1800" s="238">
        <f>IF(ISBLANK(INDEX('Policy Characteristics'!F:F,MATCH($C1800,'Policy Characteristics'!$C:$C,0))),"",INDEX('Policy Characteristics'!F:F,MATCH($C1800,'Policy Characteristics'!$C:$C,0)))</f>
        <v>-0.9</v>
      </c>
      <c r="M1800" s="238">
        <f>IF(ISBLANK(INDEX('Policy Characteristics'!G:G,MATCH($C1800,'Policy Characteristics'!$C:$C,0))),"",INDEX('Policy Characteristics'!G:G,MATCH($C1800,'Policy Characteristics'!$C:$C,0)))</f>
        <v>0.9</v>
      </c>
      <c r="N1800" s="238">
        <f>IF(ISBLANK(INDEX('Policy Characteristics'!H:H,MATCH($C1800,'Policy Characteristics'!$C:$C,0))),"",INDEX('Policy Characteristics'!H:H,MATCH($C1800,'Policy Characteristics'!$C:$C,0)))</f>
        <v>0.01</v>
      </c>
      <c r="O1800" s="237" t="str">
        <f>IF(ISBLANK(INDEX('Policy Characteristics'!I:I,MATCH($C1800,'Policy Characteristics'!$C:$C,0))),"",INDEX('Policy Characteristics'!I:I,MATCH($C1800,'Policy Characteristics'!$C:$C,0)))</f>
        <v>% of BAU price</v>
      </c>
      <c r="P1800" s="237"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7" t="str">
        <f>IF(ISBLANK(INDEX('Policy Characteristics'!K:K,MATCH($C1800,'Policy Characteristics'!$C:$C,0))),"",INDEX('Policy Characteristics'!K:K,MATCH($C1800,'Policy Characteristics'!$C:$C,0)))</f>
        <v>fuels.html#fuel-taxes</v>
      </c>
      <c r="R1800" s="237" t="str">
        <f>IF(ISBLANK(INDEX('Policy Characteristics'!L:L,MATCH($C1800,'Policy Characteristics'!$C:$C,0))),"",INDEX('Policy Characteristics'!L:L,MATCH($C1800,'Policy Characteristics'!$C:$C,0)))</f>
        <v>fuel-taxes.html</v>
      </c>
      <c r="S1800" s="291" t="s">
        <v>187</v>
      </c>
    </row>
    <row r="1801" spans="1:19" s="237" customFormat="1">
      <c r="A1801" s="237" t="str">
        <f>IF(ISBLANK(INDEX('Policy Characteristics'!A:A,MATCH($C1801,'Policy Characteristics'!$C:$C,0))),"",INDEX('Policy Characteristics'!A:A,MATCH($C1801,'Policy Characteristics'!$C:$C,0)))</f>
        <v>Cross-Sector</v>
      </c>
      <c r="B1801" s="386" t="str">
        <f>IF(ISBLANK(INDEX('Policy Characteristics'!B:B,MATCH($C1801,'Policy Characteristics'!$C:$C,0))),"",INDEX('Policy Characteristics'!B:B,MATCH($C1801,'Policy Characteristics'!$C:$C,0)))</f>
        <v>Fuel Taxes or Subsidies</v>
      </c>
      <c r="C1801" s="294" t="str">
        <f t="shared" si="70"/>
        <v>Additional Fuel Tax or Subsidy Rate by Fuel</v>
      </c>
      <c r="D1801" s="290" t="s">
        <v>54</v>
      </c>
      <c r="E1801" s="335" t="s">
        <v>331</v>
      </c>
      <c r="F1801" s="290" t="s">
        <v>96</v>
      </c>
      <c r="G1801" s="335" t="s">
        <v>9</v>
      </c>
      <c r="H1801" s="17">
        <v>2371</v>
      </c>
      <c r="I1801" s="389" t="s">
        <v>43</v>
      </c>
      <c r="J1801" s="388" t="str">
        <f>IF(ISBLANK(INDEX('Policy Characteristics'!D:D,MATCH($C1801,'Policy Characteristics'!$C:$C,0))),"",INDEX('Policy Characteristics'!D:D,MATCH($C1801,'Policy Characteristics'!$C:$C,0)))</f>
        <v>Fuel Taxes or Subsidies</v>
      </c>
      <c r="K1801" s="237" t="str">
        <f>IF(ISBLANK(INDEX('Policy Characteristics'!E:E,MATCH($C1801,'Policy Characteristics'!$C:$C,0))),"",INDEX('Policy Characteristics'!E:E,MATCH($C1801,'Policy Characteristics'!$C:$C,0)))</f>
        <v>cross fuel tax</v>
      </c>
      <c r="L1801" s="238">
        <f>IF(ISBLANK(INDEX('Policy Characteristics'!F:F,MATCH($C1801,'Policy Characteristics'!$C:$C,0))),"",INDEX('Policy Characteristics'!F:F,MATCH($C1801,'Policy Characteristics'!$C:$C,0)))</f>
        <v>-0.9</v>
      </c>
      <c r="M1801" s="238">
        <f>IF(ISBLANK(INDEX('Policy Characteristics'!G:G,MATCH($C1801,'Policy Characteristics'!$C:$C,0))),"",INDEX('Policy Characteristics'!G:G,MATCH($C1801,'Policy Characteristics'!$C:$C,0)))</f>
        <v>0.9</v>
      </c>
      <c r="N1801" s="238">
        <f>IF(ISBLANK(INDEX('Policy Characteristics'!H:H,MATCH($C1801,'Policy Characteristics'!$C:$C,0))),"",INDEX('Policy Characteristics'!H:H,MATCH($C1801,'Policy Characteristics'!$C:$C,0)))</f>
        <v>0.01</v>
      </c>
      <c r="O1801" s="237" t="str">
        <f>IF(ISBLANK(INDEX('Policy Characteristics'!I:I,MATCH($C1801,'Policy Characteristics'!$C:$C,0))),"",INDEX('Policy Characteristics'!I:I,MATCH($C1801,'Policy Characteristics'!$C:$C,0)))</f>
        <v>% of BAU price</v>
      </c>
      <c r="P1801" s="237"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7" t="str">
        <f>IF(ISBLANK(INDEX('Policy Characteristics'!K:K,MATCH($C1801,'Policy Characteristics'!$C:$C,0))),"",INDEX('Policy Characteristics'!K:K,MATCH($C1801,'Policy Characteristics'!$C:$C,0)))</f>
        <v>fuels.html#fuel-taxes</v>
      </c>
      <c r="R1801" s="237" t="str">
        <f>IF(ISBLANK(INDEX('Policy Characteristics'!L:L,MATCH($C1801,'Policy Characteristics'!$C:$C,0))),"",INDEX('Policy Characteristics'!L:L,MATCH($C1801,'Policy Characteristics'!$C:$C,0)))</f>
        <v>fuel-taxes.html</v>
      </c>
      <c r="S1801" s="291" t="s">
        <v>187</v>
      </c>
    </row>
    <row r="1802" spans="1:19" s="237" customFormat="1">
      <c r="A1802" s="237" t="str">
        <f>IF(ISBLANK(INDEX('Policy Characteristics'!A:A,MATCH($C1802,'Policy Characteristics'!$C:$C,0))),"",INDEX('Policy Characteristics'!A:A,MATCH($C1802,'Policy Characteristics'!$C:$C,0)))</f>
        <v>Cross-Sector</v>
      </c>
      <c r="B1802" s="386" t="str">
        <f>IF(ISBLANK(INDEX('Policy Characteristics'!B:B,MATCH($C1802,'Policy Characteristics'!$C:$C,0))),"",INDEX('Policy Characteristics'!B:B,MATCH($C1802,'Policy Characteristics'!$C:$C,0)))</f>
        <v>Fuel Taxes or Subsidies</v>
      </c>
      <c r="C1802" s="294" t="str">
        <f t="shared" si="70"/>
        <v>Additional Fuel Tax or Subsidy Rate by Fuel</v>
      </c>
      <c r="D1802" s="290" t="s">
        <v>55</v>
      </c>
      <c r="E1802" s="335" t="s">
        <v>331</v>
      </c>
      <c r="F1802" s="290" t="s">
        <v>97</v>
      </c>
      <c r="G1802" s="335" t="s">
        <v>9</v>
      </c>
      <c r="H1802" s="17">
        <v>2372</v>
      </c>
      <c r="I1802" s="389" t="s">
        <v>44</v>
      </c>
      <c r="J1802" s="388" t="str">
        <f>IF(ISBLANK(INDEX('Policy Characteristics'!D:D,MATCH($C1802,'Policy Characteristics'!$C:$C,0))),"",INDEX('Policy Characteristics'!D:D,MATCH($C1802,'Policy Characteristics'!$C:$C,0)))</f>
        <v>Fuel Taxes or Subsidies</v>
      </c>
      <c r="K1802" s="237" t="str">
        <f>IF(ISBLANK(INDEX('Policy Characteristics'!E:E,MATCH($C1802,'Policy Characteristics'!$C:$C,0))),"",INDEX('Policy Characteristics'!E:E,MATCH($C1802,'Policy Characteristics'!$C:$C,0)))</f>
        <v>cross fuel tax</v>
      </c>
      <c r="L1802" s="238">
        <f>IF(ISBLANK(INDEX('Policy Characteristics'!F:F,MATCH($C1802,'Policy Characteristics'!$C:$C,0))),"",INDEX('Policy Characteristics'!F:F,MATCH($C1802,'Policy Characteristics'!$C:$C,0)))</f>
        <v>-0.9</v>
      </c>
      <c r="M1802" s="238">
        <f>IF(ISBLANK(INDEX('Policy Characteristics'!G:G,MATCH($C1802,'Policy Characteristics'!$C:$C,0))),"",INDEX('Policy Characteristics'!G:G,MATCH($C1802,'Policy Characteristics'!$C:$C,0)))</f>
        <v>0.9</v>
      </c>
      <c r="N1802" s="238">
        <f>IF(ISBLANK(INDEX('Policy Characteristics'!H:H,MATCH($C1802,'Policy Characteristics'!$C:$C,0))),"",INDEX('Policy Characteristics'!H:H,MATCH($C1802,'Policy Characteristics'!$C:$C,0)))</f>
        <v>0.01</v>
      </c>
      <c r="O1802" s="237" t="str">
        <f>IF(ISBLANK(INDEX('Policy Characteristics'!I:I,MATCH($C1802,'Policy Characteristics'!$C:$C,0))),"",INDEX('Policy Characteristics'!I:I,MATCH($C1802,'Policy Characteristics'!$C:$C,0)))</f>
        <v>% of BAU price</v>
      </c>
      <c r="P1802" s="237"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7" t="str">
        <f>IF(ISBLANK(INDEX('Policy Characteristics'!K:K,MATCH($C1802,'Policy Characteristics'!$C:$C,0))),"",INDEX('Policy Characteristics'!K:K,MATCH($C1802,'Policy Characteristics'!$C:$C,0)))</f>
        <v>fuels.html#fuel-taxes</v>
      </c>
      <c r="R1802" s="237" t="str">
        <f>IF(ISBLANK(INDEX('Policy Characteristics'!L:L,MATCH($C1802,'Policy Characteristics'!$C:$C,0))),"",INDEX('Policy Characteristics'!L:L,MATCH($C1802,'Policy Characteristics'!$C:$C,0)))</f>
        <v>fuel-taxes.html</v>
      </c>
      <c r="S1802" s="291" t="s">
        <v>187</v>
      </c>
    </row>
    <row r="1803" spans="1:19" s="237" customFormat="1">
      <c r="A1803" s="237" t="str">
        <f>IF(ISBLANK(INDEX('Policy Characteristics'!A:A,MATCH($C1803,'Policy Characteristics'!$C:$C,0))),"",INDEX('Policy Characteristics'!A:A,MATCH($C1803,'Policy Characteristics'!$C:$C,0)))</f>
        <v>Cross-Sector</v>
      </c>
      <c r="B1803" s="386" t="str">
        <f>IF(ISBLANK(INDEX('Policy Characteristics'!B:B,MATCH($C1803,'Policy Characteristics'!$C:$C,0))),"",INDEX('Policy Characteristics'!B:B,MATCH($C1803,'Policy Characteristics'!$C:$C,0)))</f>
        <v>Fuel Taxes or Subsidies</v>
      </c>
      <c r="C1803" s="294" t="str">
        <f t="shared" si="70"/>
        <v>Additional Fuel Tax or Subsidy Rate by Fuel</v>
      </c>
      <c r="D1803" s="290" t="s">
        <v>56</v>
      </c>
      <c r="E1803" s="335" t="s">
        <v>331</v>
      </c>
      <c r="F1803" s="290" t="s">
        <v>98</v>
      </c>
      <c r="G1803" s="335" t="s">
        <v>9</v>
      </c>
      <c r="H1803" s="17">
        <v>2373</v>
      </c>
      <c r="I1803" s="389" t="s">
        <v>44</v>
      </c>
      <c r="J1803" s="388" t="str">
        <f>IF(ISBLANK(INDEX('Policy Characteristics'!D:D,MATCH($C1803,'Policy Characteristics'!$C:$C,0))),"",INDEX('Policy Characteristics'!D:D,MATCH($C1803,'Policy Characteristics'!$C:$C,0)))</f>
        <v>Fuel Taxes or Subsidies</v>
      </c>
      <c r="K1803" s="237" t="str">
        <f>IF(ISBLANK(INDEX('Policy Characteristics'!E:E,MATCH($C1803,'Policy Characteristics'!$C:$C,0))),"",INDEX('Policy Characteristics'!E:E,MATCH($C1803,'Policy Characteristics'!$C:$C,0)))</f>
        <v>cross fuel tax</v>
      </c>
      <c r="L1803" s="238">
        <f>IF(ISBLANK(INDEX('Policy Characteristics'!F:F,MATCH($C1803,'Policy Characteristics'!$C:$C,0))),"",INDEX('Policy Characteristics'!F:F,MATCH($C1803,'Policy Characteristics'!$C:$C,0)))</f>
        <v>-0.9</v>
      </c>
      <c r="M1803" s="238">
        <f>IF(ISBLANK(INDEX('Policy Characteristics'!G:G,MATCH($C1803,'Policy Characteristics'!$C:$C,0))),"",INDEX('Policy Characteristics'!G:G,MATCH($C1803,'Policy Characteristics'!$C:$C,0)))</f>
        <v>0.9</v>
      </c>
      <c r="N1803" s="238">
        <f>IF(ISBLANK(INDEX('Policy Characteristics'!H:H,MATCH($C1803,'Policy Characteristics'!$C:$C,0))),"",INDEX('Policy Characteristics'!H:H,MATCH($C1803,'Policy Characteristics'!$C:$C,0)))</f>
        <v>0.01</v>
      </c>
      <c r="O1803" s="237" t="str">
        <f>IF(ISBLANK(INDEX('Policy Characteristics'!I:I,MATCH($C1803,'Policy Characteristics'!$C:$C,0))),"",INDEX('Policy Characteristics'!I:I,MATCH($C1803,'Policy Characteristics'!$C:$C,0)))</f>
        <v>% of BAU price</v>
      </c>
      <c r="P1803" s="237"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7" t="str">
        <f>IF(ISBLANK(INDEX('Policy Characteristics'!K:K,MATCH($C1803,'Policy Characteristics'!$C:$C,0))),"",INDEX('Policy Characteristics'!K:K,MATCH($C1803,'Policy Characteristics'!$C:$C,0)))</f>
        <v>fuels.html#fuel-taxes</v>
      </c>
      <c r="R1803" s="237" t="str">
        <f>IF(ISBLANK(INDEX('Policy Characteristics'!L:L,MATCH($C1803,'Policy Characteristics'!$C:$C,0))),"",INDEX('Policy Characteristics'!L:L,MATCH($C1803,'Policy Characteristics'!$C:$C,0)))</f>
        <v>fuel-taxes.html</v>
      </c>
      <c r="S1803" s="291" t="s">
        <v>187</v>
      </c>
    </row>
    <row r="1804" spans="1:19">
      <c r="A1804" s="237" t="str">
        <f>IF(ISBLANK(INDEX('Policy Characteristics'!A:A,MATCH($C1804,'Policy Characteristics'!$C:$C,0))),"",INDEX('Policy Characteristics'!A:A,MATCH($C1804,'Policy Characteristics'!$C:$C,0)))</f>
        <v>Cross-Sector</v>
      </c>
      <c r="B1804" s="386" t="str">
        <f>IF(ISBLANK(INDEX('Policy Characteristics'!B:B,MATCH($C1804,'Policy Characteristics'!$C:$C,0))),"",INDEX('Policy Characteristics'!B:B,MATCH($C1804,'Policy Characteristics'!$C:$C,0)))</f>
        <v>Fuel Taxes or Subsidies</v>
      </c>
      <c r="C1804" s="294" t="str">
        <f t="shared" si="70"/>
        <v>Additional Fuel Tax or Subsidy Rate by Fuel</v>
      </c>
      <c r="D1804" s="290" t="s">
        <v>2470</v>
      </c>
      <c r="E1804" s="335" t="s">
        <v>331</v>
      </c>
      <c r="F1804" s="290" t="s">
        <v>2471</v>
      </c>
      <c r="G1804" s="335" t="s">
        <v>9</v>
      </c>
      <c r="H1804" s="17">
        <v>2374</v>
      </c>
      <c r="I1804" s="389" t="s">
        <v>43</v>
      </c>
      <c r="J1804" s="388" t="str">
        <f>IF(ISBLANK(INDEX('Policy Characteristics'!D:D,MATCH($C1804,'Policy Characteristics'!$C:$C,0))),"",INDEX('Policy Characteristics'!D:D,MATCH($C1804,'Policy Characteristics'!$C:$C,0)))</f>
        <v>Fuel Taxes or Subsidies</v>
      </c>
      <c r="K1804" s="237" t="str">
        <f>IF(ISBLANK(INDEX('Policy Characteristics'!E:E,MATCH($C1804,'Policy Characteristics'!$C:$C,0))),"",INDEX('Policy Characteristics'!E:E,MATCH($C1804,'Policy Characteristics'!$C:$C,0)))</f>
        <v>cross fuel tax</v>
      </c>
      <c r="L1804" s="238">
        <f>IF(ISBLANK(INDEX('Policy Characteristics'!F:F,MATCH($C1804,'Policy Characteristics'!$C:$C,0))),"",INDEX('Policy Characteristics'!F:F,MATCH($C1804,'Policy Characteristics'!$C:$C,0)))</f>
        <v>-0.9</v>
      </c>
      <c r="M1804" s="238">
        <f>IF(ISBLANK(INDEX('Policy Characteristics'!G:G,MATCH($C1804,'Policy Characteristics'!$C:$C,0))),"",INDEX('Policy Characteristics'!G:G,MATCH($C1804,'Policy Characteristics'!$C:$C,0)))</f>
        <v>0.9</v>
      </c>
      <c r="N1804" s="238">
        <f>IF(ISBLANK(INDEX('Policy Characteristics'!H:H,MATCH($C1804,'Policy Characteristics'!$C:$C,0))),"",INDEX('Policy Characteristics'!H:H,MATCH($C1804,'Policy Characteristics'!$C:$C,0)))</f>
        <v>0.01</v>
      </c>
      <c r="O1804" s="237" t="str">
        <f>IF(ISBLANK(INDEX('Policy Characteristics'!I:I,MATCH($C1804,'Policy Characteristics'!$C:$C,0))),"",INDEX('Policy Characteristics'!I:I,MATCH($C1804,'Policy Characteristics'!$C:$C,0)))</f>
        <v>% of BAU price</v>
      </c>
      <c r="P1804" s="237"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7" t="str">
        <f>IF(ISBLANK(INDEX('Policy Characteristics'!K:K,MATCH($C1804,'Policy Characteristics'!$C:$C,0))),"",INDEX('Policy Characteristics'!K:K,MATCH($C1804,'Policy Characteristics'!$C:$C,0)))</f>
        <v>fuels.html#fuel-taxes</v>
      </c>
      <c r="R1804" s="237" t="str">
        <f>IF(ISBLANK(INDEX('Policy Characteristics'!L:L,MATCH($C1804,'Policy Characteristics'!$C:$C,0))),"",INDEX('Policy Characteristics'!L:L,MATCH($C1804,'Policy Characteristics'!$C:$C,0)))</f>
        <v>fuel-taxes.html</v>
      </c>
      <c r="S1804" s="291" t="s">
        <v>187</v>
      </c>
    </row>
    <row r="1805" spans="1:19">
      <c r="A1805" s="237" t="str">
        <f>IF(ISBLANK(INDEX('Policy Characteristics'!A:A,MATCH($C1805,'Policy Characteristics'!$C:$C,0))),"",INDEX('Policy Characteristics'!A:A,MATCH($C1805,'Policy Characteristics'!$C:$C,0)))</f>
        <v>Cross-Sector</v>
      </c>
      <c r="B1805" s="386" t="str">
        <f>IF(ISBLANK(INDEX('Policy Characteristics'!B:B,MATCH($C1805,'Policy Characteristics'!$C:$C,0))),"",INDEX('Policy Characteristics'!B:B,MATCH($C1805,'Policy Characteristics'!$C:$C,0)))</f>
        <v>Fuel Taxes or Subsidies</v>
      </c>
      <c r="C1805" s="294" t="str">
        <f t="shared" si="70"/>
        <v>Additional Fuel Tax or Subsidy Rate by Fuel</v>
      </c>
      <c r="D1805" s="290" t="s">
        <v>75</v>
      </c>
      <c r="E1805" s="335" t="s">
        <v>331</v>
      </c>
      <c r="F1805" s="290" t="s">
        <v>99</v>
      </c>
      <c r="G1805" s="335" t="s">
        <v>9</v>
      </c>
      <c r="H1805" s="17">
        <v>2375</v>
      </c>
      <c r="I1805" s="389" t="s">
        <v>44</v>
      </c>
      <c r="J1805" s="388" t="str">
        <f>IF(ISBLANK(INDEX('Policy Characteristics'!D:D,MATCH($C1805,'Policy Characteristics'!$C:$C,0))),"",INDEX('Policy Characteristics'!D:D,MATCH($C1805,'Policy Characteristics'!$C:$C,0)))</f>
        <v>Fuel Taxes or Subsidies</v>
      </c>
      <c r="K1805" s="237" t="str">
        <f>IF(ISBLANK(INDEX('Policy Characteristics'!E:E,MATCH($C1805,'Policy Characteristics'!$C:$C,0))),"",INDEX('Policy Characteristics'!E:E,MATCH($C1805,'Policy Characteristics'!$C:$C,0)))</f>
        <v>cross fuel tax</v>
      </c>
      <c r="L1805" s="238">
        <f>IF(ISBLANK(INDEX('Policy Characteristics'!F:F,MATCH($C1805,'Policy Characteristics'!$C:$C,0))),"",INDEX('Policy Characteristics'!F:F,MATCH($C1805,'Policy Characteristics'!$C:$C,0)))</f>
        <v>-0.9</v>
      </c>
      <c r="M1805" s="238">
        <f>IF(ISBLANK(INDEX('Policy Characteristics'!G:G,MATCH($C1805,'Policy Characteristics'!$C:$C,0))),"",INDEX('Policy Characteristics'!G:G,MATCH($C1805,'Policy Characteristics'!$C:$C,0)))</f>
        <v>0.9</v>
      </c>
      <c r="N1805" s="238">
        <f>IF(ISBLANK(INDEX('Policy Characteristics'!H:H,MATCH($C1805,'Policy Characteristics'!$C:$C,0))),"",INDEX('Policy Characteristics'!H:H,MATCH($C1805,'Policy Characteristics'!$C:$C,0)))</f>
        <v>0.01</v>
      </c>
      <c r="O1805" s="237" t="str">
        <f>IF(ISBLANK(INDEX('Policy Characteristics'!I:I,MATCH($C1805,'Policy Characteristics'!$C:$C,0))),"",INDEX('Policy Characteristics'!I:I,MATCH($C1805,'Policy Characteristics'!$C:$C,0)))</f>
        <v>% of BAU price</v>
      </c>
      <c r="P1805" s="237"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7" t="str">
        <f>IF(ISBLANK(INDEX('Policy Characteristics'!K:K,MATCH($C1805,'Policy Characteristics'!$C:$C,0))),"",INDEX('Policy Characteristics'!K:K,MATCH($C1805,'Policy Characteristics'!$C:$C,0)))</f>
        <v>fuels.html#fuel-taxes</v>
      </c>
      <c r="R1805" s="237" t="str">
        <f>IF(ISBLANK(INDEX('Policy Characteristics'!L:L,MATCH($C1805,'Policy Characteristics'!$C:$C,0))),"",INDEX('Policy Characteristics'!L:L,MATCH($C1805,'Policy Characteristics'!$C:$C,0)))</f>
        <v>fuel-taxes.html</v>
      </c>
      <c r="S1805" s="291" t="s">
        <v>187</v>
      </c>
    </row>
    <row r="1806" spans="1:19">
      <c r="A1806" s="237" t="str">
        <f>IF(ISBLANK(INDEX('Policy Characteristics'!A:A,MATCH($C1806,'Policy Characteristics'!$C:$C,0))),"",INDEX('Policy Characteristics'!A:A,MATCH($C1806,'Policy Characteristics'!$C:$C,0)))</f>
        <v>Cross-Sector</v>
      </c>
      <c r="B1806" s="386" t="str">
        <f>IF(ISBLANK(INDEX('Policy Characteristics'!B:B,MATCH($C1806,'Policy Characteristics'!$C:$C,0))),"",INDEX('Policy Characteristics'!B:B,MATCH($C1806,'Policy Characteristics'!$C:$C,0)))</f>
        <v>Fuel Taxes or Subsidies</v>
      </c>
      <c r="C1806" s="294" t="str">
        <f t="shared" si="70"/>
        <v>Additional Fuel Tax or Subsidy Rate by Fuel</v>
      </c>
      <c r="D1806" s="290" t="s">
        <v>440</v>
      </c>
      <c r="E1806" s="335" t="s">
        <v>331</v>
      </c>
      <c r="F1806" s="290" t="s">
        <v>441</v>
      </c>
      <c r="G1806" s="335" t="s">
        <v>9</v>
      </c>
      <c r="H1806" s="17">
        <v>2376</v>
      </c>
      <c r="I1806" s="389" t="s">
        <v>44</v>
      </c>
      <c r="J1806" s="388" t="str">
        <f>IF(ISBLANK(INDEX('Policy Characteristics'!D:D,MATCH($C1806,'Policy Characteristics'!$C:$C,0))),"",INDEX('Policy Characteristics'!D:D,MATCH($C1806,'Policy Characteristics'!$C:$C,0)))</f>
        <v>Fuel Taxes or Subsidies</v>
      </c>
      <c r="K1806" s="237" t="str">
        <f>IF(ISBLANK(INDEX('Policy Characteristics'!E:E,MATCH($C1806,'Policy Characteristics'!$C:$C,0))),"",INDEX('Policy Characteristics'!E:E,MATCH($C1806,'Policy Characteristics'!$C:$C,0)))</f>
        <v>cross fuel tax</v>
      </c>
      <c r="L1806" s="238">
        <f>IF(ISBLANK(INDEX('Policy Characteristics'!F:F,MATCH($C1806,'Policy Characteristics'!$C:$C,0))),"",INDEX('Policy Characteristics'!F:F,MATCH($C1806,'Policy Characteristics'!$C:$C,0)))</f>
        <v>-0.9</v>
      </c>
      <c r="M1806" s="238">
        <f>IF(ISBLANK(INDEX('Policy Characteristics'!G:G,MATCH($C1806,'Policy Characteristics'!$C:$C,0))),"",INDEX('Policy Characteristics'!G:G,MATCH($C1806,'Policy Characteristics'!$C:$C,0)))</f>
        <v>0.9</v>
      </c>
      <c r="N1806" s="238">
        <f>IF(ISBLANK(INDEX('Policy Characteristics'!H:H,MATCH($C1806,'Policy Characteristics'!$C:$C,0))),"",INDEX('Policy Characteristics'!H:H,MATCH($C1806,'Policy Characteristics'!$C:$C,0)))</f>
        <v>0.01</v>
      </c>
      <c r="O1806" s="237" t="str">
        <f>IF(ISBLANK(INDEX('Policy Characteristics'!I:I,MATCH($C1806,'Policy Characteristics'!$C:$C,0))),"",INDEX('Policy Characteristics'!I:I,MATCH($C1806,'Policy Characteristics'!$C:$C,0)))</f>
        <v>% of BAU price</v>
      </c>
      <c r="P1806" s="237"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7" t="str">
        <f>IF(ISBLANK(INDEX('Policy Characteristics'!K:K,MATCH($C1806,'Policy Characteristics'!$C:$C,0))),"",INDEX('Policy Characteristics'!K:K,MATCH($C1806,'Policy Characteristics'!$C:$C,0)))</f>
        <v>fuels.html#fuel-taxes</v>
      </c>
      <c r="R1806" s="237" t="str">
        <f>IF(ISBLANK(INDEX('Policy Characteristics'!L:L,MATCH($C1806,'Policy Characteristics'!$C:$C,0))),"",INDEX('Policy Characteristics'!L:L,MATCH($C1806,'Policy Characteristics'!$C:$C,0)))</f>
        <v>fuel-taxes.html</v>
      </c>
      <c r="S1806" s="291" t="s">
        <v>187</v>
      </c>
    </row>
    <row r="1807" spans="1:19">
      <c r="A1807" s="237" t="str">
        <f>IF(ISBLANK(INDEX('Policy Characteristics'!A:A,MATCH($C1807,'Policy Characteristics'!$C:$C,0))),"",INDEX('Policy Characteristics'!A:A,MATCH($C1807,'Policy Characteristics'!$C:$C,0)))</f>
        <v>Cross-Sector</v>
      </c>
      <c r="B1807" s="386" t="str">
        <f>IF(ISBLANK(INDEX('Policy Characteristics'!B:B,MATCH($C1807,'Policy Characteristics'!$C:$C,0))),"",INDEX('Policy Characteristics'!B:B,MATCH($C1807,'Policy Characteristics'!$C:$C,0)))</f>
        <v>Fuel Taxes or Subsidies</v>
      </c>
      <c r="C1807" s="294" t="str">
        <f t="shared" si="70"/>
        <v>Additional Fuel Tax or Subsidy Rate by Fuel</v>
      </c>
      <c r="D1807" s="290" t="s">
        <v>2462</v>
      </c>
      <c r="E1807" s="335" t="s">
        <v>331</v>
      </c>
      <c r="F1807" s="290" t="s">
        <v>2466</v>
      </c>
      <c r="G1807" s="335" t="s">
        <v>9</v>
      </c>
      <c r="H1807" s="17">
        <v>2377</v>
      </c>
      <c r="I1807" s="389" t="s">
        <v>44</v>
      </c>
      <c r="J1807" s="388" t="str">
        <f>IF(ISBLANK(INDEX('Policy Characteristics'!D:D,MATCH($C1807,'Policy Characteristics'!$C:$C,0))),"",INDEX('Policy Characteristics'!D:D,MATCH($C1807,'Policy Characteristics'!$C:$C,0)))</f>
        <v>Fuel Taxes or Subsidies</v>
      </c>
      <c r="K1807" s="237" t="str">
        <f>IF(ISBLANK(INDEX('Policy Characteristics'!E:E,MATCH($C1807,'Policy Characteristics'!$C:$C,0))),"",INDEX('Policy Characteristics'!E:E,MATCH($C1807,'Policy Characteristics'!$C:$C,0)))</f>
        <v>cross fuel tax</v>
      </c>
      <c r="L1807" s="238">
        <f>IF(ISBLANK(INDEX('Policy Characteristics'!F:F,MATCH($C1807,'Policy Characteristics'!$C:$C,0))),"",INDEX('Policy Characteristics'!F:F,MATCH($C1807,'Policy Characteristics'!$C:$C,0)))</f>
        <v>-0.9</v>
      </c>
      <c r="M1807" s="238">
        <f>IF(ISBLANK(INDEX('Policy Characteristics'!G:G,MATCH($C1807,'Policy Characteristics'!$C:$C,0))),"",INDEX('Policy Characteristics'!G:G,MATCH($C1807,'Policy Characteristics'!$C:$C,0)))</f>
        <v>0.9</v>
      </c>
      <c r="N1807" s="238">
        <f>IF(ISBLANK(INDEX('Policy Characteristics'!H:H,MATCH($C1807,'Policy Characteristics'!$C:$C,0))),"",INDEX('Policy Characteristics'!H:H,MATCH($C1807,'Policy Characteristics'!$C:$C,0)))</f>
        <v>0.01</v>
      </c>
      <c r="O1807" s="237" t="str">
        <f>IF(ISBLANK(INDEX('Policy Characteristics'!I:I,MATCH($C1807,'Policy Characteristics'!$C:$C,0))),"",INDEX('Policy Characteristics'!I:I,MATCH($C1807,'Policy Characteristics'!$C:$C,0)))</f>
        <v>% of BAU price</v>
      </c>
      <c r="P1807" s="237"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7" t="str">
        <f>IF(ISBLANK(INDEX('Policy Characteristics'!K:K,MATCH($C1807,'Policy Characteristics'!$C:$C,0))),"",INDEX('Policy Characteristics'!K:K,MATCH($C1807,'Policy Characteristics'!$C:$C,0)))</f>
        <v>fuels.html#fuel-taxes</v>
      </c>
      <c r="R1807" s="237" t="str">
        <f>IF(ISBLANK(INDEX('Policy Characteristics'!L:L,MATCH($C1807,'Policy Characteristics'!$C:$C,0))),"",INDEX('Policy Characteristics'!L:L,MATCH($C1807,'Policy Characteristics'!$C:$C,0)))</f>
        <v>fuel-taxes.html</v>
      </c>
      <c r="S1807" s="291" t="s">
        <v>187</v>
      </c>
    </row>
    <row r="1808" spans="1:19">
      <c r="A1808" s="237" t="str">
        <f>IF(ISBLANK(INDEX('Policy Characteristics'!A:A,MATCH($C1808,'Policy Characteristics'!$C:$C,0))),"",INDEX('Policy Characteristics'!A:A,MATCH($C1808,'Policy Characteristics'!$C:$C,0)))</f>
        <v>Cross-Sector</v>
      </c>
      <c r="B1808" s="386" t="str">
        <f>IF(ISBLANK(INDEX('Policy Characteristics'!B:B,MATCH($C1808,'Policy Characteristics'!$C:$C,0))),"",INDEX('Policy Characteristics'!B:B,MATCH($C1808,'Policy Characteristics'!$C:$C,0)))</f>
        <v>Fuel Taxes or Subsidies</v>
      </c>
      <c r="C1808" s="294" t="str">
        <f t="shared" si="70"/>
        <v>Additional Fuel Tax or Subsidy Rate by Fuel</v>
      </c>
      <c r="D1808" s="290" t="s">
        <v>2472</v>
      </c>
      <c r="E1808" s="335" t="s">
        <v>331</v>
      </c>
      <c r="F1808" s="290" t="s">
        <v>2473</v>
      </c>
      <c r="G1808" s="335" t="s">
        <v>9</v>
      </c>
      <c r="H1808" s="17">
        <v>2378</v>
      </c>
      <c r="I1808" s="389" t="s">
        <v>43</v>
      </c>
      <c r="J1808" s="388" t="str">
        <f>IF(ISBLANK(INDEX('Policy Characteristics'!D:D,MATCH($C1808,'Policy Characteristics'!$C:$C,0))),"",INDEX('Policy Characteristics'!D:D,MATCH($C1808,'Policy Characteristics'!$C:$C,0)))</f>
        <v>Fuel Taxes or Subsidies</v>
      </c>
      <c r="K1808" s="237" t="str">
        <f>IF(ISBLANK(INDEX('Policy Characteristics'!E:E,MATCH($C1808,'Policy Characteristics'!$C:$C,0))),"",INDEX('Policy Characteristics'!E:E,MATCH($C1808,'Policy Characteristics'!$C:$C,0)))</f>
        <v>cross fuel tax</v>
      </c>
      <c r="L1808" s="238">
        <f>IF(ISBLANK(INDEX('Policy Characteristics'!F:F,MATCH($C1808,'Policy Characteristics'!$C:$C,0))),"",INDEX('Policy Characteristics'!F:F,MATCH($C1808,'Policy Characteristics'!$C:$C,0)))</f>
        <v>-0.9</v>
      </c>
      <c r="M1808" s="238">
        <f>IF(ISBLANK(INDEX('Policy Characteristics'!G:G,MATCH($C1808,'Policy Characteristics'!$C:$C,0))),"",INDEX('Policy Characteristics'!G:G,MATCH($C1808,'Policy Characteristics'!$C:$C,0)))</f>
        <v>0.9</v>
      </c>
      <c r="N1808" s="238">
        <f>IF(ISBLANK(INDEX('Policy Characteristics'!H:H,MATCH($C1808,'Policy Characteristics'!$C:$C,0))),"",INDEX('Policy Characteristics'!H:H,MATCH($C1808,'Policy Characteristics'!$C:$C,0)))</f>
        <v>0.01</v>
      </c>
      <c r="O1808" s="237" t="str">
        <f>IF(ISBLANK(INDEX('Policy Characteristics'!I:I,MATCH($C1808,'Policy Characteristics'!$C:$C,0))),"",INDEX('Policy Characteristics'!I:I,MATCH($C1808,'Policy Characteristics'!$C:$C,0)))</f>
        <v>% of BAU price</v>
      </c>
      <c r="P1808" s="237"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7" t="str">
        <f>IF(ISBLANK(INDEX('Policy Characteristics'!K:K,MATCH($C1808,'Policy Characteristics'!$C:$C,0))),"",INDEX('Policy Characteristics'!K:K,MATCH($C1808,'Policy Characteristics'!$C:$C,0)))</f>
        <v>fuels.html#fuel-taxes</v>
      </c>
      <c r="R1808" s="237" t="str">
        <f>IF(ISBLANK(INDEX('Policy Characteristics'!L:L,MATCH($C1808,'Policy Characteristics'!$C:$C,0))),"",INDEX('Policy Characteristics'!L:L,MATCH($C1808,'Policy Characteristics'!$C:$C,0)))</f>
        <v>fuel-taxes.html</v>
      </c>
      <c r="S1808" s="291" t="s">
        <v>187</v>
      </c>
    </row>
    <row r="1809" spans="1:19">
      <c r="A1809" s="237" t="str">
        <f>IF(ISBLANK(INDEX('Policy Characteristics'!A:A,MATCH($C1809,'Policy Characteristics'!$C:$C,0))),"",INDEX('Policy Characteristics'!A:A,MATCH($C1809,'Policy Characteristics'!$C:$C,0)))</f>
        <v>Cross-Sector</v>
      </c>
      <c r="B1809" s="386" t="str">
        <f>IF(ISBLANK(INDEX('Policy Characteristics'!B:B,MATCH($C1809,'Policy Characteristics'!$C:$C,0))),"",INDEX('Policy Characteristics'!B:B,MATCH($C1809,'Policy Characteristics'!$C:$C,0)))</f>
        <v>Fuel Taxes or Subsidies</v>
      </c>
      <c r="C1809" s="294" t="str">
        <f t="shared" si="70"/>
        <v>Additional Fuel Tax or Subsidy Rate by Fuel</v>
      </c>
      <c r="D1809" s="290" t="s">
        <v>2463</v>
      </c>
      <c r="E1809" s="335" t="s">
        <v>331</v>
      </c>
      <c r="F1809" s="290" t="s">
        <v>2467</v>
      </c>
      <c r="G1809" s="335" t="s">
        <v>9</v>
      </c>
      <c r="H1809" s="17">
        <v>2379</v>
      </c>
      <c r="I1809" s="389" t="s">
        <v>43</v>
      </c>
      <c r="J1809" s="388" t="str">
        <f>IF(ISBLANK(INDEX('Policy Characteristics'!D:D,MATCH($C1809,'Policy Characteristics'!$C:$C,0))),"",INDEX('Policy Characteristics'!D:D,MATCH($C1809,'Policy Characteristics'!$C:$C,0)))</f>
        <v>Fuel Taxes or Subsidies</v>
      </c>
      <c r="K1809" s="237" t="str">
        <f>IF(ISBLANK(INDEX('Policy Characteristics'!E:E,MATCH($C1809,'Policy Characteristics'!$C:$C,0))),"",INDEX('Policy Characteristics'!E:E,MATCH($C1809,'Policy Characteristics'!$C:$C,0)))</f>
        <v>cross fuel tax</v>
      </c>
      <c r="L1809" s="238">
        <f>IF(ISBLANK(INDEX('Policy Characteristics'!F:F,MATCH($C1809,'Policy Characteristics'!$C:$C,0))),"",INDEX('Policy Characteristics'!F:F,MATCH($C1809,'Policy Characteristics'!$C:$C,0)))</f>
        <v>-0.9</v>
      </c>
      <c r="M1809" s="238">
        <f>IF(ISBLANK(INDEX('Policy Characteristics'!G:G,MATCH($C1809,'Policy Characteristics'!$C:$C,0))),"",INDEX('Policy Characteristics'!G:G,MATCH($C1809,'Policy Characteristics'!$C:$C,0)))</f>
        <v>0.9</v>
      </c>
      <c r="N1809" s="238">
        <f>IF(ISBLANK(INDEX('Policy Characteristics'!H:H,MATCH($C1809,'Policy Characteristics'!$C:$C,0))),"",INDEX('Policy Characteristics'!H:H,MATCH($C1809,'Policy Characteristics'!$C:$C,0)))</f>
        <v>0.01</v>
      </c>
      <c r="O1809" s="237" t="str">
        <f>IF(ISBLANK(INDEX('Policy Characteristics'!I:I,MATCH($C1809,'Policy Characteristics'!$C:$C,0))),"",INDEX('Policy Characteristics'!I:I,MATCH($C1809,'Policy Characteristics'!$C:$C,0)))</f>
        <v>% of BAU price</v>
      </c>
      <c r="P1809" s="237"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7" t="str">
        <f>IF(ISBLANK(INDEX('Policy Characteristics'!K:K,MATCH($C1809,'Policy Characteristics'!$C:$C,0))),"",INDEX('Policy Characteristics'!K:K,MATCH($C1809,'Policy Characteristics'!$C:$C,0)))</f>
        <v>fuels.html#fuel-taxes</v>
      </c>
      <c r="R1809" s="237" t="str">
        <f>IF(ISBLANK(INDEX('Policy Characteristics'!L:L,MATCH($C1809,'Policy Characteristics'!$C:$C,0))),"",INDEX('Policy Characteristics'!L:L,MATCH($C1809,'Policy Characteristics'!$C:$C,0)))</f>
        <v>fuel-taxes.html</v>
      </c>
      <c r="S1809" s="291" t="s">
        <v>187</v>
      </c>
    </row>
    <row r="1810" spans="1:19">
      <c r="A1810" s="237" t="str">
        <f>IF(ISBLANK(INDEX('Policy Characteristics'!A:A,MATCH($C1810,'Policy Characteristics'!$C:$C,0))),"",INDEX('Policy Characteristics'!A:A,MATCH($C1810,'Policy Characteristics'!$C:$C,0)))</f>
        <v>Cross-Sector</v>
      </c>
      <c r="B1810" s="386" t="str">
        <f>IF(ISBLANK(INDEX('Policy Characteristics'!B:B,MATCH($C1810,'Policy Characteristics'!$C:$C,0))),"",INDEX('Policy Characteristics'!B:B,MATCH($C1810,'Policy Characteristics'!$C:$C,0)))</f>
        <v>Fuel Taxes or Subsidies</v>
      </c>
      <c r="C1810" s="294" t="str">
        <f t="shared" si="70"/>
        <v>Additional Fuel Tax or Subsidy Rate by Fuel</v>
      </c>
      <c r="D1810" s="290" t="s">
        <v>2464</v>
      </c>
      <c r="E1810" s="335" t="s">
        <v>331</v>
      </c>
      <c r="F1810" s="290" t="s">
        <v>2468</v>
      </c>
      <c r="G1810" s="335" t="s">
        <v>9</v>
      </c>
      <c r="H1810" s="17">
        <v>2380</v>
      </c>
      <c r="I1810" s="389" t="s">
        <v>44</v>
      </c>
      <c r="J1810" s="388" t="str">
        <f>IF(ISBLANK(INDEX('Policy Characteristics'!D:D,MATCH($C1810,'Policy Characteristics'!$C:$C,0))),"",INDEX('Policy Characteristics'!D:D,MATCH($C1810,'Policy Characteristics'!$C:$C,0)))</f>
        <v>Fuel Taxes or Subsidies</v>
      </c>
      <c r="K1810" s="237" t="str">
        <f>IF(ISBLANK(INDEX('Policy Characteristics'!E:E,MATCH($C1810,'Policy Characteristics'!$C:$C,0))),"",INDEX('Policy Characteristics'!E:E,MATCH($C1810,'Policy Characteristics'!$C:$C,0)))</f>
        <v>cross fuel tax</v>
      </c>
      <c r="L1810" s="238">
        <f>IF(ISBLANK(INDEX('Policy Characteristics'!F:F,MATCH($C1810,'Policy Characteristics'!$C:$C,0))),"",INDEX('Policy Characteristics'!F:F,MATCH($C1810,'Policy Characteristics'!$C:$C,0)))</f>
        <v>-0.9</v>
      </c>
      <c r="M1810" s="238">
        <f>IF(ISBLANK(INDEX('Policy Characteristics'!G:G,MATCH($C1810,'Policy Characteristics'!$C:$C,0))),"",INDEX('Policy Characteristics'!G:G,MATCH($C1810,'Policy Characteristics'!$C:$C,0)))</f>
        <v>0.9</v>
      </c>
      <c r="N1810" s="238">
        <f>IF(ISBLANK(INDEX('Policy Characteristics'!H:H,MATCH($C1810,'Policy Characteristics'!$C:$C,0))),"",INDEX('Policy Characteristics'!H:H,MATCH($C1810,'Policy Characteristics'!$C:$C,0)))</f>
        <v>0.01</v>
      </c>
      <c r="O1810" s="237" t="str">
        <f>IF(ISBLANK(INDEX('Policy Characteristics'!I:I,MATCH($C1810,'Policy Characteristics'!$C:$C,0))),"",INDEX('Policy Characteristics'!I:I,MATCH($C1810,'Policy Characteristics'!$C:$C,0)))</f>
        <v>% of BAU price</v>
      </c>
      <c r="P1810" s="237"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7" t="str">
        <f>IF(ISBLANK(INDEX('Policy Characteristics'!K:K,MATCH($C1810,'Policy Characteristics'!$C:$C,0))),"",INDEX('Policy Characteristics'!K:K,MATCH($C1810,'Policy Characteristics'!$C:$C,0)))</f>
        <v>fuels.html#fuel-taxes</v>
      </c>
      <c r="R1810" s="237" t="str">
        <f>IF(ISBLANK(INDEX('Policy Characteristics'!L:L,MATCH($C1810,'Policy Characteristics'!$C:$C,0))),"",INDEX('Policy Characteristics'!L:L,MATCH($C1810,'Policy Characteristics'!$C:$C,0)))</f>
        <v>fuel-taxes.html</v>
      </c>
      <c r="S1810" s="291" t="s">
        <v>187</v>
      </c>
    </row>
    <row r="1811" spans="1:19">
      <c r="A1811" s="237" t="str">
        <f>IF(ISBLANK(INDEX('Policy Characteristics'!A:A,MATCH($C1811,'Policy Characteristics'!$C:$C,0))),"",INDEX('Policy Characteristics'!A:A,MATCH($C1811,'Policy Characteristics'!$C:$C,0)))</f>
        <v>Cross-Sector</v>
      </c>
      <c r="B1811" s="386" t="str">
        <f>IF(ISBLANK(INDEX('Policy Characteristics'!B:B,MATCH($C1811,'Policy Characteristics'!$C:$C,0))),"",INDEX('Policy Characteristics'!B:B,MATCH($C1811,'Policy Characteristics'!$C:$C,0)))</f>
        <v>Fuel Taxes or Subsidies</v>
      </c>
      <c r="C1811" s="294" t="str">
        <f t="shared" si="70"/>
        <v>Additional Fuel Tax or Subsidy Rate by Fuel</v>
      </c>
      <c r="D1811" s="290" t="s">
        <v>2465</v>
      </c>
      <c r="E1811" s="335" t="s">
        <v>331</v>
      </c>
      <c r="F1811" s="290" t="s">
        <v>2469</v>
      </c>
      <c r="G1811" s="335" t="s">
        <v>9</v>
      </c>
      <c r="H1811" s="17">
        <v>2381</v>
      </c>
      <c r="I1811" s="389" t="s">
        <v>43</v>
      </c>
      <c r="J1811" s="388" t="str">
        <f>IF(ISBLANK(INDEX('Policy Characteristics'!D:D,MATCH($C1811,'Policy Characteristics'!$C:$C,0))),"",INDEX('Policy Characteristics'!D:D,MATCH($C1811,'Policy Characteristics'!$C:$C,0)))</f>
        <v>Fuel Taxes or Subsidies</v>
      </c>
      <c r="K1811" s="237" t="str">
        <f>IF(ISBLANK(INDEX('Policy Characteristics'!E:E,MATCH($C1811,'Policy Characteristics'!$C:$C,0))),"",INDEX('Policy Characteristics'!E:E,MATCH($C1811,'Policy Characteristics'!$C:$C,0)))</f>
        <v>cross fuel tax</v>
      </c>
      <c r="L1811" s="238">
        <f>IF(ISBLANK(INDEX('Policy Characteristics'!F:F,MATCH($C1811,'Policy Characteristics'!$C:$C,0))),"",INDEX('Policy Characteristics'!F:F,MATCH($C1811,'Policy Characteristics'!$C:$C,0)))</f>
        <v>-0.9</v>
      </c>
      <c r="M1811" s="238">
        <f>IF(ISBLANK(INDEX('Policy Characteristics'!G:G,MATCH($C1811,'Policy Characteristics'!$C:$C,0))),"",INDEX('Policy Characteristics'!G:G,MATCH($C1811,'Policy Characteristics'!$C:$C,0)))</f>
        <v>0.9</v>
      </c>
      <c r="N1811" s="238">
        <f>IF(ISBLANK(INDEX('Policy Characteristics'!H:H,MATCH($C1811,'Policy Characteristics'!$C:$C,0))),"",INDEX('Policy Characteristics'!H:H,MATCH($C1811,'Policy Characteristics'!$C:$C,0)))</f>
        <v>0.01</v>
      </c>
      <c r="O1811" s="237" t="str">
        <f>IF(ISBLANK(INDEX('Policy Characteristics'!I:I,MATCH($C1811,'Policy Characteristics'!$C:$C,0))),"",INDEX('Policy Characteristics'!I:I,MATCH($C1811,'Policy Characteristics'!$C:$C,0)))</f>
        <v>% of BAU price</v>
      </c>
      <c r="P1811" s="237"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7" t="str">
        <f>IF(ISBLANK(INDEX('Policy Characteristics'!K:K,MATCH($C1811,'Policy Characteristics'!$C:$C,0))),"",INDEX('Policy Characteristics'!K:K,MATCH($C1811,'Policy Characteristics'!$C:$C,0)))</f>
        <v>fuels.html#fuel-taxes</v>
      </c>
      <c r="R1811" s="237" t="str">
        <f>IF(ISBLANK(INDEX('Policy Characteristics'!L:L,MATCH($C1811,'Policy Characteristics'!$C:$C,0))),"",INDEX('Policy Characteristics'!L:L,MATCH($C1811,'Policy Characteristics'!$C:$C,0)))</f>
        <v>fuel-taxes.html</v>
      </c>
      <c r="S1811" s="291" t="s">
        <v>187</v>
      </c>
    </row>
    <row r="1812" spans="1:19" s="237" customFormat="1">
      <c r="A1812" s="237" t="str">
        <f>IF(ISBLANK(INDEX('Policy Characteristics'!A:A,MATCH($C1812,'Policy Characteristics'!$C:$C,0))),"",INDEX('Policy Characteristics'!A:A,MATCH($C1812,'Policy Characteristics'!$C:$C,0)))</f>
        <v>Cross-Sector</v>
      </c>
      <c r="B1812" s="386" t="str">
        <f>IF(ISBLANK(INDEX('Policy Characteristics'!B:B,MATCH($C1812,'Policy Characteristics'!$C:$C,0))),"",INDEX('Policy Characteristics'!B:B,MATCH($C1812,'Policy Characteristics'!$C:$C,0)))</f>
        <v>Fuel Taxes or Subsidies</v>
      </c>
      <c r="C1812" s="294" t="str">
        <f t="shared" si="70"/>
        <v>Additional Fuel Tax or Subsidy Rate by Fuel</v>
      </c>
      <c r="D1812" s="335" t="s">
        <v>52</v>
      </c>
      <c r="E1812" s="335" t="s">
        <v>2489</v>
      </c>
      <c r="F1812" s="335" t="s">
        <v>93</v>
      </c>
      <c r="G1812" s="335" t="s">
        <v>2482</v>
      </c>
      <c r="H1812" s="17">
        <v>2382</v>
      </c>
      <c r="I1812" s="387" t="s">
        <v>43</v>
      </c>
      <c r="J1812" s="388" t="str">
        <f>IF(ISBLANK(INDEX('Policy Characteristics'!D:D,MATCH($C1812,'Policy Characteristics'!$C:$C,0))),"",INDEX('Policy Characteristics'!D:D,MATCH($C1812,'Policy Characteristics'!$C:$C,0)))</f>
        <v>Fuel Taxes or Subsidies</v>
      </c>
      <c r="K1812" s="237" t="str">
        <f>IF(ISBLANK(INDEX('Policy Characteristics'!E:E,MATCH($C1812,'Policy Characteristics'!$C:$C,0))),"",INDEX('Policy Characteristics'!E:E,MATCH($C1812,'Policy Characteristics'!$C:$C,0)))</f>
        <v>cross fuel tax</v>
      </c>
      <c r="L1812" s="238">
        <f>IF(ISBLANK(INDEX('Policy Characteristics'!F:F,MATCH($C1812,'Policy Characteristics'!$C:$C,0))),"",INDEX('Policy Characteristics'!F:F,MATCH($C1812,'Policy Characteristics'!$C:$C,0)))</f>
        <v>-0.9</v>
      </c>
      <c r="M1812" s="238">
        <f>IF(ISBLANK(INDEX('Policy Characteristics'!G:G,MATCH($C1812,'Policy Characteristics'!$C:$C,0))),"",INDEX('Policy Characteristics'!G:G,MATCH($C1812,'Policy Characteristics'!$C:$C,0)))</f>
        <v>0.9</v>
      </c>
      <c r="N1812" s="238">
        <f>IF(ISBLANK(INDEX('Policy Characteristics'!H:H,MATCH($C1812,'Policy Characteristics'!$C:$C,0))),"",INDEX('Policy Characteristics'!H:H,MATCH($C1812,'Policy Characteristics'!$C:$C,0)))</f>
        <v>0.01</v>
      </c>
      <c r="O1812" s="237" t="str">
        <f>IF(ISBLANK(INDEX('Policy Characteristics'!I:I,MATCH($C1812,'Policy Characteristics'!$C:$C,0))),"",INDEX('Policy Characteristics'!I:I,MATCH($C1812,'Policy Characteristics'!$C:$C,0)))</f>
        <v>% of BAU price</v>
      </c>
      <c r="P1812" s="237"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7" t="str">
        <f>IF(ISBLANK(INDEX('Policy Characteristics'!K:K,MATCH($C1812,'Policy Characteristics'!$C:$C,0))),"",INDEX('Policy Characteristics'!K:K,MATCH($C1812,'Policy Characteristics'!$C:$C,0)))</f>
        <v>fuels.html#fuel-taxes</v>
      </c>
      <c r="R1812" s="237" t="str">
        <f>IF(ISBLANK(INDEX('Policy Characteristics'!L:L,MATCH($C1812,'Policy Characteristics'!$C:$C,0))),"",INDEX('Policy Characteristics'!L:L,MATCH($C1812,'Policy Characteristics'!$C:$C,0)))</f>
        <v>fuel-taxes.html</v>
      </c>
      <c r="S1812" s="291" t="s">
        <v>187</v>
      </c>
    </row>
    <row r="1813" spans="1:19" s="237" customFormat="1">
      <c r="A1813" s="237" t="str">
        <f>IF(ISBLANK(INDEX('Policy Characteristics'!A:A,MATCH($C1813,'Policy Characteristics'!$C:$C,0))),"",INDEX('Policy Characteristics'!A:A,MATCH($C1813,'Policy Characteristics'!$C:$C,0)))</f>
        <v>Cross-Sector</v>
      </c>
      <c r="B1813" s="386" t="str">
        <f>IF(ISBLANK(INDEX('Policy Characteristics'!B:B,MATCH($C1813,'Policy Characteristics'!$C:$C,0))),"",INDEX('Policy Characteristics'!B:B,MATCH($C1813,'Policy Characteristics'!$C:$C,0)))</f>
        <v>Fuel Taxes or Subsidies</v>
      </c>
      <c r="C1813" s="294" t="str">
        <f t="shared" si="70"/>
        <v>Additional Fuel Tax or Subsidy Rate by Fuel</v>
      </c>
      <c r="D1813" s="290" t="s">
        <v>447</v>
      </c>
      <c r="E1813" s="335" t="s">
        <v>2489</v>
      </c>
      <c r="F1813" s="290" t="s">
        <v>444</v>
      </c>
      <c r="G1813" s="335" t="s">
        <v>2482</v>
      </c>
      <c r="H1813" s="17">
        <v>2383</v>
      </c>
      <c r="I1813" s="389" t="s">
        <v>44</v>
      </c>
      <c r="J1813" s="388" t="str">
        <f>IF(ISBLANK(INDEX('Policy Characteristics'!D:D,MATCH($C1813,'Policy Characteristics'!$C:$C,0))),"",INDEX('Policy Characteristics'!D:D,MATCH($C1813,'Policy Characteristics'!$C:$C,0)))</f>
        <v>Fuel Taxes or Subsidies</v>
      </c>
      <c r="K1813" s="237" t="str">
        <f>IF(ISBLANK(INDEX('Policy Characteristics'!E:E,MATCH($C1813,'Policy Characteristics'!$C:$C,0))),"",INDEX('Policy Characteristics'!E:E,MATCH($C1813,'Policy Characteristics'!$C:$C,0)))</f>
        <v>cross fuel tax</v>
      </c>
      <c r="L1813" s="238">
        <f>IF(ISBLANK(INDEX('Policy Characteristics'!F:F,MATCH($C1813,'Policy Characteristics'!$C:$C,0))),"",INDEX('Policy Characteristics'!F:F,MATCH($C1813,'Policy Characteristics'!$C:$C,0)))</f>
        <v>-0.9</v>
      </c>
      <c r="M1813" s="238">
        <f>IF(ISBLANK(INDEX('Policy Characteristics'!G:G,MATCH($C1813,'Policy Characteristics'!$C:$C,0))),"",INDEX('Policy Characteristics'!G:G,MATCH($C1813,'Policy Characteristics'!$C:$C,0)))</f>
        <v>0.9</v>
      </c>
      <c r="N1813" s="238">
        <f>IF(ISBLANK(INDEX('Policy Characteristics'!H:H,MATCH($C1813,'Policy Characteristics'!$C:$C,0))),"",INDEX('Policy Characteristics'!H:H,MATCH($C1813,'Policy Characteristics'!$C:$C,0)))</f>
        <v>0.01</v>
      </c>
      <c r="O1813" s="237" t="str">
        <f>IF(ISBLANK(INDEX('Policy Characteristics'!I:I,MATCH($C1813,'Policy Characteristics'!$C:$C,0))),"",INDEX('Policy Characteristics'!I:I,MATCH($C1813,'Policy Characteristics'!$C:$C,0)))</f>
        <v>% of BAU price</v>
      </c>
      <c r="P1813" s="237"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7" t="str">
        <f>IF(ISBLANK(INDEX('Policy Characteristics'!K:K,MATCH($C1813,'Policy Characteristics'!$C:$C,0))),"",INDEX('Policy Characteristics'!K:K,MATCH($C1813,'Policy Characteristics'!$C:$C,0)))</f>
        <v>fuels.html#fuel-taxes</v>
      </c>
      <c r="R1813" s="237" t="str">
        <f>IF(ISBLANK(INDEX('Policy Characteristics'!L:L,MATCH($C1813,'Policy Characteristics'!$C:$C,0))),"",INDEX('Policy Characteristics'!L:L,MATCH($C1813,'Policy Characteristics'!$C:$C,0)))</f>
        <v>fuel-taxes.html</v>
      </c>
      <c r="S1813" s="291" t="s">
        <v>187</v>
      </c>
    </row>
    <row r="1814" spans="1:19" s="237" customFormat="1">
      <c r="A1814" s="237" t="str">
        <f>IF(ISBLANK(INDEX('Policy Characteristics'!A:A,MATCH($C1814,'Policy Characteristics'!$C:$C,0))),"",INDEX('Policy Characteristics'!A:A,MATCH($C1814,'Policy Characteristics'!$C:$C,0)))</f>
        <v>Cross-Sector</v>
      </c>
      <c r="B1814" s="386" t="str">
        <f>IF(ISBLANK(INDEX('Policy Characteristics'!B:B,MATCH($C1814,'Policy Characteristics'!$C:$C,0))),"",INDEX('Policy Characteristics'!B:B,MATCH($C1814,'Policy Characteristics'!$C:$C,0)))</f>
        <v>Fuel Taxes or Subsidies</v>
      </c>
      <c r="C1814" s="294" t="str">
        <f t="shared" si="70"/>
        <v>Additional Fuel Tax or Subsidy Rate by Fuel</v>
      </c>
      <c r="D1814" s="290" t="s">
        <v>46</v>
      </c>
      <c r="E1814" s="335" t="s">
        <v>2489</v>
      </c>
      <c r="F1814" s="290" t="s">
        <v>87</v>
      </c>
      <c r="G1814" s="335" t="s">
        <v>2482</v>
      </c>
      <c r="H1814" s="17">
        <v>2384</v>
      </c>
      <c r="I1814" s="389" t="s">
        <v>43</v>
      </c>
      <c r="J1814" s="388" t="str">
        <f>IF(ISBLANK(INDEX('Policy Characteristics'!D:D,MATCH($C1814,'Policy Characteristics'!$C:$C,0))),"",INDEX('Policy Characteristics'!D:D,MATCH($C1814,'Policy Characteristics'!$C:$C,0)))</f>
        <v>Fuel Taxes or Subsidies</v>
      </c>
      <c r="K1814" s="237" t="str">
        <f>IF(ISBLANK(INDEX('Policy Characteristics'!E:E,MATCH($C1814,'Policy Characteristics'!$C:$C,0))),"",INDEX('Policy Characteristics'!E:E,MATCH($C1814,'Policy Characteristics'!$C:$C,0)))</f>
        <v>cross fuel tax</v>
      </c>
      <c r="L1814" s="238">
        <f>IF(ISBLANK(INDEX('Policy Characteristics'!F:F,MATCH($C1814,'Policy Characteristics'!$C:$C,0))),"",INDEX('Policy Characteristics'!F:F,MATCH($C1814,'Policy Characteristics'!$C:$C,0)))</f>
        <v>-0.9</v>
      </c>
      <c r="M1814" s="238">
        <f>IF(ISBLANK(INDEX('Policy Characteristics'!G:G,MATCH($C1814,'Policy Characteristics'!$C:$C,0))),"",INDEX('Policy Characteristics'!G:G,MATCH($C1814,'Policy Characteristics'!$C:$C,0)))</f>
        <v>0.9</v>
      </c>
      <c r="N1814" s="238">
        <f>IF(ISBLANK(INDEX('Policy Characteristics'!H:H,MATCH($C1814,'Policy Characteristics'!$C:$C,0))),"",INDEX('Policy Characteristics'!H:H,MATCH($C1814,'Policy Characteristics'!$C:$C,0)))</f>
        <v>0.01</v>
      </c>
      <c r="O1814" s="237" t="str">
        <f>IF(ISBLANK(INDEX('Policy Characteristics'!I:I,MATCH($C1814,'Policy Characteristics'!$C:$C,0))),"",INDEX('Policy Characteristics'!I:I,MATCH($C1814,'Policy Characteristics'!$C:$C,0)))</f>
        <v>% of BAU price</v>
      </c>
      <c r="P1814" s="237"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7" t="str">
        <f>IF(ISBLANK(INDEX('Policy Characteristics'!K:K,MATCH($C1814,'Policy Characteristics'!$C:$C,0))),"",INDEX('Policy Characteristics'!K:K,MATCH($C1814,'Policy Characteristics'!$C:$C,0)))</f>
        <v>fuels.html#fuel-taxes</v>
      </c>
      <c r="R1814" s="237" t="str">
        <f>IF(ISBLANK(INDEX('Policy Characteristics'!L:L,MATCH($C1814,'Policy Characteristics'!$C:$C,0))),"",INDEX('Policy Characteristics'!L:L,MATCH($C1814,'Policy Characteristics'!$C:$C,0)))</f>
        <v>fuel-taxes.html</v>
      </c>
      <c r="S1814" s="291" t="s">
        <v>187</v>
      </c>
    </row>
    <row r="1815" spans="1:19" s="237" customFormat="1">
      <c r="A1815" s="237" t="str">
        <f>IF(ISBLANK(INDEX('Policy Characteristics'!A:A,MATCH($C1815,'Policy Characteristics'!$C:$C,0))),"",INDEX('Policy Characteristics'!A:A,MATCH($C1815,'Policy Characteristics'!$C:$C,0)))</f>
        <v>Cross-Sector</v>
      </c>
      <c r="B1815" s="386" t="str">
        <f>IF(ISBLANK(INDEX('Policy Characteristics'!B:B,MATCH($C1815,'Policy Characteristics'!$C:$C,0))),"",INDEX('Policy Characteristics'!B:B,MATCH($C1815,'Policy Characteristics'!$C:$C,0)))</f>
        <v>Fuel Taxes or Subsidies</v>
      </c>
      <c r="C1815" s="294" t="str">
        <f t="shared" si="70"/>
        <v>Additional Fuel Tax or Subsidy Rate by Fuel</v>
      </c>
      <c r="D1815" s="290" t="s">
        <v>47</v>
      </c>
      <c r="E1815" s="335" t="s">
        <v>2489</v>
      </c>
      <c r="F1815" s="290" t="s">
        <v>88</v>
      </c>
      <c r="G1815" s="335" t="s">
        <v>2482</v>
      </c>
      <c r="H1815" s="17">
        <v>2385</v>
      </c>
      <c r="I1815" s="389" t="s">
        <v>44</v>
      </c>
      <c r="J1815" s="388" t="str">
        <f>IF(ISBLANK(INDEX('Policy Characteristics'!D:D,MATCH($C1815,'Policy Characteristics'!$C:$C,0))),"",INDEX('Policy Characteristics'!D:D,MATCH($C1815,'Policy Characteristics'!$C:$C,0)))</f>
        <v>Fuel Taxes or Subsidies</v>
      </c>
      <c r="K1815" s="237" t="str">
        <f>IF(ISBLANK(INDEX('Policy Characteristics'!E:E,MATCH($C1815,'Policy Characteristics'!$C:$C,0))),"",INDEX('Policy Characteristics'!E:E,MATCH($C1815,'Policy Characteristics'!$C:$C,0)))</f>
        <v>cross fuel tax</v>
      </c>
      <c r="L1815" s="238">
        <f>IF(ISBLANK(INDEX('Policy Characteristics'!F:F,MATCH($C1815,'Policy Characteristics'!$C:$C,0))),"",INDEX('Policy Characteristics'!F:F,MATCH($C1815,'Policy Characteristics'!$C:$C,0)))</f>
        <v>-0.9</v>
      </c>
      <c r="M1815" s="238">
        <f>IF(ISBLANK(INDEX('Policy Characteristics'!G:G,MATCH($C1815,'Policy Characteristics'!$C:$C,0))),"",INDEX('Policy Characteristics'!G:G,MATCH($C1815,'Policy Characteristics'!$C:$C,0)))</f>
        <v>0.9</v>
      </c>
      <c r="N1815" s="238">
        <f>IF(ISBLANK(INDEX('Policy Characteristics'!H:H,MATCH($C1815,'Policy Characteristics'!$C:$C,0))),"",INDEX('Policy Characteristics'!H:H,MATCH($C1815,'Policy Characteristics'!$C:$C,0)))</f>
        <v>0.01</v>
      </c>
      <c r="O1815" s="237" t="str">
        <f>IF(ISBLANK(INDEX('Policy Characteristics'!I:I,MATCH($C1815,'Policy Characteristics'!$C:$C,0))),"",INDEX('Policy Characteristics'!I:I,MATCH($C1815,'Policy Characteristics'!$C:$C,0)))</f>
        <v>% of BAU price</v>
      </c>
      <c r="P1815" s="237"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7" t="str">
        <f>IF(ISBLANK(INDEX('Policy Characteristics'!K:K,MATCH($C1815,'Policy Characteristics'!$C:$C,0))),"",INDEX('Policy Characteristics'!K:K,MATCH($C1815,'Policy Characteristics'!$C:$C,0)))</f>
        <v>fuels.html#fuel-taxes</v>
      </c>
      <c r="R1815" s="237" t="str">
        <f>IF(ISBLANK(INDEX('Policy Characteristics'!L:L,MATCH($C1815,'Policy Characteristics'!$C:$C,0))),"",INDEX('Policy Characteristics'!L:L,MATCH($C1815,'Policy Characteristics'!$C:$C,0)))</f>
        <v>fuel-taxes.html</v>
      </c>
      <c r="S1815" s="291" t="s">
        <v>187</v>
      </c>
    </row>
    <row r="1816" spans="1:19" s="237" customFormat="1">
      <c r="A1816" s="237" t="str">
        <f>IF(ISBLANK(INDEX('Policy Characteristics'!A:A,MATCH($C1816,'Policy Characteristics'!$C:$C,0))),"",INDEX('Policy Characteristics'!A:A,MATCH($C1816,'Policy Characteristics'!$C:$C,0)))</f>
        <v>Cross-Sector</v>
      </c>
      <c r="B1816" s="386" t="str">
        <f>IF(ISBLANK(INDEX('Policy Characteristics'!B:B,MATCH($C1816,'Policy Characteristics'!$C:$C,0))),"",INDEX('Policy Characteristics'!B:B,MATCH($C1816,'Policy Characteristics'!$C:$C,0)))</f>
        <v>Fuel Taxes or Subsidies</v>
      </c>
      <c r="C1816" s="294" t="str">
        <f t="shared" si="70"/>
        <v>Additional Fuel Tax or Subsidy Rate by Fuel</v>
      </c>
      <c r="D1816" s="290" t="s">
        <v>51</v>
      </c>
      <c r="E1816" s="335" t="s">
        <v>2489</v>
      </c>
      <c r="F1816" s="290" t="s">
        <v>92</v>
      </c>
      <c r="G1816" s="335" t="s">
        <v>2482</v>
      </c>
      <c r="H1816" s="17">
        <v>2386</v>
      </c>
      <c r="I1816" s="389" t="s">
        <v>44</v>
      </c>
      <c r="J1816" s="388" t="str">
        <f>IF(ISBLANK(INDEX('Policy Characteristics'!D:D,MATCH($C1816,'Policy Characteristics'!$C:$C,0))),"",INDEX('Policy Characteristics'!D:D,MATCH($C1816,'Policy Characteristics'!$C:$C,0)))</f>
        <v>Fuel Taxes or Subsidies</v>
      </c>
      <c r="K1816" s="237" t="str">
        <f>IF(ISBLANK(INDEX('Policy Characteristics'!E:E,MATCH($C1816,'Policy Characteristics'!$C:$C,0))),"",INDEX('Policy Characteristics'!E:E,MATCH($C1816,'Policy Characteristics'!$C:$C,0)))</f>
        <v>cross fuel tax</v>
      </c>
      <c r="L1816" s="238">
        <f>IF(ISBLANK(INDEX('Policy Characteristics'!F:F,MATCH($C1816,'Policy Characteristics'!$C:$C,0))),"",INDEX('Policy Characteristics'!F:F,MATCH($C1816,'Policy Characteristics'!$C:$C,0)))</f>
        <v>-0.9</v>
      </c>
      <c r="M1816" s="238">
        <f>IF(ISBLANK(INDEX('Policy Characteristics'!G:G,MATCH($C1816,'Policy Characteristics'!$C:$C,0))),"",INDEX('Policy Characteristics'!G:G,MATCH($C1816,'Policy Characteristics'!$C:$C,0)))</f>
        <v>0.9</v>
      </c>
      <c r="N1816" s="238">
        <f>IF(ISBLANK(INDEX('Policy Characteristics'!H:H,MATCH($C1816,'Policy Characteristics'!$C:$C,0))),"",INDEX('Policy Characteristics'!H:H,MATCH($C1816,'Policy Characteristics'!$C:$C,0)))</f>
        <v>0.01</v>
      </c>
      <c r="O1816" s="237" t="str">
        <f>IF(ISBLANK(INDEX('Policy Characteristics'!I:I,MATCH($C1816,'Policy Characteristics'!$C:$C,0))),"",INDEX('Policy Characteristics'!I:I,MATCH($C1816,'Policy Characteristics'!$C:$C,0)))</f>
        <v>% of BAU price</v>
      </c>
      <c r="P1816" s="237"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7" t="str">
        <f>IF(ISBLANK(INDEX('Policy Characteristics'!K:K,MATCH($C1816,'Policy Characteristics'!$C:$C,0))),"",INDEX('Policy Characteristics'!K:K,MATCH($C1816,'Policy Characteristics'!$C:$C,0)))</f>
        <v>fuels.html#fuel-taxes</v>
      </c>
      <c r="R1816" s="237" t="str">
        <f>IF(ISBLANK(INDEX('Policy Characteristics'!L:L,MATCH($C1816,'Policy Characteristics'!$C:$C,0))),"",INDEX('Policy Characteristics'!L:L,MATCH($C1816,'Policy Characteristics'!$C:$C,0)))</f>
        <v>fuel-taxes.html</v>
      </c>
      <c r="S1816" s="291" t="s">
        <v>187</v>
      </c>
    </row>
    <row r="1817" spans="1:19" s="237" customFormat="1">
      <c r="A1817" s="237" t="str">
        <f>IF(ISBLANK(INDEX('Policy Characteristics'!A:A,MATCH($C1817,'Policy Characteristics'!$C:$C,0))),"",INDEX('Policy Characteristics'!A:A,MATCH($C1817,'Policy Characteristics'!$C:$C,0)))</f>
        <v>Cross-Sector</v>
      </c>
      <c r="B1817" s="386" t="str">
        <f>IF(ISBLANK(INDEX('Policy Characteristics'!B:B,MATCH($C1817,'Policy Characteristics'!$C:$C,0))),"",INDEX('Policy Characteristics'!B:B,MATCH($C1817,'Policy Characteristics'!$C:$C,0)))</f>
        <v>Fuel Taxes or Subsidies</v>
      </c>
      <c r="C1817" s="294" t="str">
        <f t="shared" si="70"/>
        <v>Additional Fuel Tax or Subsidy Rate by Fuel</v>
      </c>
      <c r="D1817" s="290" t="s">
        <v>53</v>
      </c>
      <c r="E1817" s="335" t="s">
        <v>2489</v>
      </c>
      <c r="F1817" s="290" t="s">
        <v>95</v>
      </c>
      <c r="G1817" s="335" t="s">
        <v>2482</v>
      </c>
      <c r="H1817" s="17">
        <v>2387</v>
      </c>
      <c r="I1817" s="389" t="s">
        <v>44</v>
      </c>
      <c r="J1817" s="388" t="str">
        <f>IF(ISBLANK(INDEX('Policy Characteristics'!D:D,MATCH($C1817,'Policy Characteristics'!$C:$C,0))),"",INDEX('Policy Characteristics'!D:D,MATCH($C1817,'Policy Characteristics'!$C:$C,0)))</f>
        <v>Fuel Taxes or Subsidies</v>
      </c>
      <c r="K1817" s="237" t="str">
        <f>IF(ISBLANK(INDEX('Policy Characteristics'!E:E,MATCH($C1817,'Policy Characteristics'!$C:$C,0))),"",INDEX('Policy Characteristics'!E:E,MATCH($C1817,'Policy Characteristics'!$C:$C,0)))</f>
        <v>cross fuel tax</v>
      </c>
      <c r="L1817" s="238">
        <f>IF(ISBLANK(INDEX('Policy Characteristics'!F:F,MATCH($C1817,'Policy Characteristics'!$C:$C,0))),"",INDEX('Policy Characteristics'!F:F,MATCH($C1817,'Policy Characteristics'!$C:$C,0)))</f>
        <v>-0.9</v>
      </c>
      <c r="M1817" s="238">
        <f>IF(ISBLANK(INDEX('Policy Characteristics'!G:G,MATCH($C1817,'Policy Characteristics'!$C:$C,0))),"",INDEX('Policy Characteristics'!G:G,MATCH($C1817,'Policy Characteristics'!$C:$C,0)))</f>
        <v>0.9</v>
      </c>
      <c r="N1817" s="238">
        <f>IF(ISBLANK(INDEX('Policy Characteristics'!H:H,MATCH($C1817,'Policy Characteristics'!$C:$C,0))),"",INDEX('Policy Characteristics'!H:H,MATCH($C1817,'Policy Characteristics'!$C:$C,0)))</f>
        <v>0.01</v>
      </c>
      <c r="O1817" s="237" t="str">
        <f>IF(ISBLANK(INDEX('Policy Characteristics'!I:I,MATCH($C1817,'Policy Characteristics'!$C:$C,0))),"",INDEX('Policy Characteristics'!I:I,MATCH($C1817,'Policy Characteristics'!$C:$C,0)))</f>
        <v>% of BAU price</v>
      </c>
      <c r="P1817" s="237"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7" t="str">
        <f>IF(ISBLANK(INDEX('Policy Characteristics'!K:K,MATCH($C1817,'Policy Characteristics'!$C:$C,0))),"",INDEX('Policy Characteristics'!K:K,MATCH($C1817,'Policy Characteristics'!$C:$C,0)))</f>
        <v>fuels.html#fuel-taxes</v>
      </c>
      <c r="R1817" s="237" t="str">
        <f>IF(ISBLANK(INDEX('Policy Characteristics'!L:L,MATCH($C1817,'Policy Characteristics'!$C:$C,0))),"",INDEX('Policy Characteristics'!L:L,MATCH($C1817,'Policy Characteristics'!$C:$C,0)))</f>
        <v>fuel-taxes.html</v>
      </c>
      <c r="S1817" s="291" t="s">
        <v>187</v>
      </c>
    </row>
    <row r="1818" spans="1:19" s="237" customFormat="1">
      <c r="A1818" s="237" t="str">
        <f>IF(ISBLANK(INDEX('Policy Characteristics'!A:A,MATCH($C1818,'Policy Characteristics'!$C:$C,0))),"",INDEX('Policy Characteristics'!A:A,MATCH($C1818,'Policy Characteristics'!$C:$C,0)))</f>
        <v>Cross-Sector</v>
      </c>
      <c r="B1818" s="386" t="str">
        <f>IF(ISBLANK(INDEX('Policy Characteristics'!B:B,MATCH($C1818,'Policy Characteristics'!$C:$C,0))),"",INDEX('Policy Characteristics'!B:B,MATCH($C1818,'Policy Characteristics'!$C:$C,0)))</f>
        <v>Fuel Taxes or Subsidies</v>
      </c>
      <c r="C1818" s="294" t="str">
        <f t="shared" si="70"/>
        <v>Additional Fuel Tax or Subsidy Rate by Fuel</v>
      </c>
      <c r="D1818" s="290" t="s">
        <v>54</v>
      </c>
      <c r="E1818" s="335" t="s">
        <v>2489</v>
      </c>
      <c r="F1818" s="290" t="s">
        <v>96</v>
      </c>
      <c r="G1818" s="335" t="s">
        <v>2482</v>
      </c>
      <c r="H1818" s="17">
        <v>2388</v>
      </c>
      <c r="I1818" s="389" t="s">
        <v>44</v>
      </c>
      <c r="J1818" s="388" t="str">
        <f>IF(ISBLANK(INDEX('Policy Characteristics'!D:D,MATCH($C1818,'Policy Characteristics'!$C:$C,0))),"",INDEX('Policy Characteristics'!D:D,MATCH($C1818,'Policy Characteristics'!$C:$C,0)))</f>
        <v>Fuel Taxes or Subsidies</v>
      </c>
      <c r="K1818" s="237" t="str">
        <f>IF(ISBLANK(INDEX('Policy Characteristics'!E:E,MATCH($C1818,'Policy Characteristics'!$C:$C,0))),"",INDEX('Policy Characteristics'!E:E,MATCH($C1818,'Policy Characteristics'!$C:$C,0)))</f>
        <v>cross fuel tax</v>
      </c>
      <c r="L1818" s="238">
        <f>IF(ISBLANK(INDEX('Policy Characteristics'!F:F,MATCH($C1818,'Policy Characteristics'!$C:$C,0))),"",INDEX('Policy Characteristics'!F:F,MATCH($C1818,'Policy Characteristics'!$C:$C,0)))</f>
        <v>-0.9</v>
      </c>
      <c r="M1818" s="238">
        <f>IF(ISBLANK(INDEX('Policy Characteristics'!G:G,MATCH($C1818,'Policy Characteristics'!$C:$C,0))),"",INDEX('Policy Characteristics'!G:G,MATCH($C1818,'Policy Characteristics'!$C:$C,0)))</f>
        <v>0.9</v>
      </c>
      <c r="N1818" s="238">
        <f>IF(ISBLANK(INDEX('Policy Characteristics'!H:H,MATCH($C1818,'Policy Characteristics'!$C:$C,0))),"",INDEX('Policy Characteristics'!H:H,MATCH($C1818,'Policy Characteristics'!$C:$C,0)))</f>
        <v>0.01</v>
      </c>
      <c r="O1818" s="237" t="str">
        <f>IF(ISBLANK(INDEX('Policy Characteristics'!I:I,MATCH($C1818,'Policy Characteristics'!$C:$C,0))),"",INDEX('Policy Characteristics'!I:I,MATCH($C1818,'Policy Characteristics'!$C:$C,0)))</f>
        <v>% of BAU price</v>
      </c>
      <c r="P1818" s="237"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7" t="str">
        <f>IF(ISBLANK(INDEX('Policy Characteristics'!K:K,MATCH($C1818,'Policy Characteristics'!$C:$C,0))),"",INDEX('Policy Characteristics'!K:K,MATCH($C1818,'Policy Characteristics'!$C:$C,0)))</f>
        <v>fuels.html#fuel-taxes</v>
      </c>
      <c r="R1818" s="237" t="str">
        <f>IF(ISBLANK(INDEX('Policy Characteristics'!L:L,MATCH($C1818,'Policy Characteristics'!$C:$C,0))),"",INDEX('Policy Characteristics'!L:L,MATCH($C1818,'Policy Characteristics'!$C:$C,0)))</f>
        <v>fuel-taxes.html</v>
      </c>
      <c r="S1818" s="291" t="s">
        <v>187</v>
      </c>
    </row>
    <row r="1819" spans="1:19" s="237" customFormat="1">
      <c r="A1819" s="237" t="str">
        <f>IF(ISBLANK(INDEX('Policy Characteristics'!A:A,MATCH($C1819,'Policy Characteristics'!$C:$C,0))),"",INDEX('Policy Characteristics'!A:A,MATCH($C1819,'Policy Characteristics'!$C:$C,0)))</f>
        <v>Cross-Sector</v>
      </c>
      <c r="B1819" s="386" t="str">
        <f>IF(ISBLANK(INDEX('Policy Characteristics'!B:B,MATCH($C1819,'Policy Characteristics'!$C:$C,0))),"",INDEX('Policy Characteristics'!B:B,MATCH($C1819,'Policy Characteristics'!$C:$C,0)))</f>
        <v>Fuel Taxes or Subsidies</v>
      </c>
      <c r="C1819" s="294" t="str">
        <f t="shared" si="70"/>
        <v>Additional Fuel Tax or Subsidy Rate by Fuel</v>
      </c>
      <c r="D1819" s="290" t="s">
        <v>55</v>
      </c>
      <c r="E1819" s="335" t="s">
        <v>2489</v>
      </c>
      <c r="F1819" s="290" t="s">
        <v>97</v>
      </c>
      <c r="G1819" s="335" t="s">
        <v>2482</v>
      </c>
      <c r="H1819" s="17">
        <v>2389</v>
      </c>
      <c r="I1819" s="389" t="s">
        <v>44</v>
      </c>
      <c r="J1819" s="388" t="str">
        <f>IF(ISBLANK(INDEX('Policy Characteristics'!D:D,MATCH($C1819,'Policy Characteristics'!$C:$C,0))),"",INDEX('Policy Characteristics'!D:D,MATCH($C1819,'Policy Characteristics'!$C:$C,0)))</f>
        <v>Fuel Taxes or Subsidies</v>
      </c>
      <c r="K1819" s="237" t="str">
        <f>IF(ISBLANK(INDEX('Policy Characteristics'!E:E,MATCH($C1819,'Policy Characteristics'!$C:$C,0))),"",INDEX('Policy Characteristics'!E:E,MATCH($C1819,'Policy Characteristics'!$C:$C,0)))</f>
        <v>cross fuel tax</v>
      </c>
      <c r="L1819" s="238">
        <f>IF(ISBLANK(INDEX('Policy Characteristics'!F:F,MATCH($C1819,'Policy Characteristics'!$C:$C,0))),"",INDEX('Policy Characteristics'!F:F,MATCH($C1819,'Policy Characteristics'!$C:$C,0)))</f>
        <v>-0.9</v>
      </c>
      <c r="M1819" s="238">
        <f>IF(ISBLANK(INDEX('Policy Characteristics'!G:G,MATCH($C1819,'Policy Characteristics'!$C:$C,0))),"",INDEX('Policy Characteristics'!G:G,MATCH($C1819,'Policy Characteristics'!$C:$C,0)))</f>
        <v>0.9</v>
      </c>
      <c r="N1819" s="238">
        <f>IF(ISBLANK(INDEX('Policy Characteristics'!H:H,MATCH($C1819,'Policy Characteristics'!$C:$C,0))),"",INDEX('Policy Characteristics'!H:H,MATCH($C1819,'Policy Characteristics'!$C:$C,0)))</f>
        <v>0.01</v>
      </c>
      <c r="O1819" s="237" t="str">
        <f>IF(ISBLANK(INDEX('Policy Characteristics'!I:I,MATCH($C1819,'Policy Characteristics'!$C:$C,0))),"",INDEX('Policy Characteristics'!I:I,MATCH($C1819,'Policy Characteristics'!$C:$C,0)))</f>
        <v>% of BAU price</v>
      </c>
      <c r="P1819" s="237"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7" t="str">
        <f>IF(ISBLANK(INDEX('Policy Characteristics'!K:K,MATCH($C1819,'Policy Characteristics'!$C:$C,0))),"",INDEX('Policy Characteristics'!K:K,MATCH($C1819,'Policy Characteristics'!$C:$C,0)))</f>
        <v>fuels.html#fuel-taxes</v>
      </c>
      <c r="R1819" s="237" t="str">
        <f>IF(ISBLANK(INDEX('Policy Characteristics'!L:L,MATCH($C1819,'Policy Characteristics'!$C:$C,0))),"",INDEX('Policy Characteristics'!L:L,MATCH($C1819,'Policy Characteristics'!$C:$C,0)))</f>
        <v>fuel-taxes.html</v>
      </c>
      <c r="S1819" s="291" t="s">
        <v>187</v>
      </c>
    </row>
    <row r="1820" spans="1:19" s="237" customFormat="1">
      <c r="A1820" s="237" t="str">
        <f>IF(ISBLANK(INDEX('Policy Characteristics'!A:A,MATCH($C1820,'Policy Characteristics'!$C:$C,0))),"",INDEX('Policy Characteristics'!A:A,MATCH($C1820,'Policy Characteristics'!$C:$C,0)))</f>
        <v>Cross-Sector</v>
      </c>
      <c r="B1820" s="386" t="str">
        <f>IF(ISBLANK(INDEX('Policy Characteristics'!B:B,MATCH($C1820,'Policy Characteristics'!$C:$C,0))),"",INDEX('Policy Characteristics'!B:B,MATCH($C1820,'Policy Characteristics'!$C:$C,0)))</f>
        <v>Fuel Taxes or Subsidies</v>
      </c>
      <c r="C1820" s="294" t="str">
        <f t="shared" si="70"/>
        <v>Additional Fuel Tax or Subsidy Rate by Fuel</v>
      </c>
      <c r="D1820" s="290" t="s">
        <v>56</v>
      </c>
      <c r="E1820" s="335" t="s">
        <v>2489</v>
      </c>
      <c r="F1820" s="290" t="s">
        <v>98</v>
      </c>
      <c r="G1820" s="335" t="s">
        <v>2482</v>
      </c>
      <c r="H1820" s="17">
        <v>2390</v>
      </c>
      <c r="I1820" s="389" t="s">
        <v>44</v>
      </c>
      <c r="J1820" s="388" t="str">
        <f>IF(ISBLANK(INDEX('Policy Characteristics'!D:D,MATCH($C1820,'Policy Characteristics'!$C:$C,0))),"",INDEX('Policy Characteristics'!D:D,MATCH($C1820,'Policy Characteristics'!$C:$C,0)))</f>
        <v>Fuel Taxes or Subsidies</v>
      </c>
      <c r="K1820" s="237" t="str">
        <f>IF(ISBLANK(INDEX('Policy Characteristics'!E:E,MATCH($C1820,'Policy Characteristics'!$C:$C,0))),"",INDEX('Policy Characteristics'!E:E,MATCH($C1820,'Policy Characteristics'!$C:$C,0)))</f>
        <v>cross fuel tax</v>
      </c>
      <c r="L1820" s="238">
        <f>IF(ISBLANK(INDEX('Policy Characteristics'!F:F,MATCH($C1820,'Policy Characteristics'!$C:$C,0))),"",INDEX('Policy Characteristics'!F:F,MATCH($C1820,'Policy Characteristics'!$C:$C,0)))</f>
        <v>-0.9</v>
      </c>
      <c r="M1820" s="238">
        <f>IF(ISBLANK(INDEX('Policy Characteristics'!G:G,MATCH($C1820,'Policy Characteristics'!$C:$C,0))),"",INDEX('Policy Characteristics'!G:G,MATCH($C1820,'Policy Characteristics'!$C:$C,0)))</f>
        <v>0.9</v>
      </c>
      <c r="N1820" s="238">
        <f>IF(ISBLANK(INDEX('Policy Characteristics'!H:H,MATCH($C1820,'Policy Characteristics'!$C:$C,0))),"",INDEX('Policy Characteristics'!H:H,MATCH($C1820,'Policy Characteristics'!$C:$C,0)))</f>
        <v>0.01</v>
      </c>
      <c r="O1820" s="237" t="str">
        <f>IF(ISBLANK(INDEX('Policy Characteristics'!I:I,MATCH($C1820,'Policy Characteristics'!$C:$C,0))),"",INDEX('Policy Characteristics'!I:I,MATCH($C1820,'Policy Characteristics'!$C:$C,0)))</f>
        <v>% of BAU price</v>
      </c>
      <c r="P1820" s="237"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7" t="str">
        <f>IF(ISBLANK(INDEX('Policy Characteristics'!K:K,MATCH($C1820,'Policy Characteristics'!$C:$C,0))),"",INDEX('Policy Characteristics'!K:K,MATCH($C1820,'Policy Characteristics'!$C:$C,0)))</f>
        <v>fuels.html#fuel-taxes</v>
      </c>
      <c r="R1820" s="237" t="str">
        <f>IF(ISBLANK(INDEX('Policy Characteristics'!L:L,MATCH($C1820,'Policy Characteristics'!$C:$C,0))),"",INDEX('Policy Characteristics'!L:L,MATCH($C1820,'Policy Characteristics'!$C:$C,0)))</f>
        <v>fuel-taxes.html</v>
      </c>
      <c r="S1820" s="291" t="s">
        <v>187</v>
      </c>
    </row>
    <row r="1821" spans="1:19">
      <c r="A1821" s="237" t="str">
        <f>IF(ISBLANK(INDEX('Policy Characteristics'!A:A,MATCH($C1821,'Policy Characteristics'!$C:$C,0))),"",INDEX('Policy Characteristics'!A:A,MATCH($C1821,'Policy Characteristics'!$C:$C,0)))</f>
        <v>Cross-Sector</v>
      </c>
      <c r="B1821" s="386" t="str">
        <f>IF(ISBLANK(INDEX('Policy Characteristics'!B:B,MATCH($C1821,'Policy Characteristics'!$C:$C,0))),"",INDEX('Policy Characteristics'!B:B,MATCH($C1821,'Policy Characteristics'!$C:$C,0)))</f>
        <v>Fuel Taxes or Subsidies</v>
      </c>
      <c r="C1821" s="294" t="str">
        <f t="shared" si="70"/>
        <v>Additional Fuel Tax or Subsidy Rate by Fuel</v>
      </c>
      <c r="D1821" s="290" t="s">
        <v>2470</v>
      </c>
      <c r="E1821" s="335" t="s">
        <v>2489</v>
      </c>
      <c r="F1821" s="290" t="s">
        <v>2471</v>
      </c>
      <c r="G1821" s="335" t="s">
        <v>2482</v>
      </c>
      <c r="H1821" s="17">
        <v>2391</v>
      </c>
      <c r="I1821" s="389" t="s">
        <v>44</v>
      </c>
      <c r="J1821" s="388" t="str">
        <f>IF(ISBLANK(INDEX('Policy Characteristics'!D:D,MATCH($C1821,'Policy Characteristics'!$C:$C,0))),"",INDEX('Policy Characteristics'!D:D,MATCH($C1821,'Policy Characteristics'!$C:$C,0)))</f>
        <v>Fuel Taxes or Subsidies</v>
      </c>
      <c r="K1821" s="237" t="str">
        <f>IF(ISBLANK(INDEX('Policy Characteristics'!E:E,MATCH($C1821,'Policy Characteristics'!$C:$C,0))),"",INDEX('Policy Characteristics'!E:E,MATCH($C1821,'Policy Characteristics'!$C:$C,0)))</f>
        <v>cross fuel tax</v>
      </c>
      <c r="L1821" s="238">
        <f>IF(ISBLANK(INDEX('Policy Characteristics'!F:F,MATCH($C1821,'Policy Characteristics'!$C:$C,0))),"",INDEX('Policy Characteristics'!F:F,MATCH($C1821,'Policy Characteristics'!$C:$C,0)))</f>
        <v>-0.9</v>
      </c>
      <c r="M1821" s="238">
        <f>IF(ISBLANK(INDEX('Policy Characteristics'!G:G,MATCH($C1821,'Policy Characteristics'!$C:$C,0))),"",INDEX('Policy Characteristics'!G:G,MATCH($C1821,'Policy Characteristics'!$C:$C,0)))</f>
        <v>0.9</v>
      </c>
      <c r="N1821" s="238">
        <f>IF(ISBLANK(INDEX('Policy Characteristics'!H:H,MATCH($C1821,'Policy Characteristics'!$C:$C,0))),"",INDEX('Policy Characteristics'!H:H,MATCH($C1821,'Policy Characteristics'!$C:$C,0)))</f>
        <v>0.01</v>
      </c>
      <c r="O1821" s="237" t="str">
        <f>IF(ISBLANK(INDEX('Policy Characteristics'!I:I,MATCH($C1821,'Policy Characteristics'!$C:$C,0))),"",INDEX('Policy Characteristics'!I:I,MATCH($C1821,'Policy Characteristics'!$C:$C,0)))</f>
        <v>% of BAU price</v>
      </c>
      <c r="P1821" s="237"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7" t="str">
        <f>IF(ISBLANK(INDEX('Policy Characteristics'!K:K,MATCH($C1821,'Policy Characteristics'!$C:$C,0))),"",INDEX('Policy Characteristics'!K:K,MATCH($C1821,'Policy Characteristics'!$C:$C,0)))</f>
        <v>fuels.html#fuel-taxes</v>
      </c>
      <c r="R1821" s="237" t="str">
        <f>IF(ISBLANK(INDEX('Policy Characteristics'!L:L,MATCH($C1821,'Policy Characteristics'!$C:$C,0))),"",INDEX('Policy Characteristics'!L:L,MATCH($C1821,'Policy Characteristics'!$C:$C,0)))</f>
        <v>fuel-taxes.html</v>
      </c>
      <c r="S1821" s="291" t="s">
        <v>187</v>
      </c>
    </row>
    <row r="1822" spans="1:19">
      <c r="A1822" s="237" t="str">
        <f>IF(ISBLANK(INDEX('Policy Characteristics'!A:A,MATCH($C1822,'Policy Characteristics'!$C:$C,0))),"",INDEX('Policy Characteristics'!A:A,MATCH($C1822,'Policy Characteristics'!$C:$C,0)))</f>
        <v>Cross-Sector</v>
      </c>
      <c r="B1822" s="386" t="str">
        <f>IF(ISBLANK(INDEX('Policy Characteristics'!B:B,MATCH($C1822,'Policy Characteristics'!$C:$C,0))),"",INDEX('Policy Characteristics'!B:B,MATCH($C1822,'Policy Characteristics'!$C:$C,0)))</f>
        <v>Fuel Taxes or Subsidies</v>
      </c>
      <c r="C1822" s="294" t="str">
        <f t="shared" si="70"/>
        <v>Additional Fuel Tax or Subsidy Rate by Fuel</v>
      </c>
      <c r="D1822" s="290" t="s">
        <v>75</v>
      </c>
      <c r="E1822" s="335" t="s">
        <v>2489</v>
      </c>
      <c r="F1822" s="290" t="s">
        <v>99</v>
      </c>
      <c r="G1822" s="335" t="s">
        <v>2482</v>
      </c>
      <c r="H1822" s="17">
        <v>2392</v>
      </c>
      <c r="I1822" s="389" t="s">
        <v>44</v>
      </c>
      <c r="J1822" s="388" t="str">
        <f>IF(ISBLANK(INDEX('Policy Characteristics'!D:D,MATCH($C1822,'Policy Characteristics'!$C:$C,0))),"",INDEX('Policy Characteristics'!D:D,MATCH($C1822,'Policy Characteristics'!$C:$C,0)))</f>
        <v>Fuel Taxes or Subsidies</v>
      </c>
      <c r="K1822" s="237" t="str">
        <f>IF(ISBLANK(INDEX('Policy Characteristics'!E:E,MATCH($C1822,'Policy Characteristics'!$C:$C,0))),"",INDEX('Policy Characteristics'!E:E,MATCH($C1822,'Policy Characteristics'!$C:$C,0)))</f>
        <v>cross fuel tax</v>
      </c>
      <c r="L1822" s="238">
        <f>IF(ISBLANK(INDEX('Policy Characteristics'!F:F,MATCH($C1822,'Policy Characteristics'!$C:$C,0))),"",INDEX('Policy Characteristics'!F:F,MATCH($C1822,'Policy Characteristics'!$C:$C,0)))</f>
        <v>-0.9</v>
      </c>
      <c r="M1822" s="238">
        <f>IF(ISBLANK(INDEX('Policy Characteristics'!G:G,MATCH($C1822,'Policy Characteristics'!$C:$C,0))),"",INDEX('Policy Characteristics'!G:G,MATCH($C1822,'Policy Characteristics'!$C:$C,0)))</f>
        <v>0.9</v>
      </c>
      <c r="N1822" s="238">
        <f>IF(ISBLANK(INDEX('Policy Characteristics'!H:H,MATCH($C1822,'Policy Characteristics'!$C:$C,0))),"",INDEX('Policy Characteristics'!H:H,MATCH($C1822,'Policy Characteristics'!$C:$C,0)))</f>
        <v>0.01</v>
      </c>
      <c r="O1822" s="237" t="str">
        <f>IF(ISBLANK(INDEX('Policy Characteristics'!I:I,MATCH($C1822,'Policy Characteristics'!$C:$C,0))),"",INDEX('Policy Characteristics'!I:I,MATCH($C1822,'Policy Characteristics'!$C:$C,0)))</f>
        <v>% of BAU price</v>
      </c>
      <c r="P1822" s="237"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7" t="str">
        <f>IF(ISBLANK(INDEX('Policy Characteristics'!K:K,MATCH($C1822,'Policy Characteristics'!$C:$C,0))),"",INDEX('Policy Characteristics'!K:K,MATCH($C1822,'Policy Characteristics'!$C:$C,0)))</f>
        <v>fuels.html#fuel-taxes</v>
      </c>
      <c r="R1822" s="237" t="str">
        <f>IF(ISBLANK(INDEX('Policy Characteristics'!L:L,MATCH($C1822,'Policy Characteristics'!$C:$C,0))),"",INDEX('Policy Characteristics'!L:L,MATCH($C1822,'Policy Characteristics'!$C:$C,0)))</f>
        <v>fuel-taxes.html</v>
      </c>
      <c r="S1822" s="291" t="s">
        <v>187</v>
      </c>
    </row>
    <row r="1823" spans="1:19">
      <c r="A1823" s="237" t="str">
        <f>IF(ISBLANK(INDEX('Policy Characteristics'!A:A,MATCH($C1823,'Policy Characteristics'!$C:$C,0))),"",INDEX('Policy Characteristics'!A:A,MATCH($C1823,'Policy Characteristics'!$C:$C,0)))</f>
        <v>Cross-Sector</v>
      </c>
      <c r="B1823" s="386" t="str">
        <f>IF(ISBLANK(INDEX('Policy Characteristics'!B:B,MATCH($C1823,'Policy Characteristics'!$C:$C,0))),"",INDEX('Policy Characteristics'!B:B,MATCH($C1823,'Policy Characteristics'!$C:$C,0)))</f>
        <v>Fuel Taxes or Subsidies</v>
      </c>
      <c r="C1823" s="294" t="str">
        <f t="shared" si="70"/>
        <v>Additional Fuel Tax or Subsidy Rate by Fuel</v>
      </c>
      <c r="D1823" s="290" t="s">
        <v>440</v>
      </c>
      <c r="E1823" s="335" t="s">
        <v>2489</v>
      </c>
      <c r="F1823" s="290" t="s">
        <v>441</v>
      </c>
      <c r="G1823" s="335" t="s">
        <v>2482</v>
      </c>
      <c r="H1823" s="17">
        <v>2393</v>
      </c>
      <c r="I1823" s="389" t="s">
        <v>44</v>
      </c>
      <c r="J1823" s="388" t="str">
        <f>IF(ISBLANK(INDEX('Policy Characteristics'!D:D,MATCH($C1823,'Policy Characteristics'!$C:$C,0))),"",INDEX('Policy Characteristics'!D:D,MATCH($C1823,'Policy Characteristics'!$C:$C,0)))</f>
        <v>Fuel Taxes or Subsidies</v>
      </c>
      <c r="K1823" s="237" t="str">
        <f>IF(ISBLANK(INDEX('Policy Characteristics'!E:E,MATCH($C1823,'Policy Characteristics'!$C:$C,0))),"",INDEX('Policy Characteristics'!E:E,MATCH($C1823,'Policy Characteristics'!$C:$C,0)))</f>
        <v>cross fuel tax</v>
      </c>
      <c r="L1823" s="238">
        <f>IF(ISBLANK(INDEX('Policy Characteristics'!F:F,MATCH($C1823,'Policy Characteristics'!$C:$C,0))),"",INDEX('Policy Characteristics'!F:F,MATCH($C1823,'Policy Characteristics'!$C:$C,0)))</f>
        <v>-0.9</v>
      </c>
      <c r="M1823" s="238">
        <f>IF(ISBLANK(INDEX('Policy Characteristics'!G:G,MATCH($C1823,'Policy Characteristics'!$C:$C,0))),"",INDEX('Policy Characteristics'!G:G,MATCH($C1823,'Policy Characteristics'!$C:$C,0)))</f>
        <v>0.9</v>
      </c>
      <c r="N1823" s="238">
        <f>IF(ISBLANK(INDEX('Policy Characteristics'!H:H,MATCH($C1823,'Policy Characteristics'!$C:$C,0))),"",INDEX('Policy Characteristics'!H:H,MATCH($C1823,'Policy Characteristics'!$C:$C,0)))</f>
        <v>0.01</v>
      </c>
      <c r="O1823" s="237" t="str">
        <f>IF(ISBLANK(INDEX('Policy Characteristics'!I:I,MATCH($C1823,'Policy Characteristics'!$C:$C,0))),"",INDEX('Policy Characteristics'!I:I,MATCH($C1823,'Policy Characteristics'!$C:$C,0)))</f>
        <v>% of BAU price</v>
      </c>
      <c r="P1823" s="237"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7" t="str">
        <f>IF(ISBLANK(INDEX('Policy Characteristics'!K:K,MATCH($C1823,'Policy Characteristics'!$C:$C,0))),"",INDEX('Policy Characteristics'!K:K,MATCH($C1823,'Policy Characteristics'!$C:$C,0)))</f>
        <v>fuels.html#fuel-taxes</v>
      </c>
      <c r="R1823" s="237" t="str">
        <f>IF(ISBLANK(INDEX('Policy Characteristics'!L:L,MATCH($C1823,'Policy Characteristics'!$C:$C,0))),"",INDEX('Policy Characteristics'!L:L,MATCH($C1823,'Policy Characteristics'!$C:$C,0)))</f>
        <v>fuel-taxes.html</v>
      </c>
      <c r="S1823" s="291" t="s">
        <v>187</v>
      </c>
    </row>
    <row r="1824" spans="1:19">
      <c r="A1824" s="237" t="str">
        <f>IF(ISBLANK(INDEX('Policy Characteristics'!A:A,MATCH($C1824,'Policy Characteristics'!$C:$C,0))),"",INDEX('Policy Characteristics'!A:A,MATCH($C1824,'Policy Characteristics'!$C:$C,0)))</f>
        <v>Cross-Sector</v>
      </c>
      <c r="B1824" s="386" t="str">
        <f>IF(ISBLANK(INDEX('Policy Characteristics'!B:B,MATCH($C1824,'Policy Characteristics'!$C:$C,0))),"",INDEX('Policy Characteristics'!B:B,MATCH($C1824,'Policy Characteristics'!$C:$C,0)))</f>
        <v>Fuel Taxes or Subsidies</v>
      </c>
      <c r="C1824" s="294" t="str">
        <f t="shared" si="70"/>
        <v>Additional Fuel Tax or Subsidy Rate by Fuel</v>
      </c>
      <c r="D1824" s="290" t="s">
        <v>2462</v>
      </c>
      <c r="E1824" s="335" t="s">
        <v>2489</v>
      </c>
      <c r="F1824" s="290" t="s">
        <v>2466</v>
      </c>
      <c r="G1824" s="335" t="s">
        <v>2482</v>
      </c>
      <c r="H1824" s="17">
        <v>2394</v>
      </c>
      <c r="I1824" s="389" t="s">
        <v>44</v>
      </c>
      <c r="J1824" s="388" t="str">
        <f>IF(ISBLANK(INDEX('Policy Characteristics'!D:D,MATCH($C1824,'Policy Characteristics'!$C:$C,0))),"",INDEX('Policy Characteristics'!D:D,MATCH($C1824,'Policy Characteristics'!$C:$C,0)))</f>
        <v>Fuel Taxes or Subsidies</v>
      </c>
      <c r="K1824" s="237" t="str">
        <f>IF(ISBLANK(INDEX('Policy Characteristics'!E:E,MATCH($C1824,'Policy Characteristics'!$C:$C,0))),"",INDEX('Policy Characteristics'!E:E,MATCH($C1824,'Policy Characteristics'!$C:$C,0)))</f>
        <v>cross fuel tax</v>
      </c>
      <c r="L1824" s="238">
        <f>IF(ISBLANK(INDEX('Policy Characteristics'!F:F,MATCH($C1824,'Policy Characteristics'!$C:$C,0))),"",INDEX('Policy Characteristics'!F:F,MATCH($C1824,'Policy Characteristics'!$C:$C,0)))</f>
        <v>-0.9</v>
      </c>
      <c r="M1824" s="238">
        <f>IF(ISBLANK(INDEX('Policy Characteristics'!G:G,MATCH($C1824,'Policy Characteristics'!$C:$C,0))),"",INDEX('Policy Characteristics'!G:G,MATCH($C1824,'Policy Characteristics'!$C:$C,0)))</f>
        <v>0.9</v>
      </c>
      <c r="N1824" s="238">
        <f>IF(ISBLANK(INDEX('Policy Characteristics'!H:H,MATCH($C1824,'Policy Characteristics'!$C:$C,0))),"",INDEX('Policy Characteristics'!H:H,MATCH($C1824,'Policy Characteristics'!$C:$C,0)))</f>
        <v>0.01</v>
      </c>
      <c r="O1824" s="237" t="str">
        <f>IF(ISBLANK(INDEX('Policy Characteristics'!I:I,MATCH($C1824,'Policy Characteristics'!$C:$C,0))),"",INDEX('Policy Characteristics'!I:I,MATCH($C1824,'Policy Characteristics'!$C:$C,0)))</f>
        <v>% of BAU price</v>
      </c>
      <c r="P1824" s="237"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7" t="str">
        <f>IF(ISBLANK(INDEX('Policy Characteristics'!K:K,MATCH($C1824,'Policy Characteristics'!$C:$C,0))),"",INDEX('Policy Characteristics'!K:K,MATCH($C1824,'Policy Characteristics'!$C:$C,0)))</f>
        <v>fuels.html#fuel-taxes</v>
      </c>
      <c r="R1824" s="237" t="str">
        <f>IF(ISBLANK(INDEX('Policy Characteristics'!L:L,MATCH($C1824,'Policy Characteristics'!$C:$C,0))),"",INDEX('Policy Characteristics'!L:L,MATCH($C1824,'Policy Characteristics'!$C:$C,0)))</f>
        <v>fuel-taxes.html</v>
      </c>
      <c r="S1824" s="291" t="s">
        <v>187</v>
      </c>
    </row>
    <row r="1825" spans="1:19">
      <c r="A1825" s="237" t="str">
        <f>IF(ISBLANK(INDEX('Policy Characteristics'!A:A,MATCH($C1825,'Policy Characteristics'!$C:$C,0))),"",INDEX('Policy Characteristics'!A:A,MATCH($C1825,'Policy Characteristics'!$C:$C,0)))</f>
        <v>Cross-Sector</v>
      </c>
      <c r="B1825" s="386" t="str">
        <f>IF(ISBLANK(INDEX('Policy Characteristics'!B:B,MATCH($C1825,'Policy Characteristics'!$C:$C,0))),"",INDEX('Policy Characteristics'!B:B,MATCH($C1825,'Policy Characteristics'!$C:$C,0)))</f>
        <v>Fuel Taxes or Subsidies</v>
      </c>
      <c r="C1825" s="294" t="str">
        <f t="shared" si="70"/>
        <v>Additional Fuel Tax or Subsidy Rate by Fuel</v>
      </c>
      <c r="D1825" s="290" t="s">
        <v>2472</v>
      </c>
      <c r="E1825" s="335" t="s">
        <v>2489</v>
      </c>
      <c r="F1825" s="290" t="s">
        <v>2473</v>
      </c>
      <c r="G1825" s="335" t="s">
        <v>2482</v>
      </c>
      <c r="H1825" s="17">
        <v>2395</v>
      </c>
      <c r="I1825" s="389" t="s">
        <v>44</v>
      </c>
      <c r="J1825" s="388" t="str">
        <f>IF(ISBLANK(INDEX('Policy Characteristics'!D:D,MATCH($C1825,'Policy Characteristics'!$C:$C,0))),"",INDEX('Policy Characteristics'!D:D,MATCH($C1825,'Policy Characteristics'!$C:$C,0)))</f>
        <v>Fuel Taxes or Subsidies</v>
      </c>
      <c r="K1825" s="237" t="str">
        <f>IF(ISBLANK(INDEX('Policy Characteristics'!E:E,MATCH($C1825,'Policy Characteristics'!$C:$C,0))),"",INDEX('Policy Characteristics'!E:E,MATCH($C1825,'Policy Characteristics'!$C:$C,0)))</f>
        <v>cross fuel tax</v>
      </c>
      <c r="L1825" s="238">
        <f>IF(ISBLANK(INDEX('Policy Characteristics'!F:F,MATCH($C1825,'Policy Characteristics'!$C:$C,0))),"",INDEX('Policy Characteristics'!F:F,MATCH($C1825,'Policy Characteristics'!$C:$C,0)))</f>
        <v>-0.9</v>
      </c>
      <c r="M1825" s="238">
        <f>IF(ISBLANK(INDEX('Policy Characteristics'!G:G,MATCH($C1825,'Policy Characteristics'!$C:$C,0))),"",INDEX('Policy Characteristics'!G:G,MATCH($C1825,'Policy Characteristics'!$C:$C,0)))</f>
        <v>0.9</v>
      </c>
      <c r="N1825" s="238">
        <f>IF(ISBLANK(INDEX('Policy Characteristics'!H:H,MATCH($C1825,'Policy Characteristics'!$C:$C,0))),"",INDEX('Policy Characteristics'!H:H,MATCH($C1825,'Policy Characteristics'!$C:$C,0)))</f>
        <v>0.01</v>
      </c>
      <c r="O1825" s="237" t="str">
        <f>IF(ISBLANK(INDEX('Policy Characteristics'!I:I,MATCH($C1825,'Policy Characteristics'!$C:$C,0))),"",INDEX('Policy Characteristics'!I:I,MATCH($C1825,'Policy Characteristics'!$C:$C,0)))</f>
        <v>% of BAU price</v>
      </c>
      <c r="P1825" s="237"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7" t="str">
        <f>IF(ISBLANK(INDEX('Policy Characteristics'!K:K,MATCH($C1825,'Policy Characteristics'!$C:$C,0))),"",INDEX('Policy Characteristics'!K:K,MATCH($C1825,'Policy Characteristics'!$C:$C,0)))</f>
        <v>fuels.html#fuel-taxes</v>
      </c>
      <c r="R1825" s="237" t="str">
        <f>IF(ISBLANK(INDEX('Policy Characteristics'!L:L,MATCH($C1825,'Policy Characteristics'!$C:$C,0))),"",INDEX('Policy Characteristics'!L:L,MATCH($C1825,'Policy Characteristics'!$C:$C,0)))</f>
        <v>fuel-taxes.html</v>
      </c>
      <c r="S1825" s="291" t="s">
        <v>187</v>
      </c>
    </row>
    <row r="1826" spans="1:19">
      <c r="A1826" s="237" t="str">
        <f>IF(ISBLANK(INDEX('Policy Characteristics'!A:A,MATCH($C1826,'Policy Characteristics'!$C:$C,0))),"",INDEX('Policy Characteristics'!A:A,MATCH($C1826,'Policy Characteristics'!$C:$C,0)))</f>
        <v>Cross-Sector</v>
      </c>
      <c r="B1826" s="386" t="str">
        <f>IF(ISBLANK(INDEX('Policy Characteristics'!B:B,MATCH($C1826,'Policy Characteristics'!$C:$C,0))),"",INDEX('Policy Characteristics'!B:B,MATCH($C1826,'Policy Characteristics'!$C:$C,0)))</f>
        <v>Fuel Taxes or Subsidies</v>
      </c>
      <c r="C1826" s="294" t="str">
        <f t="shared" si="70"/>
        <v>Additional Fuel Tax or Subsidy Rate by Fuel</v>
      </c>
      <c r="D1826" s="290" t="s">
        <v>2463</v>
      </c>
      <c r="E1826" s="335" t="s">
        <v>2489</v>
      </c>
      <c r="F1826" s="290" t="s">
        <v>2467</v>
      </c>
      <c r="G1826" s="335" t="s">
        <v>2482</v>
      </c>
      <c r="H1826" s="17">
        <v>2396</v>
      </c>
      <c r="I1826" s="389" t="s">
        <v>44</v>
      </c>
      <c r="J1826" s="388" t="str">
        <f>IF(ISBLANK(INDEX('Policy Characteristics'!D:D,MATCH($C1826,'Policy Characteristics'!$C:$C,0))),"",INDEX('Policy Characteristics'!D:D,MATCH($C1826,'Policy Characteristics'!$C:$C,0)))</f>
        <v>Fuel Taxes or Subsidies</v>
      </c>
      <c r="K1826" s="237" t="str">
        <f>IF(ISBLANK(INDEX('Policy Characteristics'!E:E,MATCH($C1826,'Policy Characteristics'!$C:$C,0))),"",INDEX('Policy Characteristics'!E:E,MATCH($C1826,'Policy Characteristics'!$C:$C,0)))</f>
        <v>cross fuel tax</v>
      </c>
      <c r="L1826" s="238">
        <f>IF(ISBLANK(INDEX('Policy Characteristics'!F:F,MATCH($C1826,'Policy Characteristics'!$C:$C,0))),"",INDEX('Policy Characteristics'!F:F,MATCH($C1826,'Policy Characteristics'!$C:$C,0)))</f>
        <v>-0.9</v>
      </c>
      <c r="M1826" s="238">
        <f>IF(ISBLANK(INDEX('Policy Characteristics'!G:G,MATCH($C1826,'Policy Characteristics'!$C:$C,0))),"",INDEX('Policy Characteristics'!G:G,MATCH($C1826,'Policy Characteristics'!$C:$C,0)))</f>
        <v>0.9</v>
      </c>
      <c r="N1826" s="238">
        <f>IF(ISBLANK(INDEX('Policy Characteristics'!H:H,MATCH($C1826,'Policy Characteristics'!$C:$C,0))),"",INDEX('Policy Characteristics'!H:H,MATCH($C1826,'Policy Characteristics'!$C:$C,0)))</f>
        <v>0.01</v>
      </c>
      <c r="O1826" s="237" t="str">
        <f>IF(ISBLANK(INDEX('Policy Characteristics'!I:I,MATCH($C1826,'Policy Characteristics'!$C:$C,0))),"",INDEX('Policy Characteristics'!I:I,MATCH($C1826,'Policy Characteristics'!$C:$C,0)))</f>
        <v>% of BAU price</v>
      </c>
      <c r="P1826" s="237"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7" t="str">
        <f>IF(ISBLANK(INDEX('Policy Characteristics'!K:K,MATCH($C1826,'Policy Characteristics'!$C:$C,0))),"",INDEX('Policy Characteristics'!K:K,MATCH($C1826,'Policy Characteristics'!$C:$C,0)))</f>
        <v>fuels.html#fuel-taxes</v>
      </c>
      <c r="R1826" s="237" t="str">
        <f>IF(ISBLANK(INDEX('Policy Characteristics'!L:L,MATCH($C1826,'Policy Characteristics'!$C:$C,0))),"",INDEX('Policy Characteristics'!L:L,MATCH($C1826,'Policy Characteristics'!$C:$C,0)))</f>
        <v>fuel-taxes.html</v>
      </c>
      <c r="S1826" s="291" t="s">
        <v>187</v>
      </c>
    </row>
    <row r="1827" spans="1:19">
      <c r="A1827" s="237" t="str">
        <f>IF(ISBLANK(INDEX('Policy Characteristics'!A:A,MATCH($C1827,'Policy Characteristics'!$C:$C,0))),"",INDEX('Policy Characteristics'!A:A,MATCH($C1827,'Policy Characteristics'!$C:$C,0)))</f>
        <v>Cross-Sector</v>
      </c>
      <c r="B1827" s="386" t="str">
        <f>IF(ISBLANK(INDEX('Policy Characteristics'!B:B,MATCH($C1827,'Policy Characteristics'!$C:$C,0))),"",INDEX('Policy Characteristics'!B:B,MATCH($C1827,'Policy Characteristics'!$C:$C,0)))</f>
        <v>Fuel Taxes or Subsidies</v>
      </c>
      <c r="C1827" s="294" t="str">
        <f t="shared" si="70"/>
        <v>Additional Fuel Tax or Subsidy Rate by Fuel</v>
      </c>
      <c r="D1827" s="290" t="s">
        <v>2464</v>
      </c>
      <c r="E1827" s="335" t="s">
        <v>2489</v>
      </c>
      <c r="F1827" s="290" t="s">
        <v>2468</v>
      </c>
      <c r="G1827" s="335" t="s">
        <v>2482</v>
      </c>
      <c r="H1827" s="17">
        <v>2397</v>
      </c>
      <c r="I1827" s="389" t="s">
        <v>44</v>
      </c>
      <c r="J1827" s="388" t="str">
        <f>IF(ISBLANK(INDEX('Policy Characteristics'!D:D,MATCH($C1827,'Policy Characteristics'!$C:$C,0))),"",INDEX('Policy Characteristics'!D:D,MATCH($C1827,'Policy Characteristics'!$C:$C,0)))</f>
        <v>Fuel Taxes or Subsidies</v>
      </c>
      <c r="K1827" s="237" t="str">
        <f>IF(ISBLANK(INDEX('Policy Characteristics'!E:E,MATCH($C1827,'Policy Characteristics'!$C:$C,0))),"",INDEX('Policy Characteristics'!E:E,MATCH($C1827,'Policy Characteristics'!$C:$C,0)))</f>
        <v>cross fuel tax</v>
      </c>
      <c r="L1827" s="238">
        <f>IF(ISBLANK(INDEX('Policy Characteristics'!F:F,MATCH($C1827,'Policy Characteristics'!$C:$C,0))),"",INDEX('Policy Characteristics'!F:F,MATCH($C1827,'Policy Characteristics'!$C:$C,0)))</f>
        <v>-0.9</v>
      </c>
      <c r="M1827" s="238">
        <f>IF(ISBLANK(INDEX('Policy Characteristics'!G:G,MATCH($C1827,'Policy Characteristics'!$C:$C,0))),"",INDEX('Policy Characteristics'!G:G,MATCH($C1827,'Policy Characteristics'!$C:$C,0)))</f>
        <v>0.9</v>
      </c>
      <c r="N1827" s="238">
        <f>IF(ISBLANK(INDEX('Policy Characteristics'!H:H,MATCH($C1827,'Policy Characteristics'!$C:$C,0))),"",INDEX('Policy Characteristics'!H:H,MATCH($C1827,'Policy Characteristics'!$C:$C,0)))</f>
        <v>0.01</v>
      </c>
      <c r="O1827" s="237" t="str">
        <f>IF(ISBLANK(INDEX('Policy Characteristics'!I:I,MATCH($C1827,'Policy Characteristics'!$C:$C,0))),"",INDEX('Policy Characteristics'!I:I,MATCH($C1827,'Policy Characteristics'!$C:$C,0)))</f>
        <v>% of BAU price</v>
      </c>
      <c r="P1827" s="237"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7" t="str">
        <f>IF(ISBLANK(INDEX('Policy Characteristics'!K:K,MATCH($C1827,'Policy Characteristics'!$C:$C,0))),"",INDEX('Policy Characteristics'!K:K,MATCH($C1827,'Policy Characteristics'!$C:$C,0)))</f>
        <v>fuels.html#fuel-taxes</v>
      </c>
      <c r="R1827" s="237" t="str">
        <f>IF(ISBLANK(INDEX('Policy Characteristics'!L:L,MATCH($C1827,'Policy Characteristics'!$C:$C,0))),"",INDEX('Policy Characteristics'!L:L,MATCH($C1827,'Policy Characteristics'!$C:$C,0)))</f>
        <v>fuel-taxes.html</v>
      </c>
      <c r="S1827" s="291" t="s">
        <v>187</v>
      </c>
    </row>
    <row r="1828" spans="1:19">
      <c r="A1828" s="237" t="str">
        <f>IF(ISBLANK(INDEX('Policy Characteristics'!A:A,MATCH($C1828,'Policy Characteristics'!$C:$C,0))),"",INDEX('Policy Characteristics'!A:A,MATCH($C1828,'Policy Characteristics'!$C:$C,0)))</f>
        <v>Cross-Sector</v>
      </c>
      <c r="B1828" s="386" t="str">
        <f>IF(ISBLANK(INDEX('Policy Characteristics'!B:B,MATCH($C1828,'Policy Characteristics'!$C:$C,0))),"",INDEX('Policy Characteristics'!B:B,MATCH($C1828,'Policy Characteristics'!$C:$C,0)))</f>
        <v>Fuel Taxes or Subsidies</v>
      </c>
      <c r="C1828" s="294" t="str">
        <f t="shared" si="70"/>
        <v>Additional Fuel Tax or Subsidy Rate by Fuel</v>
      </c>
      <c r="D1828" s="290" t="s">
        <v>2465</v>
      </c>
      <c r="E1828" s="335" t="s">
        <v>2489</v>
      </c>
      <c r="F1828" s="290" t="s">
        <v>2469</v>
      </c>
      <c r="G1828" s="335" t="s">
        <v>2482</v>
      </c>
      <c r="H1828" s="17">
        <v>2398</v>
      </c>
      <c r="I1828" s="389" t="s">
        <v>44</v>
      </c>
      <c r="J1828" s="388" t="str">
        <f>IF(ISBLANK(INDEX('Policy Characteristics'!D:D,MATCH($C1828,'Policy Characteristics'!$C:$C,0))),"",INDEX('Policy Characteristics'!D:D,MATCH($C1828,'Policy Characteristics'!$C:$C,0)))</f>
        <v>Fuel Taxes or Subsidies</v>
      </c>
      <c r="K1828" s="237" t="str">
        <f>IF(ISBLANK(INDEX('Policy Characteristics'!E:E,MATCH($C1828,'Policy Characteristics'!$C:$C,0))),"",INDEX('Policy Characteristics'!E:E,MATCH($C1828,'Policy Characteristics'!$C:$C,0)))</f>
        <v>cross fuel tax</v>
      </c>
      <c r="L1828" s="238">
        <f>IF(ISBLANK(INDEX('Policy Characteristics'!F:F,MATCH($C1828,'Policy Characteristics'!$C:$C,0))),"",INDEX('Policy Characteristics'!F:F,MATCH($C1828,'Policy Characteristics'!$C:$C,0)))</f>
        <v>-0.9</v>
      </c>
      <c r="M1828" s="238">
        <f>IF(ISBLANK(INDEX('Policy Characteristics'!G:G,MATCH($C1828,'Policy Characteristics'!$C:$C,0))),"",INDEX('Policy Characteristics'!G:G,MATCH($C1828,'Policy Characteristics'!$C:$C,0)))</f>
        <v>0.9</v>
      </c>
      <c r="N1828" s="238">
        <f>IF(ISBLANK(INDEX('Policy Characteristics'!H:H,MATCH($C1828,'Policy Characteristics'!$C:$C,0))),"",INDEX('Policy Characteristics'!H:H,MATCH($C1828,'Policy Characteristics'!$C:$C,0)))</f>
        <v>0.01</v>
      </c>
      <c r="O1828" s="237" t="str">
        <f>IF(ISBLANK(INDEX('Policy Characteristics'!I:I,MATCH($C1828,'Policy Characteristics'!$C:$C,0))),"",INDEX('Policy Characteristics'!I:I,MATCH($C1828,'Policy Characteristics'!$C:$C,0)))</f>
        <v>% of BAU price</v>
      </c>
      <c r="P1828" s="237"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7" t="str">
        <f>IF(ISBLANK(INDEX('Policy Characteristics'!K:K,MATCH($C1828,'Policy Characteristics'!$C:$C,0))),"",INDEX('Policy Characteristics'!K:K,MATCH($C1828,'Policy Characteristics'!$C:$C,0)))</f>
        <v>fuels.html#fuel-taxes</v>
      </c>
      <c r="R1828" s="237" t="str">
        <f>IF(ISBLANK(INDEX('Policy Characteristics'!L:L,MATCH($C1828,'Policy Characteristics'!$C:$C,0))),"",INDEX('Policy Characteristics'!L:L,MATCH($C1828,'Policy Characteristics'!$C:$C,0)))</f>
        <v>fuel-taxes.html</v>
      </c>
      <c r="S1828" s="291" t="s">
        <v>187</v>
      </c>
    </row>
    <row r="1829" spans="1:19" s="237" customFormat="1">
      <c r="A1829" s="237" t="str">
        <f>IF(ISBLANK(INDEX('Policy Characteristics'!A:A,MATCH($C1829,'Policy Characteristics'!$C:$C,0))),"",INDEX('Policy Characteristics'!A:A,MATCH($C1829,'Policy Characteristics'!$C:$C,0)))</f>
        <v>Cross-Sector</v>
      </c>
      <c r="B1829" s="386" t="str">
        <f>IF(ISBLANK(INDEX('Policy Characteristics'!B:B,MATCH($C1829,'Policy Characteristics'!$C:$C,0))),"",INDEX('Policy Characteristics'!B:B,MATCH($C1829,'Policy Characteristics'!$C:$C,0)))</f>
        <v>Fuel Taxes or Subsidies</v>
      </c>
      <c r="C1829" s="294" t="str">
        <f t="shared" si="70"/>
        <v>Additional Fuel Tax or Subsidy Rate by Fuel</v>
      </c>
      <c r="D1829" s="335" t="s">
        <v>52</v>
      </c>
      <c r="E1829" s="335" t="s">
        <v>3679</v>
      </c>
      <c r="F1829" s="335" t="s">
        <v>93</v>
      </c>
      <c r="G1829" s="335" t="s">
        <v>2425</v>
      </c>
      <c r="H1829" s="17">
        <v>2399</v>
      </c>
      <c r="I1829" s="387" t="s">
        <v>44</v>
      </c>
      <c r="J1829" s="388" t="str">
        <f>IF(ISBLANK(INDEX('Policy Characteristics'!D:D,MATCH($C1829,'Policy Characteristics'!$C:$C,0))),"",INDEX('Policy Characteristics'!D:D,MATCH($C1829,'Policy Characteristics'!$C:$C,0)))</f>
        <v>Fuel Taxes or Subsidies</v>
      </c>
      <c r="K1829" s="237" t="str">
        <f>IF(ISBLANK(INDEX('Policy Characteristics'!E:E,MATCH($C1829,'Policy Characteristics'!$C:$C,0))),"",INDEX('Policy Characteristics'!E:E,MATCH($C1829,'Policy Characteristics'!$C:$C,0)))</f>
        <v>cross fuel tax</v>
      </c>
      <c r="L1829" s="238">
        <f>IF(ISBLANK(INDEX('Policy Characteristics'!F:F,MATCH($C1829,'Policy Characteristics'!$C:$C,0))),"",INDEX('Policy Characteristics'!F:F,MATCH($C1829,'Policy Characteristics'!$C:$C,0)))</f>
        <v>-0.9</v>
      </c>
      <c r="M1829" s="238">
        <f>IF(ISBLANK(INDEX('Policy Characteristics'!G:G,MATCH($C1829,'Policy Characteristics'!$C:$C,0))),"",INDEX('Policy Characteristics'!G:G,MATCH($C1829,'Policy Characteristics'!$C:$C,0)))</f>
        <v>0.9</v>
      </c>
      <c r="N1829" s="238">
        <f>IF(ISBLANK(INDEX('Policy Characteristics'!H:H,MATCH($C1829,'Policy Characteristics'!$C:$C,0))),"",INDEX('Policy Characteristics'!H:H,MATCH($C1829,'Policy Characteristics'!$C:$C,0)))</f>
        <v>0.01</v>
      </c>
      <c r="O1829" s="237" t="str">
        <f>IF(ISBLANK(INDEX('Policy Characteristics'!I:I,MATCH($C1829,'Policy Characteristics'!$C:$C,0))),"",INDEX('Policy Characteristics'!I:I,MATCH($C1829,'Policy Characteristics'!$C:$C,0)))</f>
        <v>% of BAU price</v>
      </c>
      <c r="P1829" s="237"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7" t="str">
        <f>IF(ISBLANK(INDEX('Policy Characteristics'!K:K,MATCH($C1829,'Policy Characteristics'!$C:$C,0))),"",INDEX('Policy Characteristics'!K:K,MATCH($C1829,'Policy Characteristics'!$C:$C,0)))</f>
        <v>fuels.html#fuel-taxes</v>
      </c>
      <c r="R1829" s="237" t="str">
        <f>IF(ISBLANK(INDEX('Policy Characteristics'!L:L,MATCH($C1829,'Policy Characteristics'!$C:$C,0))),"",INDEX('Policy Characteristics'!L:L,MATCH($C1829,'Policy Characteristics'!$C:$C,0)))</f>
        <v>fuel-taxes.html</v>
      </c>
      <c r="S1829" s="291" t="s">
        <v>187</v>
      </c>
    </row>
    <row r="1830" spans="1:19" s="237" customFormat="1">
      <c r="A1830" s="237" t="str">
        <f>IF(ISBLANK(INDEX('Policy Characteristics'!A:A,MATCH($C1830,'Policy Characteristics'!$C:$C,0))),"",INDEX('Policy Characteristics'!A:A,MATCH($C1830,'Policy Characteristics'!$C:$C,0)))</f>
        <v>Cross-Sector</v>
      </c>
      <c r="B1830" s="386" t="str">
        <f>IF(ISBLANK(INDEX('Policy Characteristics'!B:B,MATCH($C1830,'Policy Characteristics'!$C:$C,0))),"",INDEX('Policy Characteristics'!B:B,MATCH($C1830,'Policy Characteristics'!$C:$C,0)))</f>
        <v>Fuel Taxes or Subsidies</v>
      </c>
      <c r="C1830" s="294" t="str">
        <f t="shared" si="70"/>
        <v>Additional Fuel Tax or Subsidy Rate by Fuel</v>
      </c>
      <c r="D1830" s="290" t="s">
        <v>447</v>
      </c>
      <c r="E1830" s="335" t="s">
        <v>3679</v>
      </c>
      <c r="F1830" s="290" t="s">
        <v>444</v>
      </c>
      <c r="G1830" s="335" t="s">
        <v>2425</v>
      </c>
      <c r="H1830" s="17">
        <v>2400</v>
      </c>
      <c r="I1830" s="387" t="s">
        <v>44</v>
      </c>
      <c r="J1830" s="388" t="str">
        <f>IF(ISBLANK(INDEX('Policy Characteristics'!D:D,MATCH($C1830,'Policy Characteristics'!$C:$C,0))),"",INDEX('Policy Characteristics'!D:D,MATCH($C1830,'Policy Characteristics'!$C:$C,0)))</f>
        <v>Fuel Taxes or Subsidies</v>
      </c>
      <c r="K1830" s="237" t="str">
        <f>IF(ISBLANK(INDEX('Policy Characteristics'!E:E,MATCH($C1830,'Policy Characteristics'!$C:$C,0))),"",INDEX('Policy Characteristics'!E:E,MATCH($C1830,'Policy Characteristics'!$C:$C,0)))</f>
        <v>cross fuel tax</v>
      </c>
      <c r="L1830" s="238">
        <f>IF(ISBLANK(INDEX('Policy Characteristics'!F:F,MATCH($C1830,'Policy Characteristics'!$C:$C,0))),"",INDEX('Policy Characteristics'!F:F,MATCH($C1830,'Policy Characteristics'!$C:$C,0)))</f>
        <v>-0.9</v>
      </c>
      <c r="M1830" s="238">
        <f>IF(ISBLANK(INDEX('Policy Characteristics'!G:G,MATCH($C1830,'Policy Characteristics'!$C:$C,0))),"",INDEX('Policy Characteristics'!G:G,MATCH($C1830,'Policy Characteristics'!$C:$C,0)))</f>
        <v>0.9</v>
      </c>
      <c r="N1830" s="238">
        <f>IF(ISBLANK(INDEX('Policy Characteristics'!H:H,MATCH($C1830,'Policy Characteristics'!$C:$C,0))),"",INDEX('Policy Characteristics'!H:H,MATCH($C1830,'Policy Characteristics'!$C:$C,0)))</f>
        <v>0.01</v>
      </c>
      <c r="O1830" s="237" t="str">
        <f>IF(ISBLANK(INDEX('Policy Characteristics'!I:I,MATCH($C1830,'Policy Characteristics'!$C:$C,0))),"",INDEX('Policy Characteristics'!I:I,MATCH($C1830,'Policy Characteristics'!$C:$C,0)))</f>
        <v>% of BAU price</v>
      </c>
      <c r="P1830" s="237"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7" t="str">
        <f>IF(ISBLANK(INDEX('Policy Characteristics'!K:K,MATCH($C1830,'Policy Characteristics'!$C:$C,0))),"",INDEX('Policy Characteristics'!K:K,MATCH($C1830,'Policy Characteristics'!$C:$C,0)))</f>
        <v>fuels.html#fuel-taxes</v>
      </c>
      <c r="R1830" s="237" t="str">
        <f>IF(ISBLANK(INDEX('Policy Characteristics'!L:L,MATCH($C1830,'Policy Characteristics'!$C:$C,0))),"",INDEX('Policy Characteristics'!L:L,MATCH($C1830,'Policy Characteristics'!$C:$C,0)))</f>
        <v>fuel-taxes.html</v>
      </c>
      <c r="S1830" s="291" t="s">
        <v>187</v>
      </c>
    </row>
    <row r="1831" spans="1:19" s="237" customFormat="1">
      <c r="A1831" s="237" t="str">
        <f>IF(ISBLANK(INDEX('Policy Characteristics'!A:A,MATCH($C1831,'Policy Characteristics'!$C:$C,0))),"",INDEX('Policy Characteristics'!A:A,MATCH($C1831,'Policy Characteristics'!$C:$C,0)))</f>
        <v>Cross-Sector</v>
      </c>
      <c r="B1831" s="386" t="str">
        <f>IF(ISBLANK(INDEX('Policy Characteristics'!B:B,MATCH($C1831,'Policy Characteristics'!$C:$C,0))),"",INDEX('Policy Characteristics'!B:B,MATCH($C1831,'Policy Characteristics'!$C:$C,0)))</f>
        <v>Fuel Taxes or Subsidies</v>
      </c>
      <c r="C1831" s="294" t="str">
        <f t="shared" si="70"/>
        <v>Additional Fuel Tax or Subsidy Rate by Fuel</v>
      </c>
      <c r="D1831" s="290" t="s">
        <v>46</v>
      </c>
      <c r="E1831" s="335" t="s">
        <v>3679</v>
      </c>
      <c r="F1831" s="290" t="s">
        <v>87</v>
      </c>
      <c r="G1831" s="335" t="s">
        <v>2425</v>
      </c>
      <c r="H1831" s="17">
        <v>2401</v>
      </c>
      <c r="I1831" s="387" t="s">
        <v>44</v>
      </c>
      <c r="J1831" s="388" t="str">
        <f>IF(ISBLANK(INDEX('Policy Characteristics'!D:D,MATCH($C1831,'Policy Characteristics'!$C:$C,0))),"",INDEX('Policy Characteristics'!D:D,MATCH($C1831,'Policy Characteristics'!$C:$C,0)))</f>
        <v>Fuel Taxes or Subsidies</v>
      </c>
      <c r="K1831" s="237" t="str">
        <f>IF(ISBLANK(INDEX('Policy Characteristics'!E:E,MATCH($C1831,'Policy Characteristics'!$C:$C,0))),"",INDEX('Policy Characteristics'!E:E,MATCH($C1831,'Policy Characteristics'!$C:$C,0)))</f>
        <v>cross fuel tax</v>
      </c>
      <c r="L1831" s="238">
        <f>IF(ISBLANK(INDEX('Policy Characteristics'!F:F,MATCH($C1831,'Policy Characteristics'!$C:$C,0))),"",INDEX('Policy Characteristics'!F:F,MATCH($C1831,'Policy Characteristics'!$C:$C,0)))</f>
        <v>-0.9</v>
      </c>
      <c r="M1831" s="238">
        <f>IF(ISBLANK(INDEX('Policy Characteristics'!G:G,MATCH($C1831,'Policy Characteristics'!$C:$C,0))),"",INDEX('Policy Characteristics'!G:G,MATCH($C1831,'Policy Characteristics'!$C:$C,0)))</f>
        <v>0.9</v>
      </c>
      <c r="N1831" s="238">
        <f>IF(ISBLANK(INDEX('Policy Characteristics'!H:H,MATCH($C1831,'Policy Characteristics'!$C:$C,0))),"",INDEX('Policy Characteristics'!H:H,MATCH($C1831,'Policy Characteristics'!$C:$C,0)))</f>
        <v>0.01</v>
      </c>
      <c r="O1831" s="237" t="str">
        <f>IF(ISBLANK(INDEX('Policy Characteristics'!I:I,MATCH($C1831,'Policy Characteristics'!$C:$C,0))),"",INDEX('Policy Characteristics'!I:I,MATCH($C1831,'Policy Characteristics'!$C:$C,0)))</f>
        <v>% of BAU price</v>
      </c>
      <c r="P1831" s="237"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7" t="str">
        <f>IF(ISBLANK(INDEX('Policy Characteristics'!K:K,MATCH($C1831,'Policy Characteristics'!$C:$C,0))),"",INDEX('Policy Characteristics'!K:K,MATCH($C1831,'Policy Characteristics'!$C:$C,0)))</f>
        <v>fuels.html#fuel-taxes</v>
      </c>
      <c r="R1831" s="237" t="str">
        <f>IF(ISBLANK(INDEX('Policy Characteristics'!L:L,MATCH($C1831,'Policy Characteristics'!$C:$C,0))),"",INDEX('Policy Characteristics'!L:L,MATCH($C1831,'Policy Characteristics'!$C:$C,0)))</f>
        <v>fuel-taxes.html</v>
      </c>
      <c r="S1831" s="291" t="s">
        <v>187</v>
      </c>
    </row>
    <row r="1832" spans="1:19" s="237" customFormat="1">
      <c r="A1832" s="237" t="str">
        <f>IF(ISBLANK(INDEX('Policy Characteristics'!A:A,MATCH($C1832,'Policy Characteristics'!$C:$C,0))),"",INDEX('Policy Characteristics'!A:A,MATCH($C1832,'Policy Characteristics'!$C:$C,0)))</f>
        <v>Cross-Sector</v>
      </c>
      <c r="B1832" s="386" t="str">
        <f>IF(ISBLANK(INDEX('Policy Characteristics'!B:B,MATCH($C1832,'Policy Characteristics'!$C:$C,0))),"",INDEX('Policy Characteristics'!B:B,MATCH($C1832,'Policy Characteristics'!$C:$C,0)))</f>
        <v>Fuel Taxes or Subsidies</v>
      </c>
      <c r="C1832" s="294" t="str">
        <f t="shared" si="70"/>
        <v>Additional Fuel Tax or Subsidy Rate by Fuel</v>
      </c>
      <c r="D1832" s="290" t="s">
        <v>47</v>
      </c>
      <c r="E1832" s="335" t="s">
        <v>3679</v>
      </c>
      <c r="F1832" s="290" t="s">
        <v>88</v>
      </c>
      <c r="G1832" s="335" t="s">
        <v>2425</v>
      </c>
      <c r="H1832" s="17">
        <v>2402</v>
      </c>
      <c r="I1832" s="387" t="s">
        <v>44</v>
      </c>
      <c r="J1832" s="388" t="str">
        <f>IF(ISBLANK(INDEX('Policy Characteristics'!D:D,MATCH($C1832,'Policy Characteristics'!$C:$C,0))),"",INDEX('Policy Characteristics'!D:D,MATCH($C1832,'Policy Characteristics'!$C:$C,0)))</f>
        <v>Fuel Taxes or Subsidies</v>
      </c>
      <c r="K1832" s="237" t="str">
        <f>IF(ISBLANK(INDEX('Policy Characteristics'!E:E,MATCH($C1832,'Policy Characteristics'!$C:$C,0))),"",INDEX('Policy Characteristics'!E:E,MATCH($C1832,'Policy Characteristics'!$C:$C,0)))</f>
        <v>cross fuel tax</v>
      </c>
      <c r="L1832" s="238">
        <f>IF(ISBLANK(INDEX('Policy Characteristics'!F:F,MATCH($C1832,'Policy Characteristics'!$C:$C,0))),"",INDEX('Policy Characteristics'!F:F,MATCH($C1832,'Policy Characteristics'!$C:$C,0)))</f>
        <v>-0.9</v>
      </c>
      <c r="M1832" s="238">
        <f>IF(ISBLANK(INDEX('Policy Characteristics'!G:G,MATCH($C1832,'Policy Characteristics'!$C:$C,0))),"",INDEX('Policy Characteristics'!G:G,MATCH($C1832,'Policy Characteristics'!$C:$C,0)))</f>
        <v>0.9</v>
      </c>
      <c r="N1832" s="238">
        <f>IF(ISBLANK(INDEX('Policy Characteristics'!H:H,MATCH($C1832,'Policy Characteristics'!$C:$C,0))),"",INDEX('Policy Characteristics'!H:H,MATCH($C1832,'Policy Characteristics'!$C:$C,0)))</f>
        <v>0.01</v>
      </c>
      <c r="O1832" s="237" t="str">
        <f>IF(ISBLANK(INDEX('Policy Characteristics'!I:I,MATCH($C1832,'Policy Characteristics'!$C:$C,0))),"",INDEX('Policy Characteristics'!I:I,MATCH($C1832,'Policy Characteristics'!$C:$C,0)))</f>
        <v>% of BAU price</v>
      </c>
      <c r="P1832" s="237"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7" t="str">
        <f>IF(ISBLANK(INDEX('Policy Characteristics'!K:K,MATCH($C1832,'Policy Characteristics'!$C:$C,0))),"",INDEX('Policy Characteristics'!K:K,MATCH($C1832,'Policy Characteristics'!$C:$C,0)))</f>
        <v>fuels.html#fuel-taxes</v>
      </c>
      <c r="R1832" s="237" t="str">
        <f>IF(ISBLANK(INDEX('Policy Characteristics'!L:L,MATCH($C1832,'Policy Characteristics'!$C:$C,0))),"",INDEX('Policy Characteristics'!L:L,MATCH($C1832,'Policy Characteristics'!$C:$C,0)))</f>
        <v>fuel-taxes.html</v>
      </c>
      <c r="S1832" s="291" t="s">
        <v>187</v>
      </c>
    </row>
    <row r="1833" spans="1:19" s="237" customFormat="1">
      <c r="A1833" s="237" t="str">
        <f>IF(ISBLANK(INDEX('Policy Characteristics'!A:A,MATCH($C1833,'Policy Characteristics'!$C:$C,0))),"",INDEX('Policy Characteristics'!A:A,MATCH($C1833,'Policy Characteristics'!$C:$C,0)))</f>
        <v>Cross-Sector</v>
      </c>
      <c r="B1833" s="386" t="str">
        <f>IF(ISBLANK(INDEX('Policy Characteristics'!B:B,MATCH($C1833,'Policy Characteristics'!$C:$C,0))),"",INDEX('Policy Characteristics'!B:B,MATCH($C1833,'Policy Characteristics'!$C:$C,0)))</f>
        <v>Fuel Taxes or Subsidies</v>
      </c>
      <c r="C1833" s="294" t="str">
        <f t="shared" si="70"/>
        <v>Additional Fuel Tax or Subsidy Rate by Fuel</v>
      </c>
      <c r="D1833" s="290" t="s">
        <v>51</v>
      </c>
      <c r="E1833" s="335" t="s">
        <v>3679</v>
      </c>
      <c r="F1833" s="290" t="s">
        <v>92</v>
      </c>
      <c r="G1833" s="335" t="s">
        <v>2425</v>
      </c>
      <c r="H1833" s="17">
        <v>2403</v>
      </c>
      <c r="I1833" s="387" t="s">
        <v>44</v>
      </c>
      <c r="J1833" s="388" t="str">
        <f>IF(ISBLANK(INDEX('Policy Characteristics'!D:D,MATCH($C1833,'Policy Characteristics'!$C:$C,0))),"",INDEX('Policy Characteristics'!D:D,MATCH($C1833,'Policy Characteristics'!$C:$C,0)))</f>
        <v>Fuel Taxes or Subsidies</v>
      </c>
      <c r="K1833" s="237" t="str">
        <f>IF(ISBLANK(INDEX('Policy Characteristics'!E:E,MATCH($C1833,'Policy Characteristics'!$C:$C,0))),"",INDEX('Policy Characteristics'!E:E,MATCH($C1833,'Policy Characteristics'!$C:$C,0)))</f>
        <v>cross fuel tax</v>
      </c>
      <c r="L1833" s="238">
        <f>IF(ISBLANK(INDEX('Policy Characteristics'!F:F,MATCH($C1833,'Policy Characteristics'!$C:$C,0))),"",INDEX('Policy Characteristics'!F:F,MATCH($C1833,'Policy Characteristics'!$C:$C,0)))</f>
        <v>-0.9</v>
      </c>
      <c r="M1833" s="238">
        <f>IF(ISBLANK(INDEX('Policy Characteristics'!G:G,MATCH($C1833,'Policy Characteristics'!$C:$C,0))),"",INDEX('Policy Characteristics'!G:G,MATCH($C1833,'Policy Characteristics'!$C:$C,0)))</f>
        <v>0.9</v>
      </c>
      <c r="N1833" s="238">
        <f>IF(ISBLANK(INDEX('Policy Characteristics'!H:H,MATCH($C1833,'Policy Characteristics'!$C:$C,0))),"",INDEX('Policy Characteristics'!H:H,MATCH($C1833,'Policy Characteristics'!$C:$C,0)))</f>
        <v>0.01</v>
      </c>
      <c r="O1833" s="237" t="str">
        <f>IF(ISBLANK(INDEX('Policy Characteristics'!I:I,MATCH($C1833,'Policy Characteristics'!$C:$C,0))),"",INDEX('Policy Characteristics'!I:I,MATCH($C1833,'Policy Characteristics'!$C:$C,0)))</f>
        <v>% of BAU price</v>
      </c>
      <c r="P1833" s="237"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7" t="str">
        <f>IF(ISBLANK(INDEX('Policy Characteristics'!K:K,MATCH($C1833,'Policy Characteristics'!$C:$C,0))),"",INDEX('Policy Characteristics'!K:K,MATCH($C1833,'Policy Characteristics'!$C:$C,0)))</f>
        <v>fuels.html#fuel-taxes</v>
      </c>
      <c r="R1833" s="237" t="str">
        <f>IF(ISBLANK(INDEX('Policy Characteristics'!L:L,MATCH($C1833,'Policy Characteristics'!$C:$C,0))),"",INDEX('Policy Characteristics'!L:L,MATCH($C1833,'Policy Characteristics'!$C:$C,0)))</f>
        <v>fuel-taxes.html</v>
      </c>
      <c r="S1833" s="291" t="s">
        <v>187</v>
      </c>
    </row>
    <row r="1834" spans="1:19" s="237" customFormat="1">
      <c r="A1834" s="237" t="str">
        <f>IF(ISBLANK(INDEX('Policy Characteristics'!A:A,MATCH($C1834,'Policy Characteristics'!$C:$C,0))),"",INDEX('Policy Characteristics'!A:A,MATCH($C1834,'Policy Characteristics'!$C:$C,0)))</f>
        <v>Cross-Sector</v>
      </c>
      <c r="B1834" s="386" t="str">
        <f>IF(ISBLANK(INDEX('Policy Characteristics'!B:B,MATCH($C1834,'Policy Characteristics'!$C:$C,0))),"",INDEX('Policy Characteristics'!B:B,MATCH($C1834,'Policy Characteristics'!$C:$C,0)))</f>
        <v>Fuel Taxes or Subsidies</v>
      </c>
      <c r="C1834" s="294" t="str">
        <f t="shared" si="70"/>
        <v>Additional Fuel Tax or Subsidy Rate by Fuel</v>
      </c>
      <c r="D1834" s="290" t="s">
        <v>53</v>
      </c>
      <c r="E1834" s="335" t="s">
        <v>3679</v>
      </c>
      <c r="F1834" s="290" t="s">
        <v>95</v>
      </c>
      <c r="G1834" s="335" t="s">
        <v>2425</v>
      </c>
      <c r="H1834" s="17">
        <v>2404</v>
      </c>
      <c r="I1834" s="387" t="s">
        <v>44</v>
      </c>
      <c r="J1834" s="388" t="str">
        <f>IF(ISBLANK(INDEX('Policy Characteristics'!D:D,MATCH($C1834,'Policy Characteristics'!$C:$C,0))),"",INDEX('Policy Characteristics'!D:D,MATCH($C1834,'Policy Characteristics'!$C:$C,0)))</f>
        <v>Fuel Taxes or Subsidies</v>
      </c>
      <c r="K1834" s="237" t="str">
        <f>IF(ISBLANK(INDEX('Policy Characteristics'!E:E,MATCH($C1834,'Policy Characteristics'!$C:$C,0))),"",INDEX('Policy Characteristics'!E:E,MATCH($C1834,'Policy Characteristics'!$C:$C,0)))</f>
        <v>cross fuel tax</v>
      </c>
      <c r="L1834" s="238">
        <f>IF(ISBLANK(INDEX('Policy Characteristics'!F:F,MATCH($C1834,'Policy Characteristics'!$C:$C,0))),"",INDEX('Policy Characteristics'!F:F,MATCH($C1834,'Policy Characteristics'!$C:$C,0)))</f>
        <v>-0.9</v>
      </c>
      <c r="M1834" s="238">
        <f>IF(ISBLANK(INDEX('Policy Characteristics'!G:G,MATCH($C1834,'Policy Characteristics'!$C:$C,0))),"",INDEX('Policy Characteristics'!G:G,MATCH($C1834,'Policy Characteristics'!$C:$C,0)))</f>
        <v>0.9</v>
      </c>
      <c r="N1834" s="238">
        <f>IF(ISBLANK(INDEX('Policy Characteristics'!H:H,MATCH($C1834,'Policy Characteristics'!$C:$C,0))),"",INDEX('Policy Characteristics'!H:H,MATCH($C1834,'Policy Characteristics'!$C:$C,0)))</f>
        <v>0.01</v>
      </c>
      <c r="O1834" s="237" t="str">
        <f>IF(ISBLANK(INDEX('Policy Characteristics'!I:I,MATCH($C1834,'Policy Characteristics'!$C:$C,0))),"",INDEX('Policy Characteristics'!I:I,MATCH($C1834,'Policy Characteristics'!$C:$C,0)))</f>
        <v>% of BAU price</v>
      </c>
      <c r="P1834" s="237"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7" t="str">
        <f>IF(ISBLANK(INDEX('Policy Characteristics'!K:K,MATCH($C1834,'Policy Characteristics'!$C:$C,0))),"",INDEX('Policy Characteristics'!K:K,MATCH($C1834,'Policy Characteristics'!$C:$C,0)))</f>
        <v>fuels.html#fuel-taxes</v>
      </c>
      <c r="R1834" s="237" t="str">
        <f>IF(ISBLANK(INDEX('Policy Characteristics'!L:L,MATCH($C1834,'Policy Characteristics'!$C:$C,0))),"",INDEX('Policy Characteristics'!L:L,MATCH($C1834,'Policy Characteristics'!$C:$C,0)))</f>
        <v>fuel-taxes.html</v>
      </c>
      <c r="S1834" s="291" t="s">
        <v>187</v>
      </c>
    </row>
    <row r="1835" spans="1:19" s="237" customFormat="1">
      <c r="A1835" s="237" t="str">
        <f>IF(ISBLANK(INDEX('Policy Characteristics'!A:A,MATCH($C1835,'Policy Characteristics'!$C:$C,0))),"",INDEX('Policy Characteristics'!A:A,MATCH($C1835,'Policy Characteristics'!$C:$C,0)))</f>
        <v>Cross-Sector</v>
      </c>
      <c r="B1835" s="386" t="str">
        <f>IF(ISBLANK(INDEX('Policy Characteristics'!B:B,MATCH($C1835,'Policy Characteristics'!$C:$C,0))),"",INDEX('Policy Characteristics'!B:B,MATCH($C1835,'Policy Characteristics'!$C:$C,0)))</f>
        <v>Fuel Taxes or Subsidies</v>
      </c>
      <c r="C1835" s="294" t="str">
        <f t="shared" si="70"/>
        <v>Additional Fuel Tax or Subsidy Rate by Fuel</v>
      </c>
      <c r="D1835" s="290" t="s">
        <v>54</v>
      </c>
      <c r="E1835" s="335" t="s">
        <v>3679</v>
      </c>
      <c r="F1835" s="290" t="s">
        <v>96</v>
      </c>
      <c r="G1835" s="335" t="s">
        <v>2425</v>
      </c>
      <c r="H1835" s="17">
        <v>2405</v>
      </c>
      <c r="I1835" s="387" t="s">
        <v>44</v>
      </c>
      <c r="J1835" s="388" t="str">
        <f>IF(ISBLANK(INDEX('Policy Characteristics'!D:D,MATCH($C1835,'Policy Characteristics'!$C:$C,0))),"",INDEX('Policy Characteristics'!D:D,MATCH($C1835,'Policy Characteristics'!$C:$C,0)))</f>
        <v>Fuel Taxes or Subsidies</v>
      </c>
      <c r="K1835" s="237" t="str">
        <f>IF(ISBLANK(INDEX('Policy Characteristics'!E:E,MATCH($C1835,'Policy Characteristics'!$C:$C,0))),"",INDEX('Policy Characteristics'!E:E,MATCH($C1835,'Policy Characteristics'!$C:$C,0)))</f>
        <v>cross fuel tax</v>
      </c>
      <c r="L1835" s="238">
        <f>IF(ISBLANK(INDEX('Policy Characteristics'!F:F,MATCH($C1835,'Policy Characteristics'!$C:$C,0))),"",INDEX('Policy Characteristics'!F:F,MATCH($C1835,'Policy Characteristics'!$C:$C,0)))</f>
        <v>-0.9</v>
      </c>
      <c r="M1835" s="238">
        <f>IF(ISBLANK(INDEX('Policy Characteristics'!G:G,MATCH($C1835,'Policy Characteristics'!$C:$C,0))),"",INDEX('Policy Characteristics'!G:G,MATCH($C1835,'Policy Characteristics'!$C:$C,0)))</f>
        <v>0.9</v>
      </c>
      <c r="N1835" s="238">
        <f>IF(ISBLANK(INDEX('Policy Characteristics'!H:H,MATCH($C1835,'Policy Characteristics'!$C:$C,0))),"",INDEX('Policy Characteristics'!H:H,MATCH($C1835,'Policy Characteristics'!$C:$C,0)))</f>
        <v>0.01</v>
      </c>
      <c r="O1835" s="237" t="str">
        <f>IF(ISBLANK(INDEX('Policy Characteristics'!I:I,MATCH($C1835,'Policy Characteristics'!$C:$C,0))),"",INDEX('Policy Characteristics'!I:I,MATCH($C1835,'Policy Characteristics'!$C:$C,0)))</f>
        <v>% of BAU price</v>
      </c>
      <c r="P1835" s="237"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7" t="str">
        <f>IF(ISBLANK(INDEX('Policy Characteristics'!K:K,MATCH($C1835,'Policy Characteristics'!$C:$C,0))),"",INDEX('Policy Characteristics'!K:K,MATCH($C1835,'Policy Characteristics'!$C:$C,0)))</f>
        <v>fuels.html#fuel-taxes</v>
      </c>
      <c r="R1835" s="237" t="str">
        <f>IF(ISBLANK(INDEX('Policy Characteristics'!L:L,MATCH($C1835,'Policy Characteristics'!$C:$C,0))),"",INDEX('Policy Characteristics'!L:L,MATCH($C1835,'Policy Characteristics'!$C:$C,0)))</f>
        <v>fuel-taxes.html</v>
      </c>
      <c r="S1835" s="291" t="s">
        <v>187</v>
      </c>
    </row>
    <row r="1836" spans="1:19" s="237" customFormat="1">
      <c r="A1836" s="237" t="str">
        <f>IF(ISBLANK(INDEX('Policy Characteristics'!A:A,MATCH($C1836,'Policy Characteristics'!$C:$C,0))),"",INDEX('Policy Characteristics'!A:A,MATCH($C1836,'Policy Characteristics'!$C:$C,0)))</f>
        <v>Cross-Sector</v>
      </c>
      <c r="B1836" s="386" t="str">
        <f>IF(ISBLANK(INDEX('Policy Characteristics'!B:B,MATCH($C1836,'Policy Characteristics'!$C:$C,0))),"",INDEX('Policy Characteristics'!B:B,MATCH($C1836,'Policy Characteristics'!$C:$C,0)))</f>
        <v>Fuel Taxes or Subsidies</v>
      </c>
      <c r="C1836" s="294" t="str">
        <f t="shared" si="70"/>
        <v>Additional Fuel Tax or Subsidy Rate by Fuel</v>
      </c>
      <c r="D1836" s="290" t="s">
        <v>55</v>
      </c>
      <c r="E1836" s="335" t="s">
        <v>3679</v>
      </c>
      <c r="F1836" s="290" t="s">
        <v>97</v>
      </c>
      <c r="G1836" s="335" t="s">
        <v>2425</v>
      </c>
      <c r="H1836" s="17">
        <v>2406</v>
      </c>
      <c r="I1836" s="387" t="s">
        <v>44</v>
      </c>
      <c r="J1836" s="388" t="str">
        <f>IF(ISBLANK(INDEX('Policy Characteristics'!D:D,MATCH($C1836,'Policy Characteristics'!$C:$C,0))),"",INDEX('Policy Characteristics'!D:D,MATCH($C1836,'Policy Characteristics'!$C:$C,0)))</f>
        <v>Fuel Taxes or Subsidies</v>
      </c>
      <c r="K1836" s="237" t="str">
        <f>IF(ISBLANK(INDEX('Policy Characteristics'!E:E,MATCH($C1836,'Policy Characteristics'!$C:$C,0))),"",INDEX('Policy Characteristics'!E:E,MATCH($C1836,'Policy Characteristics'!$C:$C,0)))</f>
        <v>cross fuel tax</v>
      </c>
      <c r="L1836" s="238">
        <f>IF(ISBLANK(INDEX('Policy Characteristics'!F:F,MATCH($C1836,'Policy Characteristics'!$C:$C,0))),"",INDEX('Policy Characteristics'!F:F,MATCH($C1836,'Policy Characteristics'!$C:$C,0)))</f>
        <v>-0.9</v>
      </c>
      <c r="M1836" s="238">
        <f>IF(ISBLANK(INDEX('Policy Characteristics'!G:G,MATCH($C1836,'Policy Characteristics'!$C:$C,0))),"",INDEX('Policy Characteristics'!G:G,MATCH($C1836,'Policy Characteristics'!$C:$C,0)))</f>
        <v>0.9</v>
      </c>
      <c r="N1836" s="238">
        <f>IF(ISBLANK(INDEX('Policy Characteristics'!H:H,MATCH($C1836,'Policy Characteristics'!$C:$C,0))),"",INDEX('Policy Characteristics'!H:H,MATCH($C1836,'Policy Characteristics'!$C:$C,0)))</f>
        <v>0.01</v>
      </c>
      <c r="O1836" s="237" t="str">
        <f>IF(ISBLANK(INDEX('Policy Characteristics'!I:I,MATCH($C1836,'Policy Characteristics'!$C:$C,0))),"",INDEX('Policy Characteristics'!I:I,MATCH($C1836,'Policy Characteristics'!$C:$C,0)))</f>
        <v>% of BAU price</v>
      </c>
      <c r="P1836" s="237"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7" t="str">
        <f>IF(ISBLANK(INDEX('Policy Characteristics'!K:K,MATCH($C1836,'Policy Characteristics'!$C:$C,0))),"",INDEX('Policy Characteristics'!K:K,MATCH($C1836,'Policy Characteristics'!$C:$C,0)))</f>
        <v>fuels.html#fuel-taxes</v>
      </c>
      <c r="R1836" s="237" t="str">
        <f>IF(ISBLANK(INDEX('Policy Characteristics'!L:L,MATCH($C1836,'Policy Characteristics'!$C:$C,0))),"",INDEX('Policy Characteristics'!L:L,MATCH($C1836,'Policy Characteristics'!$C:$C,0)))</f>
        <v>fuel-taxes.html</v>
      </c>
      <c r="S1836" s="291" t="s">
        <v>187</v>
      </c>
    </row>
    <row r="1837" spans="1:19" s="237" customFormat="1">
      <c r="A1837" s="237" t="str">
        <f>IF(ISBLANK(INDEX('Policy Characteristics'!A:A,MATCH($C1837,'Policy Characteristics'!$C:$C,0))),"",INDEX('Policy Characteristics'!A:A,MATCH($C1837,'Policy Characteristics'!$C:$C,0)))</f>
        <v>Cross-Sector</v>
      </c>
      <c r="B1837" s="386" t="str">
        <f>IF(ISBLANK(INDEX('Policy Characteristics'!B:B,MATCH($C1837,'Policy Characteristics'!$C:$C,0))),"",INDEX('Policy Characteristics'!B:B,MATCH($C1837,'Policy Characteristics'!$C:$C,0)))</f>
        <v>Fuel Taxes or Subsidies</v>
      </c>
      <c r="C1837" s="294" t="str">
        <f t="shared" si="70"/>
        <v>Additional Fuel Tax or Subsidy Rate by Fuel</v>
      </c>
      <c r="D1837" s="290" t="s">
        <v>56</v>
      </c>
      <c r="E1837" s="335" t="s">
        <v>3679</v>
      </c>
      <c r="F1837" s="290" t="s">
        <v>98</v>
      </c>
      <c r="G1837" s="335" t="s">
        <v>2425</v>
      </c>
      <c r="H1837" s="17">
        <v>2407</v>
      </c>
      <c r="I1837" s="387" t="s">
        <v>44</v>
      </c>
      <c r="J1837" s="388" t="str">
        <f>IF(ISBLANK(INDEX('Policy Characteristics'!D:D,MATCH($C1837,'Policy Characteristics'!$C:$C,0))),"",INDEX('Policy Characteristics'!D:D,MATCH($C1837,'Policy Characteristics'!$C:$C,0)))</f>
        <v>Fuel Taxes or Subsidies</v>
      </c>
      <c r="K1837" s="237" t="str">
        <f>IF(ISBLANK(INDEX('Policy Characteristics'!E:E,MATCH($C1837,'Policy Characteristics'!$C:$C,0))),"",INDEX('Policy Characteristics'!E:E,MATCH($C1837,'Policy Characteristics'!$C:$C,0)))</f>
        <v>cross fuel tax</v>
      </c>
      <c r="L1837" s="238">
        <f>IF(ISBLANK(INDEX('Policy Characteristics'!F:F,MATCH($C1837,'Policy Characteristics'!$C:$C,0))),"",INDEX('Policy Characteristics'!F:F,MATCH($C1837,'Policy Characteristics'!$C:$C,0)))</f>
        <v>-0.9</v>
      </c>
      <c r="M1837" s="238">
        <f>IF(ISBLANK(INDEX('Policy Characteristics'!G:G,MATCH($C1837,'Policy Characteristics'!$C:$C,0))),"",INDEX('Policy Characteristics'!G:G,MATCH($C1837,'Policy Characteristics'!$C:$C,0)))</f>
        <v>0.9</v>
      </c>
      <c r="N1837" s="238">
        <f>IF(ISBLANK(INDEX('Policy Characteristics'!H:H,MATCH($C1837,'Policy Characteristics'!$C:$C,0))),"",INDEX('Policy Characteristics'!H:H,MATCH($C1837,'Policy Characteristics'!$C:$C,0)))</f>
        <v>0.01</v>
      </c>
      <c r="O1837" s="237" t="str">
        <f>IF(ISBLANK(INDEX('Policy Characteristics'!I:I,MATCH($C1837,'Policy Characteristics'!$C:$C,0))),"",INDEX('Policy Characteristics'!I:I,MATCH($C1837,'Policy Characteristics'!$C:$C,0)))</f>
        <v>% of BAU price</v>
      </c>
      <c r="P1837" s="237"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7" t="str">
        <f>IF(ISBLANK(INDEX('Policy Characteristics'!K:K,MATCH($C1837,'Policy Characteristics'!$C:$C,0))),"",INDEX('Policy Characteristics'!K:K,MATCH($C1837,'Policy Characteristics'!$C:$C,0)))</f>
        <v>fuels.html#fuel-taxes</v>
      </c>
      <c r="R1837" s="237" t="str">
        <f>IF(ISBLANK(INDEX('Policy Characteristics'!L:L,MATCH($C1837,'Policy Characteristics'!$C:$C,0))),"",INDEX('Policy Characteristics'!L:L,MATCH($C1837,'Policy Characteristics'!$C:$C,0)))</f>
        <v>fuel-taxes.html</v>
      </c>
      <c r="S1837" s="291" t="s">
        <v>187</v>
      </c>
    </row>
    <row r="1838" spans="1:19">
      <c r="A1838" s="237" t="str">
        <f>IF(ISBLANK(INDEX('Policy Characteristics'!A:A,MATCH($C1838,'Policy Characteristics'!$C:$C,0))),"",INDEX('Policy Characteristics'!A:A,MATCH($C1838,'Policy Characteristics'!$C:$C,0)))</f>
        <v>Cross-Sector</v>
      </c>
      <c r="B1838" s="386" t="str">
        <f>IF(ISBLANK(INDEX('Policy Characteristics'!B:B,MATCH($C1838,'Policy Characteristics'!$C:$C,0))),"",INDEX('Policy Characteristics'!B:B,MATCH($C1838,'Policy Characteristics'!$C:$C,0)))</f>
        <v>Fuel Taxes or Subsidies</v>
      </c>
      <c r="C1838" s="294" t="str">
        <f t="shared" si="70"/>
        <v>Additional Fuel Tax or Subsidy Rate by Fuel</v>
      </c>
      <c r="D1838" s="290" t="s">
        <v>2470</v>
      </c>
      <c r="E1838" s="335" t="s">
        <v>3679</v>
      </c>
      <c r="F1838" s="290" t="s">
        <v>2471</v>
      </c>
      <c r="G1838" s="335" t="s">
        <v>2425</v>
      </c>
      <c r="H1838" s="17">
        <v>2408</v>
      </c>
      <c r="I1838" s="387" t="s">
        <v>44</v>
      </c>
      <c r="J1838" s="388" t="str">
        <f>IF(ISBLANK(INDEX('Policy Characteristics'!D:D,MATCH($C1838,'Policy Characteristics'!$C:$C,0))),"",INDEX('Policy Characteristics'!D:D,MATCH($C1838,'Policy Characteristics'!$C:$C,0)))</f>
        <v>Fuel Taxes or Subsidies</v>
      </c>
      <c r="K1838" s="237" t="str">
        <f>IF(ISBLANK(INDEX('Policy Characteristics'!E:E,MATCH($C1838,'Policy Characteristics'!$C:$C,0))),"",INDEX('Policy Characteristics'!E:E,MATCH($C1838,'Policy Characteristics'!$C:$C,0)))</f>
        <v>cross fuel tax</v>
      </c>
      <c r="L1838" s="238">
        <f>IF(ISBLANK(INDEX('Policy Characteristics'!F:F,MATCH($C1838,'Policy Characteristics'!$C:$C,0))),"",INDEX('Policy Characteristics'!F:F,MATCH($C1838,'Policy Characteristics'!$C:$C,0)))</f>
        <v>-0.9</v>
      </c>
      <c r="M1838" s="238">
        <f>IF(ISBLANK(INDEX('Policy Characteristics'!G:G,MATCH($C1838,'Policy Characteristics'!$C:$C,0))),"",INDEX('Policy Characteristics'!G:G,MATCH($C1838,'Policy Characteristics'!$C:$C,0)))</f>
        <v>0.9</v>
      </c>
      <c r="N1838" s="238">
        <f>IF(ISBLANK(INDEX('Policy Characteristics'!H:H,MATCH($C1838,'Policy Characteristics'!$C:$C,0))),"",INDEX('Policy Characteristics'!H:H,MATCH($C1838,'Policy Characteristics'!$C:$C,0)))</f>
        <v>0.01</v>
      </c>
      <c r="O1838" s="237" t="str">
        <f>IF(ISBLANK(INDEX('Policy Characteristics'!I:I,MATCH($C1838,'Policy Characteristics'!$C:$C,0))),"",INDEX('Policy Characteristics'!I:I,MATCH($C1838,'Policy Characteristics'!$C:$C,0)))</f>
        <v>% of BAU price</v>
      </c>
      <c r="P1838" s="237"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7" t="str">
        <f>IF(ISBLANK(INDEX('Policy Characteristics'!K:K,MATCH($C1838,'Policy Characteristics'!$C:$C,0))),"",INDEX('Policy Characteristics'!K:K,MATCH($C1838,'Policy Characteristics'!$C:$C,0)))</f>
        <v>fuels.html#fuel-taxes</v>
      </c>
      <c r="R1838" s="237" t="str">
        <f>IF(ISBLANK(INDEX('Policy Characteristics'!L:L,MATCH($C1838,'Policy Characteristics'!$C:$C,0))),"",INDEX('Policy Characteristics'!L:L,MATCH($C1838,'Policy Characteristics'!$C:$C,0)))</f>
        <v>fuel-taxes.html</v>
      </c>
      <c r="S1838" s="291" t="s">
        <v>187</v>
      </c>
    </row>
    <row r="1839" spans="1:19">
      <c r="A1839" s="237" t="str">
        <f>IF(ISBLANK(INDEX('Policy Characteristics'!A:A,MATCH($C1839,'Policy Characteristics'!$C:$C,0))),"",INDEX('Policy Characteristics'!A:A,MATCH($C1839,'Policy Characteristics'!$C:$C,0)))</f>
        <v>Cross-Sector</v>
      </c>
      <c r="B1839" s="386" t="str">
        <f>IF(ISBLANK(INDEX('Policy Characteristics'!B:B,MATCH($C1839,'Policy Characteristics'!$C:$C,0))),"",INDEX('Policy Characteristics'!B:B,MATCH($C1839,'Policy Characteristics'!$C:$C,0)))</f>
        <v>Fuel Taxes or Subsidies</v>
      </c>
      <c r="C1839" s="294" t="str">
        <f t="shared" si="70"/>
        <v>Additional Fuel Tax or Subsidy Rate by Fuel</v>
      </c>
      <c r="D1839" s="290" t="s">
        <v>75</v>
      </c>
      <c r="E1839" s="335" t="s">
        <v>3679</v>
      </c>
      <c r="F1839" s="290" t="s">
        <v>99</v>
      </c>
      <c r="G1839" s="335" t="s">
        <v>2425</v>
      </c>
      <c r="H1839" s="17">
        <v>2409</v>
      </c>
      <c r="I1839" s="387" t="s">
        <v>44</v>
      </c>
      <c r="J1839" s="388" t="str">
        <f>IF(ISBLANK(INDEX('Policy Characteristics'!D:D,MATCH($C1839,'Policy Characteristics'!$C:$C,0))),"",INDEX('Policy Characteristics'!D:D,MATCH($C1839,'Policy Characteristics'!$C:$C,0)))</f>
        <v>Fuel Taxes or Subsidies</v>
      </c>
      <c r="K1839" s="237" t="str">
        <f>IF(ISBLANK(INDEX('Policy Characteristics'!E:E,MATCH($C1839,'Policy Characteristics'!$C:$C,0))),"",INDEX('Policy Characteristics'!E:E,MATCH($C1839,'Policy Characteristics'!$C:$C,0)))</f>
        <v>cross fuel tax</v>
      </c>
      <c r="L1839" s="238">
        <f>IF(ISBLANK(INDEX('Policy Characteristics'!F:F,MATCH($C1839,'Policy Characteristics'!$C:$C,0))),"",INDEX('Policy Characteristics'!F:F,MATCH($C1839,'Policy Characteristics'!$C:$C,0)))</f>
        <v>-0.9</v>
      </c>
      <c r="M1839" s="238">
        <f>IF(ISBLANK(INDEX('Policy Characteristics'!G:G,MATCH($C1839,'Policy Characteristics'!$C:$C,0))),"",INDEX('Policy Characteristics'!G:G,MATCH($C1839,'Policy Characteristics'!$C:$C,0)))</f>
        <v>0.9</v>
      </c>
      <c r="N1839" s="238">
        <f>IF(ISBLANK(INDEX('Policy Characteristics'!H:H,MATCH($C1839,'Policy Characteristics'!$C:$C,0))),"",INDEX('Policy Characteristics'!H:H,MATCH($C1839,'Policy Characteristics'!$C:$C,0)))</f>
        <v>0.01</v>
      </c>
      <c r="O1839" s="237" t="str">
        <f>IF(ISBLANK(INDEX('Policy Characteristics'!I:I,MATCH($C1839,'Policy Characteristics'!$C:$C,0))),"",INDEX('Policy Characteristics'!I:I,MATCH($C1839,'Policy Characteristics'!$C:$C,0)))</f>
        <v>% of BAU price</v>
      </c>
      <c r="P1839" s="237"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7" t="str">
        <f>IF(ISBLANK(INDEX('Policy Characteristics'!K:K,MATCH($C1839,'Policy Characteristics'!$C:$C,0))),"",INDEX('Policy Characteristics'!K:K,MATCH($C1839,'Policy Characteristics'!$C:$C,0)))</f>
        <v>fuels.html#fuel-taxes</v>
      </c>
      <c r="R1839" s="237" t="str">
        <f>IF(ISBLANK(INDEX('Policy Characteristics'!L:L,MATCH($C1839,'Policy Characteristics'!$C:$C,0))),"",INDEX('Policy Characteristics'!L:L,MATCH($C1839,'Policy Characteristics'!$C:$C,0)))</f>
        <v>fuel-taxes.html</v>
      </c>
      <c r="S1839" s="291" t="s">
        <v>187</v>
      </c>
    </row>
    <row r="1840" spans="1:19">
      <c r="A1840" s="237" t="str">
        <f>IF(ISBLANK(INDEX('Policy Characteristics'!A:A,MATCH($C1840,'Policy Characteristics'!$C:$C,0))),"",INDEX('Policy Characteristics'!A:A,MATCH($C1840,'Policy Characteristics'!$C:$C,0)))</f>
        <v>Cross-Sector</v>
      </c>
      <c r="B1840" s="386" t="str">
        <f>IF(ISBLANK(INDEX('Policy Characteristics'!B:B,MATCH($C1840,'Policy Characteristics'!$C:$C,0))),"",INDEX('Policy Characteristics'!B:B,MATCH($C1840,'Policy Characteristics'!$C:$C,0)))</f>
        <v>Fuel Taxes or Subsidies</v>
      </c>
      <c r="C1840" s="294" t="str">
        <f t="shared" si="70"/>
        <v>Additional Fuel Tax or Subsidy Rate by Fuel</v>
      </c>
      <c r="D1840" s="290" t="s">
        <v>440</v>
      </c>
      <c r="E1840" s="335" t="s">
        <v>3679</v>
      </c>
      <c r="F1840" s="290" t="s">
        <v>441</v>
      </c>
      <c r="G1840" s="335" t="s">
        <v>2425</v>
      </c>
      <c r="H1840" s="17">
        <v>2410</v>
      </c>
      <c r="I1840" s="387" t="s">
        <v>44</v>
      </c>
      <c r="J1840" s="388" t="str">
        <f>IF(ISBLANK(INDEX('Policy Characteristics'!D:D,MATCH($C1840,'Policy Characteristics'!$C:$C,0))),"",INDEX('Policy Characteristics'!D:D,MATCH($C1840,'Policy Characteristics'!$C:$C,0)))</f>
        <v>Fuel Taxes or Subsidies</v>
      </c>
      <c r="K1840" s="237" t="str">
        <f>IF(ISBLANK(INDEX('Policy Characteristics'!E:E,MATCH($C1840,'Policy Characteristics'!$C:$C,0))),"",INDEX('Policy Characteristics'!E:E,MATCH($C1840,'Policy Characteristics'!$C:$C,0)))</f>
        <v>cross fuel tax</v>
      </c>
      <c r="L1840" s="238">
        <f>IF(ISBLANK(INDEX('Policy Characteristics'!F:F,MATCH($C1840,'Policy Characteristics'!$C:$C,0))),"",INDEX('Policy Characteristics'!F:F,MATCH($C1840,'Policy Characteristics'!$C:$C,0)))</f>
        <v>-0.9</v>
      </c>
      <c r="M1840" s="238">
        <f>IF(ISBLANK(INDEX('Policy Characteristics'!G:G,MATCH($C1840,'Policy Characteristics'!$C:$C,0))),"",INDEX('Policy Characteristics'!G:G,MATCH($C1840,'Policy Characteristics'!$C:$C,0)))</f>
        <v>0.9</v>
      </c>
      <c r="N1840" s="238">
        <f>IF(ISBLANK(INDEX('Policy Characteristics'!H:H,MATCH($C1840,'Policy Characteristics'!$C:$C,0))),"",INDEX('Policy Characteristics'!H:H,MATCH($C1840,'Policy Characteristics'!$C:$C,0)))</f>
        <v>0.01</v>
      </c>
      <c r="O1840" s="237" t="str">
        <f>IF(ISBLANK(INDEX('Policy Characteristics'!I:I,MATCH($C1840,'Policy Characteristics'!$C:$C,0))),"",INDEX('Policy Characteristics'!I:I,MATCH($C1840,'Policy Characteristics'!$C:$C,0)))</f>
        <v>% of BAU price</v>
      </c>
      <c r="P1840" s="237"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7" t="str">
        <f>IF(ISBLANK(INDEX('Policy Characteristics'!K:K,MATCH($C1840,'Policy Characteristics'!$C:$C,0))),"",INDEX('Policy Characteristics'!K:K,MATCH($C1840,'Policy Characteristics'!$C:$C,0)))</f>
        <v>fuels.html#fuel-taxes</v>
      </c>
      <c r="R1840" s="237" t="str">
        <f>IF(ISBLANK(INDEX('Policy Characteristics'!L:L,MATCH($C1840,'Policy Characteristics'!$C:$C,0))),"",INDEX('Policy Characteristics'!L:L,MATCH($C1840,'Policy Characteristics'!$C:$C,0)))</f>
        <v>fuel-taxes.html</v>
      </c>
      <c r="S1840" s="291" t="s">
        <v>187</v>
      </c>
    </row>
    <row r="1841" spans="1:19">
      <c r="A1841" s="237" t="str">
        <f>IF(ISBLANK(INDEX('Policy Characteristics'!A:A,MATCH($C1841,'Policy Characteristics'!$C:$C,0))),"",INDEX('Policy Characteristics'!A:A,MATCH($C1841,'Policy Characteristics'!$C:$C,0)))</f>
        <v>Cross-Sector</v>
      </c>
      <c r="B1841" s="386" t="str">
        <f>IF(ISBLANK(INDEX('Policy Characteristics'!B:B,MATCH($C1841,'Policy Characteristics'!$C:$C,0))),"",INDEX('Policy Characteristics'!B:B,MATCH($C1841,'Policy Characteristics'!$C:$C,0)))</f>
        <v>Fuel Taxes or Subsidies</v>
      </c>
      <c r="C1841" s="294" t="str">
        <f t="shared" si="70"/>
        <v>Additional Fuel Tax or Subsidy Rate by Fuel</v>
      </c>
      <c r="D1841" s="290" t="s">
        <v>2462</v>
      </c>
      <c r="E1841" s="335" t="s">
        <v>3679</v>
      </c>
      <c r="F1841" s="290" t="s">
        <v>2466</v>
      </c>
      <c r="G1841" s="335" t="s">
        <v>2425</v>
      </c>
      <c r="H1841" s="17">
        <v>2411</v>
      </c>
      <c r="I1841" s="387" t="s">
        <v>44</v>
      </c>
      <c r="J1841" s="388" t="str">
        <f>IF(ISBLANK(INDEX('Policy Characteristics'!D:D,MATCH($C1841,'Policy Characteristics'!$C:$C,0))),"",INDEX('Policy Characteristics'!D:D,MATCH($C1841,'Policy Characteristics'!$C:$C,0)))</f>
        <v>Fuel Taxes or Subsidies</v>
      </c>
      <c r="K1841" s="237" t="str">
        <f>IF(ISBLANK(INDEX('Policy Characteristics'!E:E,MATCH($C1841,'Policy Characteristics'!$C:$C,0))),"",INDEX('Policy Characteristics'!E:E,MATCH($C1841,'Policy Characteristics'!$C:$C,0)))</f>
        <v>cross fuel tax</v>
      </c>
      <c r="L1841" s="238">
        <f>IF(ISBLANK(INDEX('Policy Characteristics'!F:F,MATCH($C1841,'Policy Characteristics'!$C:$C,0))),"",INDEX('Policy Characteristics'!F:F,MATCH($C1841,'Policy Characteristics'!$C:$C,0)))</f>
        <v>-0.9</v>
      </c>
      <c r="M1841" s="238">
        <f>IF(ISBLANK(INDEX('Policy Characteristics'!G:G,MATCH($C1841,'Policy Characteristics'!$C:$C,0))),"",INDEX('Policy Characteristics'!G:G,MATCH($C1841,'Policy Characteristics'!$C:$C,0)))</f>
        <v>0.9</v>
      </c>
      <c r="N1841" s="238">
        <f>IF(ISBLANK(INDEX('Policy Characteristics'!H:H,MATCH($C1841,'Policy Characteristics'!$C:$C,0))),"",INDEX('Policy Characteristics'!H:H,MATCH($C1841,'Policy Characteristics'!$C:$C,0)))</f>
        <v>0.01</v>
      </c>
      <c r="O1841" s="237" t="str">
        <f>IF(ISBLANK(INDEX('Policy Characteristics'!I:I,MATCH($C1841,'Policy Characteristics'!$C:$C,0))),"",INDEX('Policy Characteristics'!I:I,MATCH($C1841,'Policy Characteristics'!$C:$C,0)))</f>
        <v>% of BAU price</v>
      </c>
      <c r="P1841" s="237"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7" t="str">
        <f>IF(ISBLANK(INDEX('Policy Characteristics'!K:K,MATCH($C1841,'Policy Characteristics'!$C:$C,0))),"",INDEX('Policy Characteristics'!K:K,MATCH($C1841,'Policy Characteristics'!$C:$C,0)))</f>
        <v>fuels.html#fuel-taxes</v>
      </c>
      <c r="R1841" s="237" t="str">
        <f>IF(ISBLANK(INDEX('Policy Characteristics'!L:L,MATCH($C1841,'Policy Characteristics'!$C:$C,0))),"",INDEX('Policy Characteristics'!L:L,MATCH($C1841,'Policy Characteristics'!$C:$C,0)))</f>
        <v>fuel-taxes.html</v>
      </c>
      <c r="S1841" s="291" t="s">
        <v>187</v>
      </c>
    </row>
    <row r="1842" spans="1:19">
      <c r="A1842" s="237" t="str">
        <f>IF(ISBLANK(INDEX('Policy Characteristics'!A:A,MATCH($C1842,'Policy Characteristics'!$C:$C,0))),"",INDEX('Policy Characteristics'!A:A,MATCH($C1842,'Policy Characteristics'!$C:$C,0)))</f>
        <v>Cross-Sector</v>
      </c>
      <c r="B1842" s="386" t="str">
        <f>IF(ISBLANK(INDEX('Policy Characteristics'!B:B,MATCH($C1842,'Policy Characteristics'!$C:$C,0))),"",INDEX('Policy Characteristics'!B:B,MATCH($C1842,'Policy Characteristics'!$C:$C,0)))</f>
        <v>Fuel Taxes or Subsidies</v>
      </c>
      <c r="C1842" s="294" t="str">
        <f t="shared" si="70"/>
        <v>Additional Fuel Tax or Subsidy Rate by Fuel</v>
      </c>
      <c r="D1842" s="290" t="s">
        <v>2472</v>
      </c>
      <c r="E1842" s="335" t="s">
        <v>3679</v>
      </c>
      <c r="F1842" s="290" t="s">
        <v>2473</v>
      </c>
      <c r="G1842" s="335" t="s">
        <v>2425</v>
      </c>
      <c r="H1842" s="17">
        <v>2412</v>
      </c>
      <c r="I1842" s="387" t="s">
        <v>44</v>
      </c>
      <c r="J1842" s="388" t="str">
        <f>IF(ISBLANK(INDEX('Policy Characteristics'!D:D,MATCH($C1842,'Policy Characteristics'!$C:$C,0))),"",INDEX('Policy Characteristics'!D:D,MATCH($C1842,'Policy Characteristics'!$C:$C,0)))</f>
        <v>Fuel Taxes or Subsidies</v>
      </c>
      <c r="K1842" s="237" t="str">
        <f>IF(ISBLANK(INDEX('Policy Characteristics'!E:E,MATCH($C1842,'Policy Characteristics'!$C:$C,0))),"",INDEX('Policy Characteristics'!E:E,MATCH($C1842,'Policy Characteristics'!$C:$C,0)))</f>
        <v>cross fuel tax</v>
      </c>
      <c r="L1842" s="238">
        <f>IF(ISBLANK(INDEX('Policy Characteristics'!F:F,MATCH($C1842,'Policy Characteristics'!$C:$C,0))),"",INDEX('Policy Characteristics'!F:F,MATCH($C1842,'Policy Characteristics'!$C:$C,0)))</f>
        <v>-0.9</v>
      </c>
      <c r="M1842" s="238">
        <f>IF(ISBLANK(INDEX('Policy Characteristics'!G:G,MATCH($C1842,'Policy Characteristics'!$C:$C,0))),"",INDEX('Policy Characteristics'!G:G,MATCH($C1842,'Policy Characteristics'!$C:$C,0)))</f>
        <v>0.9</v>
      </c>
      <c r="N1842" s="238">
        <f>IF(ISBLANK(INDEX('Policy Characteristics'!H:H,MATCH($C1842,'Policy Characteristics'!$C:$C,0))),"",INDEX('Policy Characteristics'!H:H,MATCH($C1842,'Policy Characteristics'!$C:$C,0)))</f>
        <v>0.01</v>
      </c>
      <c r="O1842" s="237" t="str">
        <f>IF(ISBLANK(INDEX('Policy Characteristics'!I:I,MATCH($C1842,'Policy Characteristics'!$C:$C,0))),"",INDEX('Policy Characteristics'!I:I,MATCH($C1842,'Policy Characteristics'!$C:$C,0)))</f>
        <v>% of BAU price</v>
      </c>
      <c r="P1842" s="237"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7" t="str">
        <f>IF(ISBLANK(INDEX('Policy Characteristics'!K:K,MATCH($C1842,'Policy Characteristics'!$C:$C,0))),"",INDEX('Policy Characteristics'!K:K,MATCH($C1842,'Policy Characteristics'!$C:$C,0)))</f>
        <v>fuels.html#fuel-taxes</v>
      </c>
      <c r="R1842" s="237" t="str">
        <f>IF(ISBLANK(INDEX('Policy Characteristics'!L:L,MATCH($C1842,'Policy Characteristics'!$C:$C,0))),"",INDEX('Policy Characteristics'!L:L,MATCH($C1842,'Policy Characteristics'!$C:$C,0)))</f>
        <v>fuel-taxes.html</v>
      </c>
      <c r="S1842" s="291" t="s">
        <v>187</v>
      </c>
    </row>
    <row r="1843" spans="1:19">
      <c r="A1843" s="237" t="str">
        <f>IF(ISBLANK(INDEX('Policy Characteristics'!A:A,MATCH($C1843,'Policy Characteristics'!$C:$C,0))),"",INDEX('Policy Characteristics'!A:A,MATCH($C1843,'Policy Characteristics'!$C:$C,0)))</f>
        <v>Cross-Sector</v>
      </c>
      <c r="B1843" s="386" t="str">
        <f>IF(ISBLANK(INDEX('Policy Characteristics'!B:B,MATCH($C1843,'Policy Characteristics'!$C:$C,0))),"",INDEX('Policy Characteristics'!B:B,MATCH($C1843,'Policy Characteristics'!$C:$C,0)))</f>
        <v>Fuel Taxes or Subsidies</v>
      </c>
      <c r="C1843" s="294" t="str">
        <f t="shared" si="70"/>
        <v>Additional Fuel Tax or Subsidy Rate by Fuel</v>
      </c>
      <c r="D1843" s="290" t="s">
        <v>2463</v>
      </c>
      <c r="E1843" s="335" t="s">
        <v>3679</v>
      </c>
      <c r="F1843" s="290" t="s">
        <v>2467</v>
      </c>
      <c r="G1843" s="335" t="s">
        <v>2425</v>
      </c>
      <c r="H1843" s="17">
        <v>2413</v>
      </c>
      <c r="I1843" s="387" t="s">
        <v>44</v>
      </c>
      <c r="J1843" s="388" t="str">
        <f>IF(ISBLANK(INDEX('Policy Characteristics'!D:D,MATCH($C1843,'Policy Characteristics'!$C:$C,0))),"",INDEX('Policy Characteristics'!D:D,MATCH($C1843,'Policy Characteristics'!$C:$C,0)))</f>
        <v>Fuel Taxes or Subsidies</v>
      </c>
      <c r="K1843" s="237" t="str">
        <f>IF(ISBLANK(INDEX('Policy Characteristics'!E:E,MATCH($C1843,'Policy Characteristics'!$C:$C,0))),"",INDEX('Policy Characteristics'!E:E,MATCH($C1843,'Policy Characteristics'!$C:$C,0)))</f>
        <v>cross fuel tax</v>
      </c>
      <c r="L1843" s="238">
        <f>IF(ISBLANK(INDEX('Policy Characteristics'!F:F,MATCH($C1843,'Policy Characteristics'!$C:$C,0))),"",INDEX('Policy Characteristics'!F:F,MATCH($C1843,'Policy Characteristics'!$C:$C,0)))</f>
        <v>-0.9</v>
      </c>
      <c r="M1843" s="238">
        <f>IF(ISBLANK(INDEX('Policy Characteristics'!G:G,MATCH($C1843,'Policy Characteristics'!$C:$C,0))),"",INDEX('Policy Characteristics'!G:G,MATCH($C1843,'Policy Characteristics'!$C:$C,0)))</f>
        <v>0.9</v>
      </c>
      <c r="N1843" s="238">
        <f>IF(ISBLANK(INDEX('Policy Characteristics'!H:H,MATCH($C1843,'Policy Characteristics'!$C:$C,0))),"",INDEX('Policy Characteristics'!H:H,MATCH($C1843,'Policy Characteristics'!$C:$C,0)))</f>
        <v>0.01</v>
      </c>
      <c r="O1843" s="237" t="str">
        <f>IF(ISBLANK(INDEX('Policy Characteristics'!I:I,MATCH($C1843,'Policy Characteristics'!$C:$C,0))),"",INDEX('Policy Characteristics'!I:I,MATCH($C1843,'Policy Characteristics'!$C:$C,0)))</f>
        <v>% of BAU price</v>
      </c>
      <c r="P1843" s="237"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7" t="str">
        <f>IF(ISBLANK(INDEX('Policy Characteristics'!K:K,MATCH($C1843,'Policy Characteristics'!$C:$C,0))),"",INDEX('Policy Characteristics'!K:K,MATCH($C1843,'Policy Characteristics'!$C:$C,0)))</f>
        <v>fuels.html#fuel-taxes</v>
      </c>
      <c r="R1843" s="237" t="str">
        <f>IF(ISBLANK(INDEX('Policy Characteristics'!L:L,MATCH($C1843,'Policy Characteristics'!$C:$C,0))),"",INDEX('Policy Characteristics'!L:L,MATCH($C1843,'Policy Characteristics'!$C:$C,0)))</f>
        <v>fuel-taxes.html</v>
      </c>
      <c r="S1843" s="291" t="s">
        <v>187</v>
      </c>
    </row>
    <row r="1844" spans="1:19">
      <c r="A1844" s="237" t="str">
        <f>IF(ISBLANK(INDEX('Policy Characteristics'!A:A,MATCH($C1844,'Policy Characteristics'!$C:$C,0))),"",INDEX('Policy Characteristics'!A:A,MATCH($C1844,'Policy Characteristics'!$C:$C,0)))</f>
        <v>Cross-Sector</v>
      </c>
      <c r="B1844" s="386" t="str">
        <f>IF(ISBLANK(INDEX('Policy Characteristics'!B:B,MATCH($C1844,'Policy Characteristics'!$C:$C,0))),"",INDEX('Policy Characteristics'!B:B,MATCH($C1844,'Policy Characteristics'!$C:$C,0)))</f>
        <v>Fuel Taxes or Subsidies</v>
      </c>
      <c r="C1844" s="294" t="str">
        <f t="shared" si="70"/>
        <v>Additional Fuel Tax or Subsidy Rate by Fuel</v>
      </c>
      <c r="D1844" s="290" t="s">
        <v>2464</v>
      </c>
      <c r="E1844" s="335" t="s">
        <v>3679</v>
      </c>
      <c r="F1844" s="290" t="s">
        <v>2468</v>
      </c>
      <c r="G1844" s="335" t="s">
        <v>2425</v>
      </c>
      <c r="H1844" s="17">
        <v>2414</v>
      </c>
      <c r="I1844" s="387" t="s">
        <v>44</v>
      </c>
      <c r="J1844" s="388" t="str">
        <f>IF(ISBLANK(INDEX('Policy Characteristics'!D:D,MATCH($C1844,'Policy Characteristics'!$C:$C,0))),"",INDEX('Policy Characteristics'!D:D,MATCH($C1844,'Policy Characteristics'!$C:$C,0)))</f>
        <v>Fuel Taxes or Subsidies</v>
      </c>
      <c r="K1844" s="237" t="str">
        <f>IF(ISBLANK(INDEX('Policy Characteristics'!E:E,MATCH($C1844,'Policy Characteristics'!$C:$C,0))),"",INDEX('Policy Characteristics'!E:E,MATCH($C1844,'Policy Characteristics'!$C:$C,0)))</f>
        <v>cross fuel tax</v>
      </c>
      <c r="L1844" s="238">
        <f>IF(ISBLANK(INDEX('Policy Characteristics'!F:F,MATCH($C1844,'Policy Characteristics'!$C:$C,0))),"",INDEX('Policy Characteristics'!F:F,MATCH($C1844,'Policy Characteristics'!$C:$C,0)))</f>
        <v>-0.9</v>
      </c>
      <c r="M1844" s="238">
        <f>IF(ISBLANK(INDEX('Policy Characteristics'!G:G,MATCH($C1844,'Policy Characteristics'!$C:$C,0))),"",INDEX('Policy Characteristics'!G:G,MATCH($C1844,'Policy Characteristics'!$C:$C,0)))</f>
        <v>0.9</v>
      </c>
      <c r="N1844" s="238">
        <f>IF(ISBLANK(INDEX('Policy Characteristics'!H:H,MATCH($C1844,'Policy Characteristics'!$C:$C,0))),"",INDEX('Policy Characteristics'!H:H,MATCH($C1844,'Policy Characteristics'!$C:$C,0)))</f>
        <v>0.01</v>
      </c>
      <c r="O1844" s="237" t="str">
        <f>IF(ISBLANK(INDEX('Policy Characteristics'!I:I,MATCH($C1844,'Policy Characteristics'!$C:$C,0))),"",INDEX('Policy Characteristics'!I:I,MATCH($C1844,'Policy Characteristics'!$C:$C,0)))</f>
        <v>% of BAU price</v>
      </c>
      <c r="P1844" s="237"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7" t="str">
        <f>IF(ISBLANK(INDEX('Policy Characteristics'!K:K,MATCH($C1844,'Policy Characteristics'!$C:$C,0))),"",INDEX('Policy Characteristics'!K:K,MATCH($C1844,'Policy Characteristics'!$C:$C,0)))</f>
        <v>fuels.html#fuel-taxes</v>
      </c>
      <c r="R1844" s="237" t="str">
        <f>IF(ISBLANK(INDEX('Policy Characteristics'!L:L,MATCH($C1844,'Policy Characteristics'!$C:$C,0))),"",INDEX('Policy Characteristics'!L:L,MATCH($C1844,'Policy Characteristics'!$C:$C,0)))</f>
        <v>fuel-taxes.html</v>
      </c>
      <c r="S1844" s="291" t="s">
        <v>187</v>
      </c>
    </row>
    <row r="1845" spans="1:19">
      <c r="A1845" s="237" t="str">
        <f>IF(ISBLANK(INDEX('Policy Characteristics'!A:A,MATCH($C1845,'Policy Characteristics'!$C:$C,0))),"",INDEX('Policy Characteristics'!A:A,MATCH($C1845,'Policy Characteristics'!$C:$C,0)))</f>
        <v>Cross-Sector</v>
      </c>
      <c r="B1845" s="386" t="str">
        <f>IF(ISBLANK(INDEX('Policy Characteristics'!B:B,MATCH($C1845,'Policy Characteristics'!$C:$C,0))),"",INDEX('Policy Characteristics'!B:B,MATCH($C1845,'Policy Characteristics'!$C:$C,0)))</f>
        <v>Fuel Taxes or Subsidies</v>
      </c>
      <c r="C1845" s="294" t="str">
        <f t="shared" si="70"/>
        <v>Additional Fuel Tax or Subsidy Rate by Fuel</v>
      </c>
      <c r="D1845" s="290" t="s">
        <v>2465</v>
      </c>
      <c r="E1845" s="335" t="s">
        <v>3679</v>
      </c>
      <c r="F1845" s="290" t="s">
        <v>2469</v>
      </c>
      <c r="G1845" s="335" t="s">
        <v>2425</v>
      </c>
      <c r="H1845" s="17">
        <v>2415</v>
      </c>
      <c r="I1845" s="387" t="s">
        <v>44</v>
      </c>
      <c r="J1845" s="388" t="str">
        <f>IF(ISBLANK(INDEX('Policy Characteristics'!D:D,MATCH($C1845,'Policy Characteristics'!$C:$C,0))),"",INDEX('Policy Characteristics'!D:D,MATCH($C1845,'Policy Characteristics'!$C:$C,0)))</f>
        <v>Fuel Taxes or Subsidies</v>
      </c>
      <c r="K1845" s="237" t="str">
        <f>IF(ISBLANK(INDEX('Policy Characteristics'!E:E,MATCH($C1845,'Policy Characteristics'!$C:$C,0))),"",INDEX('Policy Characteristics'!E:E,MATCH($C1845,'Policy Characteristics'!$C:$C,0)))</f>
        <v>cross fuel tax</v>
      </c>
      <c r="L1845" s="238">
        <f>IF(ISBLANK(INDEX('Policy Characteristics'!F:F,MATCH($C1845,'Policy Characteristics'!$C:$C,0))),"",INDEX('Policy Characteristics'!F:F,MATCH($C1845,'Policy Characteristics'!$C:$C,0)))</f>
        <v>-0.9</v>
      </c>
      <c r="M1845" s="238">
        <f>IF(ISBLANK(INDEX('Policy Characteristics'!G:G,MATCH($C1845,'Policy Characteristics'!$C:$C,0))),"",INDEX('Policy Characteristics'!G:G,MATCH($C1845,'Policy Characteristics'!$C:$C,0)))</f>
        <v>0.9</v>
      </c>
      <c r="N1845" s="238">
        <f>IF(ISBLANK(INDEX('Policy Characteristics'!H:H,MATCH($C1845,'Policy Characteristics'!$C:$C,0))),"",INDEX('Policy Characteristics'!H:H,MATCH($C1845,'Policy Characteristics'!$C:$C,0)))</f>
        <v>0.01</v>
      </c>
      <c r="O1845" s="237" t="str">
        <f>IF(ISBLANK(INDEX('Policy Characteristics'!I:I,MATCH($C1845,'Policy Characteristics'!$C:$C,0))),"",INDEX('Policy Characteristics'!I:I,MATCH($C1845,'Policy Characteristics'!$C:$C,0)))</f>
        <v>% of BAU price</v>
      </c>
      <c r="P1845" s="237"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7" t="str">
        <f>IF(ISBLANK(INDEX('Policy Characteristics'!K:K,MATCH($C1845,'Policy Characteristics'!$C:$C,0))),"",INDEX('Policy Characteristics'!K:K,MATCH($C1845,'Policy Characteristics'!$C:$C,0)))</f>
        <v>fuels.html#fuel-taxes</v>
      </c>
      <c r="R1845" s="237" t="str">
        <f>IF(ISBLANK(INDEX('Policy Characteristics'!L:L,MATCH($C1845,'Policy Characteristics'!$C:$C,0))),"",INDEX('Policy Characteristics'!L:L,MATCH($C1845,'Policy Characteristics'!$C:$C,0)))</f>
        <v>fuel-taxes.html</v>
      </c>
      <c r="S1845" s="291" t="s">
        <v>187</v>
      </c>
    </row>
    <row r="1846" spans="1:19" s="237" customFormat="1">
      <c r="A1846" s="237" t="str">
        <f>IF(ISBLANK(INDEX('Policy Characteristics'!A:A,MATCH($C1846,'Policy Characteristics'!$C:$C,0))),"",INDEX('Policy Characteristics'!A:A,MATCH($C1846,'Policy Characteristics'!$C:$C,0)))</f>
        <v>Cross-Sector</v>
      </c>
      <c r="B1846" s="386" t="str">
        <f>IF(ISBLANK(INDEX('Policy Characteristics'!B:B,MATCH($C1846,'Policy Characteristics'!$C:$C,0))),"",INDEX('Policy Characteristics'!B:B,MATCH($C1846,'Policy Characteristics'!$C:$C,0)))</f>
        <v>Fuel Taxes or Subsidies</v>
      </c>
      <c r="C1846" s="294" t="str">
        <f t="shared" si="70"/>
        <v>Additional Fuel Tax or Subsidy Rate by Fuel</v>
      </c>
      <c r="D1846" s="335" t="s">
        <v>52</v>
      </c>
      <c r="E1846" s="335" t="s">
        <v>3680</v>
      </c>
      <c r="F1846" s="335" t="s">
        <v>93</v>
      </c>
      <c r="G1846" s="335" t="s">
        <v>2786</v>
      </c>
      <c r="H1846" s="17">
        <v>2416</v>
      </c>
      <c r="I1846" s="387" t="s">
        <v>43</v>
      </c>
      <c r="J1846" s="388" t="str">
        <f>IF(ISBLANK(INDEX('Policy Characteristics'!D:D,MATCH($C1846,'Policy Characteristics'!$C:$C,0))),"",INDEX('Policy Characteristics'!D:D,MATCH($C1846,'Policy Characteristics'!$C:$C,0)))</f>
        <v>Fuel Taxes or Subsidies</v>
      </c>
      <c r="K1846" s="237" t="str">
        <f>IF(ISBLANK(INDEX('Policy Characteristics'!E:E,MATCH($C1846,'Policy Characteristics'!$C:$C,0))),"",INDEX('Policy Characteristics'!E:E,MATCH($C1846,'Policy Characteristics'!$C:$C,0)))</f>
        <v>cross fuel tax</v>
      </c>
      <c r="L1846" s="238">
        <f>IF(ISBLANK(INDEX('Policy Characteristics'!F:F,MATCH($C1846,'Policy Characteristics'!$C:$C,0))),"",INDEX('Policy Characteristics'!F:F,MATCH($C1846,'Policy Characteristics'!$C:$C,0)))</f>
        <v>-0.9</v>
      </c>
      <c r="M1846" s="238">
        <f>IF(ISBLANK(INDEX('Policy Characteristics'!G:G,MATCH($C1846,'Policy Characteristics'!$C:$C,0))),"",INDEX('Policy Characteristics'!G:G,MATCH($C1846,'Policy Characteristics'!$C:$C,0)))</f>
        <v>0.9</v>
      </c>
      <c r="N1846" s="238">
        <f>IF(ISBLANK(INDEX('Policy Characteristics'!H:H,MATCH($C1846,'Policy Characteristics'!$C:$C,0))),"",INDEX('Policy Characteristics'!H:H,MATCH($C1846,'Policy Characteristics'!$C:$C,0)))</f>
        <v>0.01</v>
      </c>
      <c r="O1846" s="237" t="str">
        <f>IF(ISBLANK(INDEX('Policy Characteristics'!I:I,MATCH($C1846,'Policy Characteristics'!$C:$C,0))),"",INDEX('Policy Characteristics'!I:I,MATCH($C1846,'Policy Characteristics'!$C:$C,0)))</f>
        <v>% of BAU price</v>
      </c>
      <c r="P1846" s="237"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7" t="str">
        <f>IF(ISBLANK(INDEX('Policy Characteristics'!K:K,MATCH($C1846,'Policy Characteristics'!$C:$C,0))),"",INDEX('Policy Characteristics'!K:K,MATCH($C1846,'Policy Characteristics'!$C:$C,0)))</f>
        <v>fuels.html#fuel-taxes</v>
      </c>
      <c r="R1846" s="237" t="str">
        <f>IF(ISBLANK(INDEX('Policy Characteristics'!L:L,MATCH($C1846,'Policy Characteristics'!$C:$C,0))),"",INDEX('Policy Characteristics'!L:L,MATCH($C1846,'Policy Characteristics'!$C:$C,0)))</f>
        <v>fuel-taxes.html</v>
      </c>
      <c r="S1846" s="291" t="s">
        <v>187</v>
      </c>
    </row>
    <row r="1847" spans="1:19" s="237" customFormat="1">
      <c r="A1847" s="237" t="str">
        <f>IF(ISBLANK(INDEX('Policy Characteristics'!A:A,MATCH($C1847,'Policy Characteristics'!$C:$C,0))),"",INDEX('Policy Characteristics'!A:A,MATCH($C1847,'Policy Characteristics'!$C:$C,0)))</f>
        <v>Cross-Sector</v>
      </c>
      <c r="B1847" s="386" t="str">
        <f>IF(ISBLANK(INDEX('Policy Characteristics'!B:B,MATCH($C1847,'Policy Characteristics'!$C:$C,0))),"",INDEX('Policy Characteristics'!B:B,MATCH($C1847,'Policy Characteristics'!$C:$C,0)))</f>
        <v>Fuel Taxes or Subsidies</v>
      </c>
      <c r="C1847" s="294" t="str">
        <f t="shared" si="70"/>
        <v>Additional Fuel Tax or Subsidy Rate by Fuel</v>
      </c>
      <c r="D1847" s="290" t="s">
        <v>447</v>
      </c>
      <c r="E1847" s="335" t="s">
        <v>3680</v>
      </c>
      <c r="F1847" s="290" t="s">
        <v>444</v>
      </c>
      <c r="G1847" s="335" t="s">
        <v>2786</v>
      </c>
      <c r="H1847" s="17">
        <v>2417</v>
      </c>
      <c r="I1847" s="389" t="s">
        <v>44</v>
      </c>
      <c r="J1847" s="388" t="str">
        <f>IF(ISBLANK(INDEX('Policy Characteristics'!D:D,MATCH($C1847,'Policy Characteristics'!$C:$C,0))),"",INDEX('Policy Characteristics'!D:D,MATCH($C1847,'Policy Characteristics'!$C:$C,0)))</f>
        <v>Fuel Taxes or Subsidies</v>
      </c>
      <c r="K1847" s="237" t="str">
        <f>IF(ISBLANK(INDEX('Policy Characteristics'!E:E,MATCH($C1847,'Policy Characteristics'!$C:$C,0))),"",INDEX('Policy Characteristics'!E:E,MATCH($C1847,'Policy Characteristics'!$C:$C,0)))</f>
        <v>cross fuel tax</v>
      </c>
      <c r="L1847" s="238">
        <f>IF(ISBLANK(INDEX('Policy Characteristics'!F:F,MATCH($C1847,'Policy Characteristics'!$C:$C,0))),"",INDEX('Policy Characteristics'!F:F,MATCH($C1847,'Policy Characteristics'!$C:$C,0)))</f>
        <v>-0.9</v>
      </c>
      <c r="M1847" s="238">
        <f>IF(ISBLANK(INDEX('Policy Characteristics'!G:G,MATCH($C1847,'Policy Characteristics'!$C:$C,0))),"",INDEX('Policy Characteristics'!G:G,MATCH($C1847,'Policy Characteristics'!$C:$C,0)))</f>
        <v>0.9</v>
      </c>
      <c r="N1847" s="238">
        <f>IF(ISBLANK(INDEX('Policy Characteristics'!H:H,MATCH($C1847,'Policy Characteristics'!$C:$C,0))),"",INDEX('Policy Characteristics'!H:H,MATCH($C1847,'Policy Characteristics'!$C:$C,0)))</f>
        <v>0.01</v>
      </c>
      <c r="O1847" s="237" t="str">
        <f>IF(ISBLANK(INDEX('Policy Characteristics'!I:I,MATCH($C1847,'Policy Characteristics'!$C:$C,0))),"",INDEX('Policy Characteristics'!I:I,MATCH($C1847,'Policy Characteristics'!$C:$C,0)))</f>
        <v>% of BAU price</v>
      </c>
      <c r="P1847" s="237"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7" t="str">
        <f>IF(ISBLANK(INDEX('Policy Characteristics'!K:K,MATCH($C1847,'Policy Characteristics'!$C:$C,0))),"",INDEX('Policy Characteristics'!K:K,MATCH($C1847,'Policy Characteristics'!$C:$C,0)))</f>
        <v>fuels.html#fuel-taxes</v>
      </c>
      <c r="R1847" s="237" t="str">
        <f>IF(ISBLANK(INDEX('Policy Characteristics'!L:L,MATCH($C1847,'Policy Characteristics'!$C:$C,0))),"",INDEX('Policy Characteristics'!L:L,MATCH($C1847,'Policy Characteristics'!$C:$C,0)))</f>
        <v>fuel-taxes.html</v>
      </c>
      <c r="S1847" s="291" t="s">
        <v>187</v>
      </c>
    </row>
    <row r="1848" spans="1:19" s="237" customFormat="1">
      <c r="A1848" s="237" t="str">
        <f>IF(ISBLANK(INDEX('Policy Characteristics'!A:A,MATCH($C1848,'Policy Characteristics'!$C:$C,0))),"",INDEX('Policy Characteristics'!A:A,MATCH($C1848,'Policy Characteristics'!$C:$C,0)))</f>
        <v>Cross-Sector</v>
      </c>
      <c r="B1848" s="386" t="str">
        <f>IF(ISBLANK(INDEX('Policy Characteristics'!B:B,MATCH($C1848,'Policy Characteristics'!$C:$C,0))),"",INDEX('Policy Characteristics'!B:B,MATCH($C1848,'Policy Characteristics'!$C:$C,0)))</f>
        <v>Fuel Taxes or Subsidies</v>
      </c>
      <c r="C1848" s="294" t="str">
        <f t="shared" si="70"/>
        <v>Additional Fuel Tax or Subsidy Rate by Fuel</v>
      </c>
      <c r="D1848" s="290" t="s">
        <v>46</v>
      </c>
      <c r="E1848" s="335" t="s">
        <v>3680</v>
      </c>
      <c r="F1848" s="290" t="s">
        <v>87</v>
      </c>
      <c r="G1848" s="335" t="s">
        <v>2786</v>
      </c>
      <c r="H1848" s="17">
        <v>2418</v>
      </c>
      <c r="I1848" s="389" t="s">
        <v>44</v>
      </c>
      <c r="J1848" s="388" t="str">
        <f>IF(ISBLANK(INDEX('Policy Characteristics'!D:D,MATCH($C1848,'Policy Characteristics'!$C:$C,0))),"",INDEX('Policy Characteristics'!D:D,MATCH($C1848,'Policy Characteristics'!$C:$C,0)))</f>
        <v>Fuel Taxes or Subsidies</v>
      </c>
      <c r="K1848" s="237" t="str">
        <f>IF(ISBLANK(INDEX('Policy Characteristics'!E:E,MATCH($C1848,'Policy Characteristics'!$C:$C,0))),"",INDEX('Policy Characteristics'!E:E,MATCH($C1848,'Policy Characteristics'!$C:$C,0)))</f>
        <v>cross fuel tax</v>
      </c>
      <c r="L1848" s="238">
        <f>IF(ISBLANK(INDEX('Policy Characteristics'!F:F,MATCH($C1848,'Policy Characteristics'!$C:$C,0))),"",INDEX('Policy Characteristics'!F:F,MATCH($C1848,'Policy Characteristics'!$C:$C,0)))</f>
        <v>-0.9</v>
      </c>
      <c r="M1848" s="238">
        <f>IF(ISBLANK(INDEX('Policy Characteristics'!G:G,MATCH($C1848,'Policy Characteristics'!$C:$C,0))),"",INDEX('Policy Characteristics'!G:G,MATCH($C1848,'Policy Characteristics'!$C:$C,0)))</f>
        <v>0.9</v>
      </c>
      <c r="N1848" s="238">
        <f>IF(ISBLANK(INDEX('Policy Characteristics'!H:H,MATCH($C1848,'Policy Characteristics'!$C:$C,0))),"",INDEX('Policy Characteristics'!H:H,MATCH($C1848,'Policy Characteristics'!$C:$C,0)))</f>
        <v>0.01</v>
      </c>
      <c r="O1848" s="237" t="str">
        <f>IF(ISBLANK(INDEX('Policy Characteristics'!I:I,MATCH($C1848,'Policy Characteristics'!$C:$C,0))),"",INDEX('Policy Characteristics'!I:I,MATCH($C1848,'Policy Characteristics'!$C:$C,0)))</f>
        <v>% of BAU price</v>
      </c>
      <c r="P1848" s="237"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7" t="str">
        <f>IF(ISBLANK(INDEX('Policy Characteristics'!K:K,MATCH($C1848,'Policy Characteristics'!$C:$C,0))),"",INDEX('Policy Characteristics'!K:K,MATCH($C1848,'Policy Characteristics'!$C:$C,0)))</f>
        <v>fuels.html#fuel-taxes</v>
      </c>
      <c r="R1848" s="237" t="str">
        <f>IF(ISBLANK(INDEX('Policy Characteristics'!L:L,MATCH($C1848,'Policy Characteristics'!$C:$C,0))),"",INDEX('Policy Characteristics'!L:L,MATCH($C1848,'Policy Characteristics'!$C:$C,0)))</f>
        <v>fuel-taxes.html</v>
      </c>
      <c r="S1848" s="291" t="s">
        <v>187</v>
      </c>
    </row>
    <row r="1849" spans="1:19" s="237" customFormat="1">
      <c r="A1849" s="237" t="str">
        <f>IF(ISBLANK(INDEX('Policy Characteristics'!A:A,MATCH($C1849,'Policy Characteristics'!$C:$C,0))),"",INDEX('Policy Characteristics'!A:A,MATCH($C1849,'Policy Characteristics'!$C:$C,0)))</f>
        <v>Cross-Sector</v>
      </c>
      <c r="B1849" s="386" t="str">
        <f>IF(ISBLANK(INDEX('Policy Characteristics'!B:B,MATCH($C1849,'Policy Characteristics'!$C:$C,0))),"",INDEX('Policy Characteristics'!B:B,MATCH($C1849,'Policy Characteristics'!$C:$C,0)))</f>
        <v>Fuel Taxes or Subsidies</v>
      </c>
      <c r="C1849" s="294" t="str">
        <f t="shared" si="70"/>
        <v>Additional Fuel Tax or Subsidy Rate by Fuel</v>
      </c>
      <c r="D1849" s="290" t="s">
        <v>47</v>
      </c>
      <c r="E1849" s="335" t="s">
        <v>3680</v>
      </c>
      <c r="F1849" s="290" t="s">
        <v>88</v>
      </c>
      <c r="G1849" s="335" t="s">
        <v>2786</v>
      </c>
      <c r="H1849" s="17">
        <v>2419</v>
      </c>
      <c r="I1849" s="389" t="s">
        <v>44</v>
      </c>
      <c r="J1849" s="388" t="str">
        <f>IF(ISBLANK(INDEX('Policy Characteristics'!D:D,MATCH($C1849,'Policy Characteristics'!$C:$C,0))),"",INDEX('Policy Characteristics'!D:D,MATCH($C1849,'Policy Characteristics'!$C:$C,0)))</f>
        <v>Fuel Taxes or Subsidies</v>
      </c>
      <c r="K1849" s="237" t="str">
        <f>IF(ISBLANK(INDEX('Policy Characteristics'!E:E,MATCH($C1849,'Policy Characteristics'!$C:$C,0))),"",INDEX('Policy Characteristics'!E:E,MATCH($C1849,'Policy Characteristics'!$C:$C,0)))</f>
        <v>cross fuel tax</v>
      </c>
      <c r="L1849" s="238">
        <f>IF(ISBLANK(INDEX('Policy Characteristics'!F:F,MATCH($C1849,'Policy Characteristics'!$C:$C,0))),"",INDEX('Policy Characteristics'!F:F,MATCH($C1849,'Policy Characteristics'!$C:$C,0)))</f>
        <v>-0.9</v>
      </c>
      <c r="M1849" s="238">
        <f>IF(ISBLANK(INDEX('Policy Characteristics'!G:G,MATCH($C1849,'Policy Characteristics'!$C:$C,0))),"",INDEX('Policy Characteristics'!G:G,MATCH($C1849,'Policy Characteristics'!$C:$C,0)))</f>
        <v>0.9</v>
      </c>
      <c r="N1849" s="238">
        <f>IF(ISBLANK(INDEX('Policy Characteristics'!H:H,MATCH($C1849,'Policy Characteristics'!$C:$C,0))),"",INDEX('Policy Characteristics'!H:H,MATCH($C1849,'Policy Characteristics'!$C:$C,0)))</f>
        <v>0.01</v>
      </c>
      <c r="O1849" s="237" t="str">
        <f>IF(ISBLANK(INDEX('Policy Characteristics'!I:I,MATCH($C1849,'Policy Characteristics'!$C:$C,0))),"",INDEX('Policy Characteristics'!I:I,MATCH($C1849,'Policy Characteristics'!$C:$C,0)))</f>
        <v>% of BAU price</v>
      </c>
      <c r="P1849" s="237"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7" t="str">
        <f>IF(ISBLANK(INDEX('Policy Characteristics'!K:K,MATCH($C1849,'Policy Characteristics'!$C:$C,0))),"",INDEX('Policy Characteristics'!K:K,MATCH($C1849,'Policy Characteristics'!$C:$C,0)))</f>
        <v>fuels.html#fuel-taxes</v>
      </c>
      <c r="R1849" s="237" t="str">
        <f>IF(ISBLANK(INDEX('Policy Characteristics'!L:L,MATCH($C1849,'Policy Characteristics'!$C:$C,0))),"",INDEX('Policy Characteristics'!L:L,MATCH($C1849,'Policy Characteristics'!$C:$C,0)))</f>
        <v>fuel-taxes.html</v>
      </c>
      <c r="S1849" s="291" t="s">
        <v>187</v>
      </c>
    </row>
    <row r="1850" spans="1:19" s="237" customFormat="1">
      <c r="A1850" s="237" t="str">
        <f>IF(ISBLANK(INDEX('Policy Characteristics'!A:A,MATCH($C1850,'Policy Characteristics'!$C:$C,0))),"",INDEX('Policy Characteristics'!A:A,MATCH($C1850,'Policy Characteristics'!$C:$C,0)))</f>
        <v>Cross-Sector</v>
      </c>
      <c r="B1850" s="386" t="str">
        <f>IF(ISBLANK(INDEX('Policy Characteristics'!B:B,MATCH($C1850,'Policy Characteristics'!$C:$C,0))),"",INDEX('Policy Characteristics'!B:B,MATCH($C1850,'Policy Characteristics'!$C:$C,0)))</f>
        <v>Fuel Taxes or Subsidies</v>
      </c>
      <c r="C1850" s="294" t="str">
        <f t="shared" si="70"/>
        <v>Additional Fuel Tax or Subsidy Rate by Fuel</v>
      </c>
      <c r="D1850" s="290" t="s">
        <v>51</v>
      </c>
      <c r="E1850" s="335" t="s">
        <v>3680</v>
      </c>
      <c r="F1850" s="290" t="s">
        <v>92</v>
      </c>
      <c r="G1850" s="335" t="s">
        <v>2786</v>
      </c>
      <c r="H1850" s="17">
        <v>2420</v>
      </c>
      <c r="I1850" s="389" t="s">
        <v>44</v>
      </c>
      <c r="J1850" s="388" t="str">
        <f>IF(ISBLANK(INDEX('Policy Characteristics'!D:D,MATCH($C1850,'Policy Characteristics'!$C:$C,0))),"",INDEX('Policy Characteristics'!D:D,MATCH($C1850,'Policy Characteristics'!$C:$C,0)))</f>
        <v>Fuel Taxes or Subsidies</v>
      </c>
      <c r="K1850" s="237" t="str">
        <f>IF(ISBLANK(INDEX('Policy Characteristics'!E:E,MATCH($C1850,'Policy Characteristics'!$C:$C,0))),"",INDEX('Policy Characteristics'!E:E,MATCH($C1850,'Policy Characteristics'!$C:$C,0)))</f>
        <v>cross fuel tax</v>
      </c>
      <c r="L1850" s="238">
        <f>IF(ISBLANK(INDEX('Policy Characteristics'!F:F,MATCH($C1850,'Policy Characteristics'!$C:$C,0))),"",INDEX('Policy Characteristics'!F:F,MATCH($C1850,'Policy Characteristics'!$C:$C,0)))</f>
        <v>-0.9</v>
      </c>
      <c r="M1850" s="238">
        <f>IF(ISBLANK(INDEX('Policy Characteristics'!G:G,MATCH($C1850,'Policy Characteristics'!$C:$C,0))),"",INDEX('Policy Characteristics'!G:G,MATCH($C1850,'Policy Characteristics'!$C:$C,0)))</f>
        <v>0.9</v>
      </c>
      <c r="N1850" s="238">
        <f>IF(ISBLANK(INDEX('Policy Characteristics'!H:H,MATCH($C1850,'Policy Characteristics'!$C:$C,0))),"",INDEX('Policy Characteristics'!H:H,MATCH($C1850,'Policy Characteristics'!$C:$C,0)))</f>
        <v>0.01</v>
      </c>
      <c r="O1850" s="237" t="str">
        <f>IF(ISBLANK(INDEX('Policy Characteristics'!I:I,MATCH($C1850,'Policy Characteristics'!$C:$C,0))),"",INDEX('Policy Characteristics'!I:I,MATCH($C1850,'Policy Characteristics'!$C:$C,0)))</f>
        <v>% of BAU price</v>
      </c>
      <c r="P1850" s="237"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7" t="str">
        <f>IF(ISBLANK(INDEX('Policy Characteristics'!K:K,MATCH($C1850,'Policy Characteristics'!$C:$C,0))),"",INDEX('Policy Characteristics'!K:K,MATCH($C1850,'Policy Characteristics'!$C:$C,0)))</f>
        <v>fuels.html#fuel-taxes</v>
      </c>
      <c r="R1850" s="237" t="str">
        <f>IF(ISBLANK(INDEX('Policy Characteristics'!L:L,MATCH($C1850,'Policy Characteristics'!$C:$C,0))),"",INDEX('Policy Characteristics'!L:L,MATCH($C1850,'Policy Characteristics'!$C:$C,0)))</f>
        <v>fuel-taxes.html</v>
      </c>
      <c r="S1850" s="291" t="s">
        <v>187</v>
      </c>
    </row>
    <row r="1851" spans="1:19" s="237" customFormat="1">
      <c r="A1851" s="237" t="str">
        <f>IF(ISBLANK(INDEX('Policy Characteristics'!A:A,MATCH($C1851,'Policy Characteristics'!$C:$C,0))),"",INDEX('Policy Characteristics'!A:A,MATCH($C1851,'Policy Characteristics'!$C:$C,0)))</f>
        <v>Cross-Sector</v>
      </c>
      <c r="B1851" s="386" t="str">
        <f>IF(ISBLANK(INDEX('Policy Characteristics'!B:B,MATCH($C1851,'Policy Characteristics'!$C:$C,0))),"",INDEX('Policy Characteristics'!B:B,MATCH($C1851,'Policy Characteristics'!$C:$C,0)))</f>
        <v>Fuel Taxes or Subsidies</v>
      </c>
      <c r="C1851" s="294" t="str">
        <f t="shared" si="70"/>
        <v>Additional Fuel Tax or Subsidy Rate by Fuel</v>
      </c>
      <c r="D1851" s="290" t="s">
        <v>53</v>
      </c>
      <c r="E1851" s="335" t="s">
        <v>3680</v>
      </c>
      <c r="F1851" s="290" t="s">
        <v>95</v>
      </c>
      <c r="G1851" s="335" t="s">
        <v>2786</v>
      </c>
      <c r="H1851" s="17">
        <v>2421</v>
      </c>
      <c r="I1851" s="389" t="s">
        <v>44</v>
      </c>
      <c r="J1851" s="388" t="str">
        <f>IF(ISBLANK(INDEX('Policy Characteristics'!D:D,MATCH($C1851,'Policy Characteristics'!$C:$C,0))),"",INDEX('Policy Characteristics'!D:D,MATCH($C1851,'Policy Characteristics'!$C:$C,0)))</f>
        <v>Fuel Taxes or Subsidies</v>
      </c>
      <c r="K1851" s="237" t="str">
        <f>IF(ISBLANK(INDEX('Policy Characteristics'!E:E,MATCH($C1851,'Policy Characteristics'!$C:$C,0))),"",INDEX('Policy Characteristics'!E:E,MATCH($C1851,'Policy Characteristics'!$C:$C,0)))</f>
        <v>cross fuel tax</v>
      </c>
      <c r="L1851" s="238">
        <f>IF(ISBLANK(INDEX('Policy Characteristics'!F:F,MATCH($C1851,'Policy Characteristics'!$C:$C,0))),"",INDEX('Policy Characteristics'!F:F,MATCH($C1851,'Policy Characteristics'!$C:$C,0)))</f>
        <v>-0.9</v>
      </c>
      <c r="M1851" s="238">
        <f>IF(ISBLANK(INDEX('Policy Characteristics'!G:G,MATCH($C1851,'Policy Characteristics'!$C:$C,0))),"",INDEX('Policy Characteristics'!G:G,MATCH($C1851,'Policy Characteristics'!$C:$C,0)))</f>
        <v>0.9</v>
      </c>
      <c r="N1851" s="238">
        <f>IF(ISBLANK(INDEX('Policy Characteristics'!H:H,MATCH($C1851,'Policy Characteristics'!$C:$C,0))),"",INDEX('Policy Characteristics'!H:H,MATCH($C1851,'Policy Characteristics'!$C:$C,0)))</f>
        <v>0.01</v>
      </c>
      <c r="O1851" s="237" t="str">
        <f>IF(ISBLANK(INDEX('Policy Characteristics'!I:I,MATCH($C1851,'Policy Characteristics'!$C:$C,0))),"",INDEX('Policy Characteristics'!I:I,MATCH($C1851,'Policy Characteristics'!$C:$C,0)))</f>
        <v>% of BAU price</v>
      </c>
      <c r="P1851" s="237"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7" t="str">
        <f>IF(ISBLANK(INDEX('Policy Characteristics'!K:K,MATCH($C1851,'Policy Characteristics'!$C:$C,0))),"",INDEX('Policy Characteristics'!K:K,MATCH($C1851,'Policy Characteristics'!$C:$C,0)))</f>
        <v>fuels.html#fuel-taxes</v>
      </c>
      <c r="R1851" s="237" t="str">
        <f>IF(ISBLANK(INDEX('Policy Characteristics'!L:L,MATCH($C1851,'Policy Characteristics'!$C:$C,0))),"",INDEX('Policy Characteristics'!L:L,MATCH($C1851,'Policy Characteristics'!$C:$C,0)))</f>
        <v>fuel-taxes.html</v>
      </c>
      <c r="S1851" s="291" t="s">
        <v>187</v>
      </c>
    </row>
    <row r="1852" spans="1:19" s="237" customFormat="1">
      <c r="A1852" s="237" t="str">
        <f>IF(ISBLANK(INDEX('Policy Characteristics'!A:A,MATCH($C1852,'Policy Characteristics'!$C:$C,0))),"",INDEX('Policy Characteristics'!A:A,MATCH($C1852,'Policy Characteristics'!$C:$C,0)))</f>
        <v>Cross-Sector</v>
      </c>
      <c r="B1852" s="386" t="str">
        <f>IF(ISBLANK(INDEX('Policy Characteristics'!B:B,MATCH($C1852,'Policy Characteristics'!$C:$C,0))),"",INDEX('Policy Characteristics'!B:B,MATCH($C1852,'Policy Characteristics'!$C:$C,0)))</f>
        <v>Fuel Taxes or Subsidies</v>
      </c>
      <c r="C1852" s="294" t="str">
        <f t="shared" si="70"/>
        <v>Additional Fuel Tax or Subsidy Rate by Fuel</v>
      </c>
      <c r="D1852" s="290" t="s">
        <v>54</v>
      </c>
      <c r="E1852" s="335" t="s">
        <v>3680</v>
      </c>
      <c r="F1852" s="290" t="s">
        <v>96</v>
      </c>
      <c r="G1852" s="335" t="s">
        <v>2786</v>
      </c>
      <c r="H1852" s="17">
        <v>2422</v>
      </c>
      <c r="I1852" s="389" t="s">
        <v>44</v>
      </c>
      <c r="J1852" s="388" t="str">
        <f>IF(ISBLANK(INDEX('Policy Characteristics'!D:D,MATCH($C1852,'Policy Characteristics'!$C:$C,0))),"",INDEX('Policy Characteristics'!D:D,MATCH($C1852,'Policy Characteristics'!$C:$C,0)))</f>
        <v>Fuel Taxes or Subsidies</v>
      </c>
      <c r="K1852" s="237" t="str">
        <f>IF(ISBLANK(INDEX('Policy Characteristics'!E:E,MATCH($C1852,'Policy Characteristics'!$C:$C,0))),"",INDEX('Policy Characteristics'!E:E,MATCH($C1852,'Policy Characteristics'!$C:$C,0)))</f>
        <v>cross fuel tax</v>
      </c>
      <c r="L1852" s="238">
        <f>IF(ISBLANK(INDEX('Policy Characteristics'!F:F,MATCH($C1852,'Policy Characteristics'!$C:$C,0))),"",INDEX('Policy Characteristics'!F:F,MATCH($C1852,'Policy Characteristics'!$C:$C,0)))</f>
        <v>-0.9</v>
      </c>
      <c r="M1852" s="238">
        <f>IF(ISBLANK(INDEX('Policy Characteristics'!G:G,MATCH($C1852,'Policy Characteristics'!$C:$C,0))),"",INDEX('Policy Characteristics'!G:G,MATCH($C1852,'Policy Characteristics'!$C:$C,0)))</f>
        <v>0.9</v>
      </c>
      <c r="N1852" s="238">
        <f>IF(ISBLANK(INDEX('Policy Characteristics'!H:H,MATCH($C1852,'Policy Characteristics'!$C:$C,0))),"",INDEX('Policy Characteristics'!H:H,MATCH($C1852,'Policy Characteristics'!$C:$C,0)))</f>
        <v>0.01</v>
      </c>
      <c r="O1852" s="237" t="str">
        <f>IF(ISBLANK(INDEX('Policy Characteristics'!I:I,MATCH($C1852,'Policy Characteristics'!$C:$C,0))),"",INDEX('Policy Characteristics'!I:I,MATCH($C1852,'Policy Characteristics'!$C:$C,0)))</f>
        <v>% of BAU price</v>
      </c>
      <c r="P1852" s="237"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7" t="str">
        <f>IF(ISBLANK(INDEX('Policy Characteristics'!K:K,MATCH($C1852,'Policy Characteristics'!$C:$C,0))),"",INDEX('Policy Characteristics'!K:K,MATCH($C1852,'Policy Characteristics'!$C:$C,0)))</f>
        <v>fuels.html#fuel-taxes</v>
      </c>
      <c r="R1852" s="237" t="str">
        <f>IF(ISBLANK(INDEX('Policy Characteristics'!L:L,MATCH($C1852,'Policy Characteristics'!$C:$C,0))),"",INDEX('Policy Characteristics'!L:L,MATCH($C1852,'Policy Characteristics'!$C:$C,0)))</f>
        <v>fuel-taxes.html</v>
      </c>
      <c r="S1852" s="291" t="s">
        <v>187</v>
      </c>
    </row>
    <row r="1853" spans="1:19" s="237" customFormat="1">
      <c r="A1853" s="237" t="str">
        <f>IF(ISBLANK(INDEX('Policy Characteristics'!A:A,MATCH($C1853,'Policy Characteristics'!$C:$C,0))),"",INDEX('Policy Characteristics'!A:A,MATCH($C1853,'Policy Characteristics'!$C:$C,0)))</f>
        <v>Cross-Sector</v>
      </c>
      <c r="B1853" s="386" t="str">
        <f>IF(ISBLANK(INDEX('Policy Characteristics'!B:B,MATCH($C1853,'Policy Characteristics'!$C:$C,0))),"",INDEX('Policy Characteristics'!B:B,MATCH($C1853,'Policy Characteristics'!$C:$C,0)))</f>
        <v>Fuel Taxes or Subsidies</v>
      </c>
      <c r="C1853" s="294" t="str">
        <f t="shared" si="70"/>
        <v>Additional Fuel Tax or Subsidy Rate by Fuel</v>
      </c>
      <c r="D1853" s="290" t="s">
        <v>55</v>
      </c>
      <c r="E1853" s="335" t="s">
        <v>3680</v>
      </c>
      <c r="F1853" s="290" t="s">
        <v>97</v>
      </c>
      <c r="G1853" s="335" t="s">
        <v>2786</v>
      </c>
      <c r="H1853" s="17">
        <v>2423</v>
      </c>
      <c r="I1853" s="389" t="s">
        <v>44</v>
      </c>
      <c r="J1853" s="388" t="str">
        <f>IF(ISBLANK(INDEX('Policy Characteristics'!D:D,MATCH($C1853,'Policy Characteristics'!$C:$C,0))),"",INDEX('Policy Characteristics'!D:D,MATCH($C1853,'Policy Characteristics'!$C:$C,0)))</f>
        <v>Fuel Taxes or Subsidies</v>
      </c>
      <c r="K1853" s="237" t="str">
        <f>IF(ISBLANK(INDEX('Policy Characteristics'!E:E,MATCH($C1853,'Policy Characteristics'!$C:$C,0))),"",INDEX('Policy Characteristics'!E:E,MATCH($C1853,'Policy Characteristics'!$C:$C,0)))</f>
        <v>cross fuel tax</v>
      </c>
      <c r="L1853" s="238">
        <f>IF(ISBLANK(INDEX('Policy Characteristics'!F:F,MATCH($C1853,'Policy Characteristics'!$C:$C,0))),"",INDEX('Policy Characteristics'!F:F,MATCH($C1853,'Policy Characteristics'!$C:$C,0)))</f>
        <v>-0.9</v>
      </c>
      <c r="M1853" s="238">
        <f>IF(ISBLANK(INDEX('Policy Characteristics'!G:G,MATCH($C1853,'Policy Characteristics'!$C:$C,0))),"",INDEX('Policy Characteristics'!G:G,MATCH($C1853,'Policy Characteristics'!$C:$C,0)))</f>
        <v>0.9</v>
      </c>
      <c r="N1853" s="238">
        <f>IF(ISBLANK(INDEX('Policy Characteristics'!H:H,MATCH($C1853,'Policy Characteristics'!$C:$C,0))),"",INDEX('Policy Characteristics'!H:H,MATCH($C1853,'Policy Characteristics'!$C:$C,0)))</f>
        <v>0.01</v>
      </c>
      <c r="O1853" s="237" t="str">
        <f>IF(ISBLANK(INDEX('Policy Characteristics'!I:I,MATCH($C1853,'Policy Characteristics'!$C:$C,0))),"",INDEX('Policy Characteristics'!I:I,MATCH($C1853,'Policy Characteristics'!$C:$C,0)))</f>
        <v>% of BAU price</v>
      </c>
      <c r="P1853" s="237"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7" t="str">
        <f>IF(ISBLANK(INDEX('Policy Characteristics'!K:K,MATCH($C1853,'Policy Characteristics'!$C:$C,0))),"",INDEX('Policy Characteristics'!K:K,MATCH($C1853,'Policy Characteristics'!$C:$C,0)))</f>
        <v>fuels.html#fuel-taxes</v>
      </c>
      <c r="R1853" s="237" t="str">
        <f>IF(ISBLANK(INDEX('Policy Characteristics'!L:L,MATCH($C1853,'Policy Characteristics'!$C:$C,0))),"",INDEX('Policy Characteristics'!L:L,MATCH($C1853,'Policy Characteristics'!$C:$C,0)))</f>
        <v>fuel-taxes.html</v>
      </c>
      <c r="S1853" s="291" t="s">
        <v>187</v>
      </c>
    </row>
    <row r="1854" spans="1:19" s="237" customFormat="1">
      <c r="A1854" s="237" t="str">
        <f>IF(ISBLANK(INDEX('Policy Characteristics'!A:A,MATCH($C1854,'Policy Characteristics'!$C:$C,0))),"",INDEX('Policy Characteristics'!A:A,MATCH($C1854,'Policy Characteristics'!$C:$C,0)))</f>
        <v>Cross-Sector</v>
      </c>
      <c r="B1854" s="386" t="str">
        <f>IF(ISBLANK(INDEX('Policy Characteristics'!B:B,MATCH($C1854,'Policy Characteristics'!$C:$C,0))),"",INDEX('Policy Characteristics'!B:B,MATCH($C1854,'Policy Characteristics'!$C:$C,0)))</f>
        <v>Fuel Taxes or Subsidies</v>
      </c>
      <c r="C1854" s="294" t="str">
        <f t="shared" si="70"/>
        <v>Additional Fuel Tax or Subsidy Rate by Fuel</v>
      </c>
      <c r="D1854" s="290" t="s">
        <v>56</v>
      </c>
      <c r="E1854" s="335" t="s">
        <v>3680</v>
      </c>
      <c r="F1854" s="290" t="s">
        <v>98</v>
      </c>
      <c r="G1854" s="335" t="s">
        <v>2786</v>
      </c>
      <c r="H1854" s="17">
        <v>2424</v>
      </c>
      <c r="I1854" s="389" t="s">
        <v>44</v>
      </c>
      <c r="J1854" s="388" t="str">
        <f>IF(ISBLANK(INDEX('Policy Characteristics'!D:D,MATCH($C1854,'Policy Characteristics'!$C:$C,0))),"",INDEX('Policy Characteristics'!D:D,MATCH($C1854,'Policy Characteristics'!$C:$C,0)))</f>
        <v>Fuel Taxes or Subsidies</v>
      </c>
      <c r="K1854" s="237" t="str">
        <f>IF(ISBLANK(INDEX('Policy Characteristics'!E:E,MATCH($C1854,'Policy Characteristics'!$C:$C,0))),"",INDEX('Policy Characteristics'!E:E,MATCH($C1854,'Policy Characteristics'!$C:$C,0)))</f>
        <v>cross fuel tax</v>
      </c>
      <c r="L1854" s="238">
        <f>IF(ISBLANK(INDEX('Policy Characteristics'!F:F,MATCH($C1854,'Policy Characteristics'!$C:$C,0))),"",INDEX('Policy Characteristics'!F:F,MATCH($C1854,'Policy Characteristics'!$C:$C,0)))</f>
        <v>-0.9</v>
      </c>
      <c r="M1854" s="238">
        <f>IF(ISBLANK(INDEX('Policy Characteristics'!G:G,MATCH($C1854,'Policy Characteristics'!$C:$C,0))),"",INDEX('Policy Characteristics'!G:G,MATCH($C1854,'Policy Characteristics'!$C:$C,0)))</f>
        <v>0.9</v>
      </c>
      <c r="N1854" s="238">
        <f>IF(ISBLANK(INDEX('Policy Characteristics'!H:H,MATCH($C1854,'Policy Characteristics'!$C:$C,0))),"",INDEX('Policy Characteristics'!H:H,MATCH($C1854,'Policy Characteristics'!$C:$C,0)))</f>
        <v>0.01</v>
      </c>
      <c r="O1854" s="237" t="str">
        <f>IF(ISBLANK(INDEX('Policy Characteristics'!I:I,MATCH($C1854,'Policy Characteristics'!$C:$C,0))),"",INDEX('Policy Characteristics'!I:I,MATCH($C1854,'Policy Characteristics'!$C:$C,0)))</f>
        <v>% of BAU price</v>
      </c>
      <c r="P1854" s="237"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7" t="str">
        <f>IF(ISBLANK(INDEX('Policy Characteristics'!K:K,MATCH($C1854,'Policy Characteristics'!$C:$C,0))),"",INDEX('Policy Characteristics'!K:K,MATCH($C1854,'Policy Characteristics'!$C:$C,0)))</f>
        <v>fuels.html#fuel-taxes</v>
      </c>
      <c r="R1854" s="237" t="str">
        <f>IF(ISBLANK(INDEX('Policy Characteristics'!L:L,MATCH($C1854,'Policy Characteristics'!$C:$C,0))),"",INDEX('Policy Characteristics'!L:L,MATCH($C1854,'Policy Characteristics'!$C:$C,0)))</f>
        <v>fuel-taxes.html</v>
      </c>
      <c r="S1854" s="291" t="s">
        <v>187</v>
      </c>
    </row>
    <row r="1855" spans="1:19">
      <c r="A1855" s="237" t="str">
        <f>IF(ISBLANK(INDEX('Policy Characteristics'!A:A,MATCH($C1855,'Policy Characteristics'!$C:$C,0))),"",INDEX('Policy Characteristics'!A:A,MATCH($C1855,'Policy Characteristics'!$C:$C,0)))</f>
        <v>Cross-Sector</v>
      </c>
      <c r="B1855" s="386" t="str">
        <f>IF(ISBLANK(INDEX('Policy Characteristics'!B:B,MATCH($C1855,'Policy Characteristics'!$C:$C,0))),"",INDEX('Policy Characteristics'!B:B,MATCH($C1855,'Policy Characteristics'!$C:$C,0)))</f>
        <v>Fuel Taxes or Subsidies</v>
      </c>
      <c r="C1855" s="294" t="str">
        <f t="shared" si="70"/>
        <v>Additional Fuel Tax or Subsidy Rate by Fuel</v>
      </c>
      <c r="D1855" s="290" t="s">
        <v>2470</v>
      </c>
      <c r="E1855" s="335" t="s">
        <v>3680</v>
      </c>
      <c r="F1855" s="290" t="s">
        <v>2471</v>
      </c>
      <c r="G1855" s="335" t="s">
        <v>2786</v>
      </c>
      <c r="H1855" s="17">
        <v>2425</v>
      </c>
      <c r="I1855" s="389" t="s">
        <v>44</v>
      </c>
      <c r="J1855" s="388" t="str">
        <f>IF(ISBLANK(INDEX('Policy Characteristics'!D:D,MATCH($C1855,'Policy Characteristics'!$C:$C,0))),"",INDEX('Policy Characteristics'!D:D,MATCH($C1855,'Policy Characteristics'!$C:$C,0)))</f>
        <v>Fuel Taxes or Subsidies</v>
      </c>
      <c r="K1855" s="237" t="str">
        <f>IF(ISBLANK(INDEX('Policy Characteristics'!E:E,MATCH($C1855,'Policy Characteristics'!$C:$C,0))),"",INDEX('Policy Characteristics'!E:E,MATCH($C1855,'Policy Characteristics'!$C:$C,0)))</f>
        <v>cross fuel tax</v>
      </c>
      <c r="L1855" s="238">
        <f>IF(ISBLANK(INDEX('Policy Characteristics'!F:F,MATCH($C1855,'Policy Characteristics'!$C:$C,0))),"",INDEX('Policy Characteristics'!F:F,MATCH($C1855,'Policy Characteristics'!$C:$C,0)))</f>
        <v>-0.9</v>
      </c>
      <c r="M1855" s="238">
        <f>IF(ISBLANK(INDEX('Policy Characteristics'!G:G,MATCH($C1855,'Policy Characteristics'!$C:$C,0))),"",INDEX('Policy Characteristics'!G:G,MATCH($C1855,'Policy Characteristics'!$C:$C,0)))</f>
        <v>0.9</v>
      </c>
      <c r="N1855" s="238">
        <f>IF(ISBLANK(INDEX('Policy Characteristics'!H:H,MATCH($C1855,'Policy Characteristics'!$C:$C,0))),"",INDEX('Policy Characteristics'!H:H,MATCH($C1855,'Policy Characteristics'!$C:$C,0)))</f>
        <v>0.01</v>
      </c>
      <c r="O1855" s="237" t="str">
        <f>IF(ISBLANK(INDEX('Policy Characteristics'!I:I,MATCH($C1855,'Policy Characteristics'!$C:$C,0))),"",INDEX('Policy Characteristics'!I:I,MATCH($C1855,'Policy Characteristics'!$C:$C,0)))</f>
        <v>% of BAU price</v>
      </c>
      <c r="P1855" s="237"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7" t="str">
        <f>IF(ISBLANK(INDEX('Policy Characteristics'!K:K,MATCH($C1855,'Policy Characteristics'!$C:$C,0))),"",INDEX('Policy Characteristics'!K:K,MATCH($C1855,'Policy Characteristics'!$C:$C,0)))</f>
        <v>fuels.html#fuel-taxes</v>
      </c>
      <c r="R1855" s="237" t="str">
        <f>IF(ISBLANK(INDEX('Policy Characteristics'!L:L,MATCH($C1855,'Policy Characteristics'!$C:$C,0))),"",INDEX('Policy Characteristics'!L:L,MATCH($C1855,'Policy Characteristics'!$C:$C,0)))</f>
        <v>fuel-taxes.html</v>
      </c>
      <c r="S1855" s="291" t="s">
        <v>187</v>
      </c>
    </row>
    <row r="1856" spans="1:19">
      <c r="A1856" s="237" t="str">
        <f>IF(ISBLANK(INDEX('Policy Characteristics'!A:A,MATCH($C1856,'Policy Characteristics'!$C:$C,0))),"",INDEX('Policy Characteristics'!A:A,MATCH($C1856,'Policy Characteristics'!$C:$C,0)))</f>
        <v>Cross-Sector</v>
      </c>
      <c r="B1856" s="386" t="str">
        <f>IF(ISBLANK(INDEX('Policy Characteristics'!B:B,MATCH($C1856,'Policy Characteristics'!$C:$C,0))),"",INDEX('Policy Characteristics'!B:B,MATCH($C1856,'Policy Characteristics'!$C:$C,0)))</f>
        <v>Fuel Taxes or Subsidies</v>
      </c>
      <c r="C1856" s="294" t="str">
        <f t="shared" ref="C1856:C1862" si="71">C$1727</f>
        <v>Additional Fuel Tax or Subsidy Rate by Fuel</v>
      </c>
      <c r="D1856" s="290" t="s">
        <v>75</v>
      </c>
      <c r="E1856" s="335" t="s">
        <v>3680</v>
      </c>
      <c r="F1856" s="290" t="s">
        <v>99</v>
      </c>
      <c r="G1856" s="335" t="s">
        <v>2786</v>
      </c>
      <c r="H1856" s="17">
        <v>2426</v>
      </c>
      <c r="I1856" s="389" t="s">
        <v>44</v>
      </c>
      <c r="J1856" s="388" t="str">
        <f>IF(ISBLANK(INDEX('Policy Characteristics'!D:D,MATCH($C1856,'Policy Characteristics'!$C:$C,0))),"",INDEX('Policy Characteristics'!D:D,MATCH($C1856,'Policy Characteristics'!$C:$C,0)))</f>
        <v>Fuel Taxes or Subsidies</v>
      </c>
      <c r="K1856" s="237" t="str">
        <f>IF(ISBLANK(INDEX('Policy Characteristics'!E:E,MATCH($C1856,'Policy Characteristics'!$C:$C,0))),"",INDEX('Policy Characteristics'!E:E,MATCH($C1856,'Policy Characteristics'!$C:$C,0)))</f>
        <v>cross fuel tax</v>
      </c>
      <c r="L1856" s="238">
        <f>IF(ISBLANK(INDEX('Policy Characteristics'!F:F,MATCH($C1856,'Policy Characteristics'!$C:$C,0))),"",INDEX('Policy Characteristics'!F:F,MATCH($C1856,'Policy Characteristics'!$C:$C,0)))</f>
        <v>-0.9</v>
      </c>
      <c r="M1856" s="238">
        <f>IF(ISBLANK(INDEX('Policy Characteristics'!G:G,MATCH($C1856,'Policy Characteristics'!$C:$C,0))),"",INDEX('Policy Characteristics'!G:G,MATCH($C1856,'Policy Characteristics'!$C:$C,0)))</f>
        <v>0.9</v>
      </c>
      <c r="N1856" s="238">
        <f>IF(ISBLANK(INDEX('Policy Characteristics'!H:H,MATCH($C1856,'Policy Characteristics'!$C:$C,0))),"",INDEX('Policy Characteristics'!H:H,MATCH($C1856,'Policy Characteristics'!$C:$C,0)))</f>
        <v>0.01</v>
      </c>
      <c r="O1856" s="237" t="str">
        <f>IF(ISBLANK(INDEX('Policy Characteristics'!I:I,MATCH($C1856,'Policy Characteristics'!$C:$C,0))),"",INDEX('Policy Characteristics'!I:I,MATCH($C1856,'Policy Characteristics'!$C:$C,0)))</f>
        <v>% of BAU price</v>
      </c>
      <c r="P1856" s="237"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7" t="str">
        <f>IF(ISBLANK(INDEX('Policy Characteristics'!K:K,MATCH($C1856,'Policy Characteristics'!$C:$C,0))),"",INDEX('Policy Characteristics'!K:K,MATCH($C1856,'Policy Characteristics'!$C:$C,0)))</f>
        <v>fuels.html#fuel-taxes</v>
      </c>
      <c r="R1856" s="237" t="str">
        <f>IF(ISBLANK(INDEX('Policy Characteristics'!L:L,MATCH($C1856,'Policy Characteristics'!$C:$C,0))),"",INDEX('Policy Characteristics'!L:L,MATCH($C1856,'Policy Characteristics'!$C:$C,0)))</f>
        <v>fuel-taxes.html</v>
      </c>
      <c r="S1856" s="291" t="s">
        <v>187</v>
      </c>
    </row>
    <row r="1857" spans="1:19">
      <c r="A1857" s="237" t="str">
        <f>IF(ISBLANK(INDEX('Policy Characteristics'!A:A,MATCH($C1857,'Policy Characteristics'!$C:$C,0))),"",INDEX('Policy Characteristics'!A:A,MATCH($C1857,'Policy Characteristics'!$C:$C,0)))</f>
        <v>Cross-Sector</v>
      </c>
      <c r="B1857" s="386" t="str">
        <f>IF(ISBLANK(INDEX('Policy Characteristics'!B:B,MATCH($C1857,'Policy Characteristics'!$C:$C,0))),"",INDEX('Policy Characteristics'!B:B,MATCH($C1857,'Policy Characteristics'!$C:$C,0)))</f>
        <v>Fuel Taxes or Subsidies</v>
      </c>
      <c r="C1857" s="294" t="str">
        <f t="shared" si="71"/>
        <v>Additional Fuel Tax or Subsidy Rate by Fuel</v>
      </c>
      <c r="D1857" s="290" t="s">
        <v>440</v>
      </c>
      <c r="E1857" s="335" t="s">
        <v>3680</v>
      </c>
      <c r="F1857" s="290" t="s">
        <v>441</v>
      </c>
      <c r="G1857" s="335" t="s">
        <v>2786</v>
      </c>
      <c r="H1857" s="17">
        <v>2427</v>
      </c>
      <c r="I1857" s="389" t="s">
        <v>44</v>
      </c>
      <c r="J1857" s="388" t="str">
        <f>IF(ISBLANK(INDEX('Policy Characteristics'!D:D,MATCH($C1857,'Policy Characteristics'!$C:$C,0))),"",INDEX('Policy Characteristics'!D:D,MATCH($C1857,'Policy Characteristics'!$C:$C,0)))</f>
        <v>Fuel Taxes or Subsidies</v>
      </c>
      <c r="K1857" s="237" t="str">
        <f>IF(ISBLANK(INDEX('Policy Characteristics'!E:E,MATCH($C1857,'Policy Characteristics'!$C:$C,0))),"",INDEX('Policy Characteristics'!E:E,MATCH($C1857,'Policy Characteristics'!$C:$C,0)))</f>
        <v>cross fuel tax</v>
      </c>
      <c r="L1857" s="238">
        <f>IF(ISBLANK(INDEX('Policy Characteristics'!F:F,MATCH($C1857,'Policy Characteristics'!$C:$C,0))),"",INDEX('Policy Characteristics'!F:F,MATCH($C1857,'Policy Characteristics'!$C:$C,0)))</f>
        <v>-0.9</v>
      </c>
      <c r="M1857" s="238">
        <f>IF(ISBLANK(INDEX('Policy Characteristics'!G:G,MATCH($C1857,'Policy Characteristics'!$C:$C,0))),"",INDEX('Policy Characteristics'!G:G,MATCH($C1857,'Policy Characteristics'!$C:$C,0)))</f>
        <v>0.9</v>
      </c>
      <c r="N1857" s="238">
        <f>IF(ISBLANK(INDEX('Policy Characteristics'!H:H,MATCH($C1857,'Policy Characteristics'!$C:$C,0))),"",INDEX('Policy Characteristics'!H:H,MATCH($C1857,'Policy Characteristics'!$C:$C,0)))</f>
        <v>0.01</v>
      </c>
      <c r="O1857" s="237" t="str">
        <f>IF(ISBLANK(INDEX('Policy Characteristics'!I:I,MATCH($C1857,'Policy Characteristics'!$C:$C,0))),"",INDEX('Policy Characteristics'!I:I,MATCH($C1857,'Policy Characteristics'!$C:$C,0)))</f>
        <v>% of BAU price</v>
      </c>
      <c r="P1857" s="237"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7" t="str">
        <f>IF(ISBLANK(INDEX('Policy Characteristics'!K:K,MATCH($C1857,'Policy Characteristics'!$C:$C,0))),"",INDEX('Policy Characteristics'!K:K,MATCH($C1857,'Policy Characteristics'!$C:$C,0)))</f>
        <v>fuels.html#fuel-taxes</v>
      </c>
      <c r="R1857" s="237" t="str">
        <f>IF(ISBLANK(INDEX('Policy Characteristics'!L:L,MATCH($C1857,'Policy Characteristics'!$C:$C,0))),"",INDEX('Policy Characteristics'!L:L,MATCH($C1857,'Policy Characteristics'!$C:$C,0)))</f>
        <v>fuel-taxes.html</v>
      </c>
      <c r="S1857" s="291" t="s">
        <v>187</v>
      </c>
    </row>
    <row r="1858" spans="1:19">
      <c r="A1858" s="237" t="str">
        <f>IF(ISBLANK(INDEX('Policy Characteristics'!A:A,MATCH($C1858,'Policy Characteristics'!$C:$C,0))),"",INDEX('Policy Characteristics'!A:A,MATCH($C1858,'Policy Characteristics'!$C:$C,0)))</f>
        <v>Cross-Sector</v>
      </c>
      <c r="B1858" s="386" t="str">
        <f>IF(ISBLANK(INDEX('Policy Characteristics'!B:B,MATCH($C1858,'Policy Characteristics'!$C:$C,0))),"",INDEX('Policy Characteristics'!B:B,MATCH($C1858,'Policy Characteristics'!$C:$C,0)))</f>
        <v>Fuel Taxes or Subsidies</v>
      </c>
      <c r="C1858" s="294" t="str">
        <f t="shared" si="71"/>
        <v>Additional Fuel Tax or Subsidy Rate by Fuel</v>
      </c>
      <c r="D1858" s="290" t="s">
        <v>2462</v>
      </c>
      <c r="E1858" s="335" t="s">
        <v>3680</v>
      </c>
      <c r="F1858" s="290" t="s">
        <v>2466</v>
      </c>
      <c r="G1858" s="335" t="s">
        <v>2786</v>
      </c>
      <c r="H1858" s="17">
        <v>2428</v>
      </c>
      <c r="I1858" s="389" t="s">
        <v>44</v>
      </c>
      <c r="J1858" s="388" t="str">
        <f>IF(ISBLANK(INDEX('Policy Characteristics'!D:D,MATCH($C1858,'Policy Characteristics'!$C:$C,0))),"",INDEX('Policy Characteristics'!D:D,MATCH($C1858,'Policy Characteristics'!$C:$C,0)))</f>
        <v>Fuel Taxes or Subsidies</v>
      </c>
      <c r="K1858" s="237" t="str">
        <f>IF(ISBLANK(INDEX('Policy Characteristics'!E:E,MATCH($C1858,'Policy Characteristics'!$C:$C,0))),"",INDEX('Policy Characteristics'!E:E,MATCH($C1858,'Policy Characteristics'!$C:$C,0)))</f>
        <v>cross fuel tax</v>
      </c>
      <c r="L1858" s="238">
        <f>IF(ISBLANK(INDEX('Policy Characteristics'!F:F,MATCH($C1858,'Policy Characteristics'!$C:$C,0))),"",INDEX('Policy Characteristics'!F:F,MATCH($C1858,'Policy Characteristics'!$C:$C,0)))</f>
        <v>-0.9</v>
      </c>
      <c r="M1858" s="238">
        <f>IF(ISBLANK(INDEX('Policy Characteristics'!G:G,MATCH($C1858,'Policy Characteristics'!$C:$C,0))),"",INDEX('Policy Characteristics'!G:G,MATCH($C1858,'Policy Characteristics'!$C:$C,0)))</f>
        <v>0.9</v>
      </c>
      <c r="N1858" s="238">
        <f>IF(ISBLANK(INDEX('Policy Characteristics'!H:H,MATCH($C1858,'Policy Characteristics'!$C:$C,0))),"",INDEX('Policy Characteristics'!H:H,MATCH($C1858,'Policy Characteristics'!$C:$C,0)))</f>
        <v>0.01</v>
      </c>
      <c r="O1858" s="237" t="str">
        <f>IF(ISBLANK(INDEX('Policy Characteristics'!I:I,MATCH($C1858,'Policy Characteristics'!$C:$C,0))),"",INDEX('Policy Characteristics'!I:I,MATCH($C1858,'Policy Characteristics'!$C:$C,0)))</f>
        <v>% of BAU price</v>
      </c>
      <c r="P1858" s="237"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7" t="str">
        <f>IF(ISBLANK(INDEX('Policy Characteristics'!K:K,MATCH($C1858,'Policy Characteristics'!$C:$C,0))),"",INDEX('Policy Characteristics'!K:K,MATCH($C1858,'Policy Characteristics'!$C:$C,0)))</f>
        <v>fuels.html#fuel-taxes</v>
      </c>
      <c r="R1858" s="237" t="str">
        <f>IF(ISBLANK(INDEX('Policy Characteristics'!L:L,MATCH($C1858,'Policy Characteristics'!$C:$C,0))),"",INDEX('Policy Characteristics'!L:L,MATCH($C1858,'Policy Characteristics'!$C:$C,0)))</f>
        <v>fuel-taxes.html</v>
      </c>
      <c r="S1858" s="291" t="s">
        <v>187</v>
      </c>
    </row>
    <row r="1859" spans="1:19">
      <c r="A1859" s="237" t="str">
        <f>IF(ISBLANK(INDEX('Policy Characteristics'!A:A,MATCH($C1859,'Policy Characteristics'!$C:$C,0))),"",INDEX('Policy Characteristics'!A:A,MATCH($C1859,'Policy Characteristics'!$C:$C,0)))</f>
        <v>Cross-Sector</v>
      </c>
      <c r="B1859" s="386" t="str">
        <f>IF(ISBLANK(INDEX('Policy Characteristics'!B:B,MATCH($C1859,'Policy Characteristics'!$C:$C,0))),"",INDEX('Policy Characteristics'!B:B,MATCH($C1859,'Policy Characteristics'!$C:$C,0)))</f>
        <v>Fuel Taxes or Subsidies</v>
      </c>
      <c r="C1859" s="294" t="str">
        <f t="shared" si="71"/>
        <v>Additional Fuel Tax or Subsidy Rate by Fuel</v>
      </c>
      <c r="D1859" s="290" t="s">
        <v>2472</v>
      </c>
      <c r="E1859" s="335" t="s">
        <v>3680</v>
      </c>
      <c r="F1859" s="290" t="s">
        <v>2473</v>
      </c>
      <c r="G1859" s="335" t="s">
        <v>2786</v>
      </c>
      <c r="H1859" s="17">
        <v>2429</v>
      </c>
      <c r="I1859" s="389" t="s">
        <v>44</v>
      </c>
      <c r="J1859" s="388" t="str">
        <f>IF(ISBLANK(INDEX('Policy Characteristics'!D:D,MATCH($C1859,'Policy Characteristics'!$C:$C,0))),"",INDEX('Policy Characteristics'!D:D,MATCH($C1859,'Policy Characteristics'!$C:$C,0)))</f>
        <v>Fuel Taxes or Subsidies</v>
      </c>
      <c r="K1859" s="237" t="str">
        <f>IF(ISBLANK(INDEX('Policy Characteristics'!E:E,MATCH($C1859,'Policy Characteristics'!$C:$C,0))),"",INDEX('Policy Characteristics'!E:E,MATCH($C1859,'Policy Characteristics'!$C:$C,0)))</f>
        <v>cross fuel tax</v>
      </c>
      <c r="L1859" s="238">
        <f>IF(ISBLANK(INDEX('Policy Characteristics'!F:F,MATCH($C1859,'Policy Characteristics'!$C:$C,0))),"",INDEX('Policy Characteristics'!F:F,MATCH($C1859,'Policy Characteristics'!$C:$C,0)))</f>
        <v>-0.9</v>
      </c>
      <c r="M1859" s="238">
        <f>IF(ISBLANK(INDEX('Policy Characteristics'!G:G,MATCH($C1859,'Policy Characteristics'!$C:$C,0))),"",INDEX('Policy Characteristics'!G:G,MATCH($C1859,'Policy Characteristics'!$C:$C,0)))</f>
        <v>0.9</v>
      </c>
      <c r="N1859" s="238">
        <f>IF(ISBLANK(INDEX('Policy Characteristics'!H:H,MATCH($C1859,'Policy Characteristics'!$C:$C,0))),"",INDEX('Policy Characteristics'!H:H,MATCH($C1859,'Policy Characteristics'!$C:$C,0)))</f>
        <v>0.01</v>
      </c>
      <c r="O1859" s="237" t="str">
        <f>IF(ISBLANK(INDEX('Policy Characteristics'!I:I,MATCH($C1859,'Policy Characteristics'!$C:$C,0))),"",INDEX('Policy Characteristics'!I:I,MATCH($C1859,'Policy Characteristics'!$C:$C,0)))</f>
        <v>% of BAU price</v>
      </c>
      <c r="P1859" s="237"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7" t="str">
        <f>IF(ISBLANK(INDEX('Policy Characteristics'!K:K,MATCH($C1859,'Policy Characteristics'!$C:$C,0))),"",INDEX('Policy Characteristics'!K:K,MATCH($C1859,'Policy Characteristics'!$C:$C,0)))</f>
        <v>fuels.html#fuel-taxes</v>
      </c>
      <c r="R1859" s="237" t="str">
        <f>IF(ISBLANK(INDEX('Policy Characteristics'!L:L,MATCH($C1859,'Policy Characteristics'!$C:$C,0))),"",INDEX('Policy Characteristics'!L:L,MATCH($C1859,'Policy Characteristics'!$C:$C,0)))</f>
        <v>fuel-taxes.html</v>
      </c>
      <c r="S1859" s="291" t="s">
        <v>187</v>
      </c>
    </row>
    <row r="1860" spans="1:19">
      <c r="A1860" s="237" t="str">
        <f>IF(ISBLANK(INDEX('Policy Characteristics'!A:A,MATCH($C1860,'Policy Characteristics'!$C:$C,0))),"",INDEX('Policy Characteristics'!A:A,MATCH($C1860,'Policy Characteristics'!$C:$C,0)))</f>
        <v>Cross-Sector</v>
      </c>
      <c r="B1860" s="386" t="str">
        <f>IF(ISBLANK(INDEX('Policy Characteristics'!B:B,MATCH($C1860,'Policy Characteristics'!$C:$C,0))),"",INDEX('Policy Characteristics'!B:B,MATCH($C1860,'Policy Characteristics'!$C:$C,0)))</f>
        <v>Fuel Taxes or Subsidies</v>
      </c>
      <c r="C1860" s="294" t="str">
        <f t="shared" si="71"/>
        <v>Additional Fuel Tax or Subsidy Rate by Fuel</v>
      </c>
      <c r="D1860" s="290" t="s">
        <v>2463</v>
      </c>
      <c r="E1860" s="335" t="s">
        <v>3680</v>
      </c>
      <c r="F1860" s="290" t="s">
        <v>2467</v>
      </c>
      <c r="G1860" s="335" t="s">
        <v>2786</v>
      </c>
      <c r="H1860" s="17">
        <v>2430</v>
      </c>
      <c r="I1860" s="389" t="s">
        <v>44</v>
      </c>
      <c r="J1860" s="388" t="str">
        <f>IF(ISBLANK(INDEX('Policy Characteristics'!D:D,MATCH($C1860,'Policy Characteristics'!$C:$C,0))),"",INDEX('Policy Characteristics'!D:D,MATCH($C1860,'Policy Characteristics'!$C:$C,0)))</f>
        <v>Fuel Taxes or Subsidies</v>
      </c>
      <c r="K1860" s="237" t="str">
        <f>IF(ISBLANK(INDEX('Policy Characteristics'!E:E,MATCH($C1860,'Policy Characteristics'!$C:$C,0))),"",INDEX('Policy Characteristics'!E:E,MATCH($C1860,'Policy Characteristics'!$C:$C,0)))</f>
        <v>cross fuel tax</v>
      </c>
      <c r="L1860" s="238">
        <f>IF(ISBLANK(INDEX('Policy Characteristics'!F:F,MATCH($C1860,'Policy Characteristics'!$C:$C,0))),"",INDEX('Policy Characteristics'!F:F,MATCH($C1860,'Policy Characteristics'!$C:$C,0)))</f>
        <v>-0.9</v>
      </c>
      <c r="M1860" s="238">
        <f>IF(ISBLANK(INDEX('Policy Characteristics'!G:G,MATCH($C1860,'Policy Characteristics'!$C:$C,0))),"",INDEX('Policy Characteristics'!G:G,MATCH($C1860,'Policy Characteristics'!$C:$C,0)))</f>
        <v>0.9</v>
      </c>
      <c r="N1860" s="238">
        <f>IF(ISBLANK(INDEX('Policy Characteristics'!H:H,MATCH($C1860,'Policy Characteristics'!$C:$C,0))),"",INDEX('Policy Characteristics'!H:H,MATCH($C1860,'Policy Characteristics'!$C:$C,0)))</f>
        <v>0.01</v>
      </c>
      <c r="O1860" s="237" t="str">
        <f>IF(ISBLANK(INDEX('Policy Characteristics'!I:I,MATCH($C1860,'Policy Characteristics'!$C:$C,0))),"",INDEX('Policy Characteristics'!I:I,MATCH($C1860,'Policy Characteristics'!$C:$C,0)))</f>
        <v>% of BAU price</v>
      </c>
      <c r="P1860" s="237"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7" t="str">
        <f>IF(ISBLANK(INDEX('Policy Characteristics'!K:K,MATCH($C1860,'Policy Characteristics'!$C:$C,0))),"",INDEX('Policy Characteristics'!K:K,MATCH($C1860,'Policy Characteristics'!$C:$C,0)))</f>
        <v>fuels.html#fuel-taxes</v>
      </c>
      <c r="R1860" s="237" t="str">
        <f>IF(ISBLANK(INDEX('Policy Characteristics'!L:L,MATCH($C1860,'Policy Characteristics'!$C:$C,0))),"",INDEX('Policy Characteristics'!L:L,MATCH($C1860,'Policy Characteristics'!$C:$C,0)))</f>
        <v>fuel-taxes.html</v>
      </c>
      <c r="S1860" s="291" t="s">
        <v>187</v>
      </c>
    </row>
    <row r="1861" spans="1:19">
      <c r="A1861" s="237" t="str">
        <f>IF(ISBLANK(INDEX('Policy Characteristics'!A:A,MATCH($C1861,'Policy Characteristics'!$C:$C,0))),"",INDEX('Policy Characteristics'!A:A,MATCH($C1861,'Policy Characteristics'!$C:$C,0)))</f>
        <v>Cross-Sector</v>
      </c>
      <c r="B1861" s="386" t="str">
        <f>IF(ISBLANK(INDEX('Policy Characteristics'!B:B,MATCH($C1861,'Policy Characteristics'!$C:$C,0))),"",INDEX('Policy Characteristics'!B:B,MATCH($C1861,'Policy Characteristics'!$C:$C,0)))</f>
        <v>Fuel Taxes or Subsidies</v>
      </c>
      <c r="C1861" s="294" t="str">
        <f t="shared" si="71"/>
        <v>Additional Fuel Tax or Subsidy Rate by Fuel</v>
      </c>
      <c r="D1861" s="290" t="s">
        <v>2464</v>
      </c>
      <c r="E1861" s="335" t="s">
        <v>3680</v>
      </c>
      <c r="F1861" s="290" t="s">
        <v>2468</v>
      </c>
      <c r="G1861" s="335" t="s">
        <v>2786</v>
      </c>
      <c r="H1861" s="17">
        <v>2431</v>
      </c>
      <c r="I1861" s="389" t="s">
        <v>44</v>
      </c>
      <c r="J1861" s="388" t="str">
        <f>IF(ISBLANK(INDEX('Policy Characteristics'!D:D,MATCH($C1861,'Policy Characteristics'!$C:$C,0))),"",INDEX('Policy Characteristics'!D:D,MATCH($C1861,'Policy Characteristics'!$C:$C,0)))</f>
        <v>Fuel Taxes or Subsidies</v>
      </c>
      <c r="K1861" s="237" t="str">
        <f>IF(ISBLANK(INDEX('Policy Characteristics'!E:E,MATCH($C1861,'Policy Characteristics'!$C:$C,0))),"",INDEX('Policy Characteristics'!E:E,MATCH($C1861,'Policy Characteristics'!$C:$C,0)))</f>
        <v>cross fuel tax</v>
      </c>
      <c r="L1861" s="238">
        <f>IF(ISBLANK(INDEX('Policy Characteristics'!F:F,MATCH($C1861,'Policy Characteristics'!$C:$C,0))),"",INDEX('Policy Characteristics'!F:F,MATCH($C1861,'Policy Characteristics'!$C:$C,0)))</f>
        <v>-0.9</v>
      </c>
      <c r="M1861" s="238">
        <f>IF(ISBLANK(INDEX('Policy Characteristics'!G:G,MATCH($C1861,'Policy Characteristics'!$C:$C,0))),"",INDEX('Policy Characteristics'!G:G,MATCH($C1861,'Policy Characteristics'!$C:$C,0)))</f>
        <v>0.9</v>
      </c>
      <c r="N1861" s="238">
        <f>IF(ISBLANK(INDEX('Policy Characteristics'!H:H,MATCH($C1861,'Policy Characteristics'!$C:$C,0))),"",INDEX('Policy Characteristics'!H:H,MATCH($C1861,'Policy Characteristics'!$C:$C,0)))</f>
        <v>0.01</v>
      </c>
      <c r="O1861" s="237" t="str">
        <f>IF(ISBLANK(INDEX('Policy Characteristics'!I:I,MATCH($C1861,'Policy Characteristics'!$C:$C,0))),"",INDEX('Policy Characteristics'!I:I,MATCH($C1861,'Policy Characteristics'!$C:$C,0)))</f>
        <v>% of BAU price</v>
      </c>
      <c r="P1861" s="237"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7" t="str">
        <f>IF(ISBLANK(INDEX('Policy Characteristics'!K:K,MATCH($C1861,'Policy Characteristics'!$C:$C,0))),"",INDEX('Policy Characteristics'!K:K,MATCH($C1861,'Policy Characteristics'!$C:$C,0)))</f>
        <v>fuels.html#fuel-taxes</v>
      </c>
      <c r="R1861" s="237" t="str">
        <f>IF(ISBLANK(INDEX('Policy Characteristics'!L:L,MATCH($C1861,'Policy Characteristics'!$C:$C,0))),"",INDEX('Policy Characteristics'!L:L,MATCH($C1861,'Policy Characteristics'!$C:$C,0)))</f>
        <v>fuel-taxes.html</v>
      </c>
      <c r="S1861" s="291" t="s">
        <v>187</v>
      </c>
    </row>
    <row r="1862" spans="1:19">
      <c r="A1862" s="237" t="str">
        <f>IF(ISBLANK(INDEX('Policy Characteristics'!A:A,MATCH($C1862,'Policy Characteristics'!$C:$C,0))),"",INDEX('Policy Characteristics'!A:A,MATCH($C1862,'Policy Characteristics'!$C:$C,0)))</f>
        <v>Cross-Sector</v>
      </c>
      <c r="B1862" s="386" t="str">
        <f>IF(ISBLANK(INDEX('Policy Characteristics'!B:B,MATCH($C1862,'Policy Characteristics'!$C:$C,0))),"",INDEX('Policy Characteristics'!B:B,MATCH($C1862,'Policy Characteristics'!$C:$C,0)))</f>
        <v>Fuel Taxes or Subsidies</v>
      </c>
      <c r="C1862" s="294" t="str">
        <f t="shared" si="71"/>
        <v>Additional Fuel Tax or Subsidy Rate by Fuel</v>
      </c>
      <c r="D1862" s="290" t="s">
        <v>2465</v>
      </c>
      <c r="E1862" s="335" t="s">
        <v>3680</v>
      </c>
      <c r="F1862" s="290" t="s">
        <v>2469</v>
      </c>
      <c r="G1862" s="335" t="s">
        <v>2786</v>
      </c>
      <c r="H1862" s="17">
        <v>2432</v>
      </c>
      <c r="I1862" s="389" t="s">
        <v>44</v>
      </c>
      <c r="J1862" s="388" t="str">
        <f>IF(ISBLANK(INDEX('Policy Characteristics'!D:D,MATCH($C1862,'Policy Characteristics'!$C:$C,0))),"",INDEX('Policy Characteristics'!D:D,MATCH($C1862,'Policy Characteristics'!$C:$C,0)))</f>
        <v>Fuel Taxes or Subsidies</v>
      </c>
      <c r="K1862" s="237" t="str">
        <f>IF(ISBLANK(INDEX('Policy Characteristics'!E:E,MATCH($C1862,'Policy Characteristics'!$C:$C,0))),"",INDEX('Policy Characteristics'!E:E,MATCH($C1862,'Policy Characteristics'!$C:$C,0)))</f>
        <v>cross fuel tax</v>
      </c>
      <c r="L1862" s="238">
        <f>IF(ISBLANK(INDEX('Policy Characteristics'!F:F,MATCH($C1862,'Policy Characteristics'!$C:$C,0))),"",INDEX('Policy Characteristics'!F:F,MATCH($C1862,'Policy Characteristics'!$C:$C,0)))</f>
        <v>-0.9</v>
      </c>
      <c r="M1862" s="238">
        <f>IF(ISBLANK(INDEX('Policy Characteristics'!G:G,MATCH($C1862,'Policy Characteristics'!$C:$C,0))),"",INDEX('Policy Characteristics'!G:G,MATCH($C1862,'Policy Characteristics'!$C:$C,0)))</f>
        <v>0.9</v>
      </c>
      <c r="N1862" s="238">
        <f>IF(ISBLANK(INDEX('Policy Characteristics'!H:H,MATCH($C1862,'Policy Characteristics'!$C:$C,0))),"",INDEX('Policy Characteristics'!H:H,MATCH($C1862,'Policy Characteristics'!$C:$C,0)))</f>
        <v>0.01</v>
      </c>
      <c r="O1862" s="237" t="str">
        <f>IF(ISBLANK(INDEX('Policy Characteristics'!I:I,MATCH($C1862,'Policy Characteristics'!$C:$C,0))),"",INDEX('Policy Characteristics'!I:I,MATCH($C1862,'Policy Characteristics'!$C:$C,0)))</f>
        <v>% of BAU price</v>
      </c>
      <c r="P1862" s="237"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7" t="str">
        <f>IF(ISBLANK(INDEX('Policy Characteristics'!K:K,MATCH($C1862,'Policy Characteristics'!$C:$C,0))),"",INDEX('Policy Characteristics'!K:K,MATCH($C1862,'Policy Characteristics'!$C:$C,0)))</f>
        <v>fuels.html#fuel-taxes</v>
      </c>
      <c r="R1862" s="237" t="str">
        <f>IF(ISBLANK(INDEX('Policy Characteristics'!L:L,MATCH($C1862,'Policy Characteristics'!$C:$C,0))),"",INDEX('Policy Characteristics'!L:L,MATCH($C1862,'Policy Characteristics'!$C:$C,0)))</f>
        <v>fuel-taxes.html</v>
      </c>
      <c r="S1862" s="291" t="s">
        <v>187</v>
      </c>
    </row>
    <row r="1863" spans="1:19">
      <c r="A1863" s="237" t="str">
        <f>IF(ISBLANK(INDEX('Policy Characteristics'!A:A,MATCH($C1863,'Policy Characteristics'!$C:$C,0))),"",INDEX('Policy Characteristics'!A:A,MATCH($C1863,'Policy Characteristics'!$C:$C,0)))</f>
        <v>Cross-Sector</v>
      </c>
      <c r="B1863" s="386" t="str">
        <f>IF(ISBLANK(INDEX('Policy Characteristics'!B:B,MATCH($C1863,'Policy Characteristics'!$C:$C,0))),"",INDEX('Policy Characteristics'!B:B,MATCH($C1863,'Policy Characteristics'!$C:$C,0)))</f>
        <v>Non BAU Carbon Tax Vehicle Qualification</v>
      </c>
      <c r="C1863" t="s">
        <v>3640</v>
      </c>
      <c r="H1863" s="17">
        <v>2286</v>
      </c>
      <c r="I1863" s="391" t="s">
        <v>43</v>
      </c>
      <c r="J1863" s="388" t="str">
        <f>IF(ISBLANK(INDEX('Policy Characteristics'!D:D,MATCH($C1863,'Policy Characteristics'!$C:$C,0))),"",INDEX('Policy Characteristics'!D:D,MATCH($C1863,'Policy Characteristics'!$C:$C,0)))</f>
        <v/>
      </c>
      <c r="K1863" s="237" t="str">
        <f>IF(ISBLANK(INDEX('Policy Characteristics'!E:E,MATCH($C1863,'Policy Characteristics'!$C:$C,0))),"",INDEX('Policy Characteristics'!E:E,MATCH($C1863,'Policy Characteristics'!$C:$C,0)))</f>
        <v/>
      </c>
      <c r="L1863" s="327">
        <f>IF(ISBLANK(INDEX('Policy Characteristics'!F:F,MATCH($C1863,'Policy Characteristics'!$C:$C,0))),"",INDEX('Policy Characteristics'!F:F,MATCH($C1863,'Policy Characteristics'!$C:$C,0)))</f>
        <v>0</v>
      </c>
      <c r="M1863" s="327">
        <f>IF(ISBLANK(INDEX('Policy Characteristics'!G:G,MATCH($C1863,'Policy Characteristics'!$C:$C,0))),"",INDEX('Policy Characteristics'!G:G,MATCH($C1863,'Policy Characteristics'!$C:$C,0)))</f>
        <v>1</v>
      </c>
      <c r="N1863" s="327">
        <f>IF(ISBLANK(INDEX('Policy Characteristics'!H:H,MATCH($C1863,'Policy Characteristics'!$C:$C,0))),"",INDEX('Policy Characteristics'!H:H,MATCH($C1863,'Policy Characteristics'!$C:$C,0)))</f>
        <v>1</v>
      </c>
      <c r="O1863" s="237" t="str">
        <f>IF(ISBLANK(INDEX('Policy Characteristics'!I:I,MATCH($C1863,'Policy Characteristics'!$C:$C,0))),"",INDEX('Policy Characteristics'!I:I,MATCH($C1863,'Policy Characteristics'!$C:$C,0)))</f>
        <v>on/off</v>
      </c>
      <c r="P1863" s="237"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7" t="str">
        <f>IF(ISBLANK(INDEX('Policy Characteristics'!K:K,MATCH($C1863,'Policy Characteristics'!$C:$C,0))),"",INDEX('Policy Characteristics'!K:K,MATCH($C1863,'Policy Characteristics'!$C:$C,0)))</f>
        <v/>
      </c>
      <c r="R1863" s="237" t="str">
        <f>IF(ISBLANK(INDEX('Policy Characteristics'!L:L,MATCH($C1863,'Policy Characteristics'!$C:$C,0))),"",INDEX('Policy Characteristics'!L:L,MATCH($C1863,'Policy Characteristics'!$C:$C,0)))</f>
        <v/>
      </c>
      <c r="S1863" s="291" t="s">
        <v>3951</v>
      </c>
    </row>
    <row r="1864" spans="1:19">
      <c r="A1864" s="237" t="str">
        <f>IF(ISBLANK(INDEX('Policy Characteristics'!A:A,MATCH($C1864,'Policy Characteristics'!$C:$C,0))),"",INDEX('Policy Characteristics'!A:A,MATCH($C1864,'Policy Characteristics'!$C:$C,0)))</f>
        <v>Cross-Sector</v>
      </c>
      <c r="B1864" s="386" t="str">
        <f>IF(ISBLANK(INDEX('Policy Characteristics'!B:B,MATCH($C1864,'Policy Characteristics'!$C:$C,0))),"",INDEX('Policy Characteristics'!B:B,MATCH($C1864,'Policy Characteristics'!$C:$C,0)))</f>
        <v>Non BAU Carbon Tax Industry Qualification</v>
      </c>
      <c r="C1864" t="s">
        <v>3641</v>
      </c>
      <c r="H1864" s="17">
        <v>2287</v>
      </c>
      <c r="I1864" s="391" t="s">
        <v>43</v>
      </c>
      <c r="J1864" s="388" t="str">
        <f>IF(ISBLANK(INDEX('Policy Characteristics'!D:D,MATCH($C1864,'Policy Characteristics'!$C:$C,0))),"",INDEX('Policy Characteristics'!D:D,MATCH($C1864,'Policy Characteristics'!$C:$C,0)))</f>
        <v/>
      </c>
      <c r="K1864" s="237" t="str">
        <f>IF(ISBLANK(INDEX('Policy Characteristics'!E:E,MATCH($C1864,'Policy Characteristics'!$C:$C,0))),"",INDEX('Policy Characteristics'!E:E,MATCH($C1864,'Policy Characteristics'!$C:$C,0)))</f>
        <v/>
      </c>
      <c r="L1864" s="327">
        <f>IF(ISBLANK(INDEX('Policy Characteristics'!F:F,MATCH($C1864,'Policy Characteristics'!$C:$C,0))),"",INDEX('Policy Characteristics'!F:F,MATCH($C1864,'Policy Characteristics'!$C:$C,0)))</f>
        <v>0</v>
      </c>
      <c r="M1864" s="327">
        <f>IF(ISBLANK(INDEX('Policy Characteristics'!G:G,MATCH($C1864,'Policy Characteristics'!$C:$C,0))),"",INDEX('Policy Characteristics'!G:G,MATCH($C1864,'Policy Characteristics'!$C:$C,0)))</f>
        <v>1</v>
      </c>
      <c r="N1864" s="327">
        <f>IF(ISBLANK(INDEX('Policy Characteristics'!H:H,MATCH($C1864,'Policy Characteristics'!$C:$C,0))),"",INDEX('Policy Characteristics'!H:H,MATCH($C1864,'Policy Characteristics'!$C:$C,0)))</f>
        <v>1</v>
      </c>
      <c r="O1864" s="237" t="str">
        <f>IF(ISBLANK(INDEX('Policy Characteristics'!I:I,MATCH($C1864,'Policy Characteristics'!$C:$C,0))),"",INDEX('Policy Characteristics'!I:I,MATCH($C1864,'Policy Characteristics'!$C:$C,0)))</f>
        <v>on/off</v>
      </c>
      <c r="P1864" s="237"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7" t="str">
        <f>IF(ISBLANK(INDEX('Policy Characteristics'!K:K,MATCH($C1864,'Policy Characteristics'!$C:$C,0))),"",INDEX('Policy Characteristics'!K:K,MATCH($C1864,'Policy Characteristics'!$C:$C,0)))</f>
        <v/>
      </c>
      <c r="R1864" s="237" t="str">
        <f>IF(ISBLANK(INDEX('Policy Characteristics'!L:L,MATCH($C1864,'Policy Characteristics'!$C:$C,0))),"",INDEX('Policy Characteristics'!L:L,MATCH($C1864,'Policy Characteristics'!$C:$C,0)))</f>
        <v/>
      </c>
      <c r="S1864" s="291" t="s">
        <v>3952</v>
      </c>
    </row>
    <row r="1865" spans="1:19">
      <c r="A1865" s="237" t="str">
        <f>IF(ISBLANK(INDEX('Policy Characteristics'!A:A,MATCH($C1865,'Policy Characteristics'!$C:$C,0))),"",INDEX('Policy Characteristics'!A:A,MATCH($C1865,'Policy Characteristics'!$C:$C,0)))</f>
        <v>Cross-Sector</v>
      </c>
      <c r="B1865" s="386" t="str">
        <f>IF(ISBLANK(INDEX('Policy Characteristics'!B:B,MATCH($C1865,'Policy Characteristics'!$C:$C,0))),"",INDEX('Policy Characteristics'!B:B,MATCH($C1865,'Policy Characteristics'!$C:$C,0)))</f>
        <v>Non BAU CBAM Industry Qualification</v>
      </c>
      <c r="C1865" t="s">
        <v>3642</v>
      </c>
      <c r="H1865" s="17">
        <v>2288</v>
      </c>
      <c r="I1865" s="391" t="s">
        <v>43</v>
      </c>
      <c r="J1865" s="388" t="str">
        <f>IF(ISBLANK(INDEX('Policy Characteristics'!D:D,MATCH($C1865,'Policy Characteristics'!$C:$C,0))),"",INDEX('Policy Characteristics'!D:D,MATCH($C1865,'Policy Characteristics'!$C:$C,0)))</f>
        <v/>
      </c>
      <c r="K1865" s="237" t="str">
        <f>IF(ISBLANK(INDEX('Policy Characteristics'!E:E,MATCH($C1865,'Policy Characteristics'!$C:$C,0))),"",INDEX('Policy Characteristics'!E:E,MATCH($C1865,'Policy Characteristics'!$C:$C,0)))</f>
        <v/>
      </c>
      <c r="L1865" s="327">
        <f>IF(ISBLANK(INDEX('Policy Characteristics'!F:F,MATCH($C1865,'Policy Characteristics'!$C:$C,0))),"",INDEX('Policy Characteristics'!F:F,MATCH($C1865,'Policy Characteristics'!$C:$C,0)))</f>
        <v>0</v>
      </c>
      <c r="M1865" s="327">
        <f>IF(ISBLANK(INDEX('Policy Characteristics'!G:G,MATCH($C1865,'Policy Characteristics'!$C:$C,0))),"",INDEX('Policy Characteristics'!G:G,MATCH($C1865,'Policy Characteristics'!$C:$C,0)))</f>
        <v>1</v>
      </c>
      <c r="N1865" s="327">
        <f>IF(ISBLANK(INDEX('Policy Characteristics'!H:H,MATCH($C1865,'Policy Characteristics'!$C:$C,0))),"",INDEX('Policy Characteristics'!H:H,MATCH($C1865,'Policy Characteristics'!$C:$C,0)))</f>
        <v>1</v>
      </c>
      <c r="O1865" s="237" t="str">
        <f>IF(ISBLANK(INDEX('Policy Characteristics'!I:I,MATCH($C1865,'Policy Characteristics'!$C:$C,0))),"",INDEX('Policy Characteristics'!I:I,MATCH($C1865,'Policy Characteristics'!$C:$C,0)))</f>
        <v>on/off</v>
      </c>
      <c r="P1865" s="237"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7" t="str">
        <f>IF(ISBLANK(INDEX('Policy Characteristics'!K:K,MATCH($C1865,'Policy Characteristics'!$C:$C,0))),"",INDEX('Policy Characteristics'!K:K,MATCH($C1865,'Policy Characteristics'!$C:$C,0)))</f>
        <v/>
      </c>
      <c r="R1865" s="237" t="str">
        <f>IF(ISBLANK(INDEX('Policy Characteristics'!L:L,MATCH($C1865,'Policy Characteristics'!$C:$C,0))),"",INDEX('Policy Characteristics'!L:L,MATCH($C1865,'Policy Characteristics'!$C:$C,0)))</f>
        <v/>
      </c>
      <c r="S1865" s="291" t="s">
        <v>3953</v>
      </c>
    </row>
    <row r="1866" spans="1:19">
      <c r="A1866" s="237" t="str">
        <f>IF(ISBLANK(INDEX('Policy Characteristics'!A:A,MATCH($C1866,'Policy Characteristics'!$C:$C,0))),"",INDEX('Policy Characteristics'!A:A,MATCH($C1866,'Policy Characteristics'!$C:$C,0)))</f>
        <v>Cross-Sector</v>
      </c>
      <c r="B1866" s="386" t="str">
        <f>IF(ISBLANK(INDEX('Policy Characteristics'!B:B,MATCH($C1866,'Policy Characteristics'!$C:$C,0))),"",INDEX('Policy Characteristics'!B:B,MATCH($C1866,'Policy Characteristics'!$C:$C,0)))</f>
        <v>Change in Fuel Prices</v>
      </c>
      <c r="C1866" t="s">
        <v>3963</v>
      </c>
      <c r="H1866" s="17">
        <v>2773</v>
      </c>
      <c r="I1866" s="391" t="s">
        <v>44</v>
      </c>
      <c r="J1866" s="388" t="str">
        <f>IF(ISBLANK(INDEX('Policy Characteristics'!D:D,MATCH($C1866,'Policy Characteristics'!$C:$C,0))),"",INDEX('Policy Characteristics'!D:D,MATCH($C1866,'Policy Characteristics'!$C:$C,0)))</f>
        <v>Change in Fuel Prices</v>
      </c>
      <c r="K1866" s="237" t="str">
        <f>IF(ISBLANK(INDEX('Policy Characteristics'!E:E,MATCH($C1866,'Policy Characteristics'!$C:$C,0))),"",INDEX('Policy Characteristics'!E:E,MATCH($C1866,'Policy Characteristics'!$C:$C,0)))</f>
        <v>cross fuel price change</v>
      </c>
      <c r="L1866" s="327">
        <f>IF(ISBLANK(INDEX('Policy Characteristics'!F:F,MATCH($C1866,'Policy Characteristics'!$C:$C,0))),"",INDEX('Policy Characteristics'!F:F,MATCH($C1866,'Policy Characteristics'!$C:$C,0)))</f>
        <v>-0.5</v>
      </c>
      <c r="M1866" s="327">
        <f>IF(ISBLANK(INDEX('Policy Characteristics'!G:G,MATCH($C1866,'Policy Characteristics'!$C:$C,0))),"",INDEX('Policy Characteristics'!G:G,MATCH($C1866,'Policy Characteristics'!$C:$C,0)))</f>
        <v>0.5</v>
      </c>
      <c r="N1866" s="327">
        <f>IF(ISBLANK(INDEX('Policy Characteristics'!H:H,MATCH($C1866,'Policy Characteristics'!$C:$C,0))),"",INDEX('Policy Characteristics'!H:H,MATCH($C1866,'Policy Characteristics'!$C:$C,0)))</f>
        <v>0.01</v>
      </c>
      <c r="O1866" s="237" t="str">
        <f>IF(ISBLANK(INDEX('Policy Characteristics'!I:I,MATCH($C1866,'Policy Characteristics'!$C:$C,0))),"",INDEX('Policy Characteristics'!I:I,MATCH($C1866,'Policy Characteristics'!$C:$C,0)))</f>
        <v>% change in fuel price</v>
      </c>
      <c r="P1866" s="237"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7" t="str">
        <f>IF(ISBLANK(INDEX('Policy Characteristics'!K:K,MATCH($C1866,'Policy Characteristics'!$C:$C,0))),"",INDEX('Policy Characteristics'!K:K,MATCH($C1866,'Policy Characteristics'!$C:$C,0)))</f>
        <v/>
      </c>
      <c r="R1866" s="237" t="str">
        <f>IF(ISBLANK(INDEX('Policy Characteristics'!L:L,MATCH($C1866,'Policy Characteristics'!$C:$C,0))),"",INDEX('Policy Characteristics'!L:L,MATCH($C1866,'Policy Characteristics'!$C:$C,0)))</f>
        <v/>
      </c>
      <c r="S1866" s="291"/>
    </row>
    <row r="1867" spans="1:19">
      <c r="A1867" s="237" t="str">
        <f>IF(ISBLANK(INDEX('Policy Characteristics'!A:A,MATCH($C1867,'Policy Characteristics'!$C:$C,0))),"",INDEX('Policy Characteristics'!A:A,MATCH($C1867,'Policy Characteristics'!$C:$C,0)))</f>
        <v>Research and Development</v>
      </c>
      <c r="B1867" s="386" t="str">
        <f>IF(ISBLANK(INDEX('Policy Characteristics'!B:B,MATCH($C1867,'Policy Characteristics'!$C:$C,0))),"",INDEX('Policy Characteristics'!B:B,MATCH($C1867,'Policy Characteristics'!$C:$C,0)))</f>
        <v>Capital Cost Reduction</v>
      </c>
      <c r="C1867" t="s">
        <v>287</v>
      </c>
      <c r="D1867" s="335" t="s">
        <v>114</v>
      </c>
      <c r="E1867" s="335"/>
      <c r="F1867" s="335" t="s">
        <v>314</v>
      </c>
      <c r="G1867" s="335"/>
      <c r="H1867" s="17">
        <v>85</v>
      </c>
      <c r="I1867" s="387" t="s">
        <v>43</v>
      </c>
      <c r="J1867" s="388" t="str">
        <f>IF(ISBLANK(INDEX('Policy Characteristics'!D:D,MATCH($C1867,'Policy Characteristics'!$C:$C,0))),"",INDEX('Policy Characteristics'!D:D,MATCH($C1867,'Policy Characteristics'!$C:$C,0)))</f>
        <v>R&amp;D Capital Cost Reductions</v>
      </c>
      <c r="K1867" s="237" t="str">
        <f>IF(ISBLANK(INDEX('Policy Characteristics'!E:E,MATCH($C1867,'Policy Characteristics'!$C:$C,0))),"",INDEX('Policy Characteristics'!E:E,MATCH($C1867,'Policy Characteristics'!$C:$C,0)))</f>
        <v>RnD building capital cost reduction</v>
      </c>
      <c r="L1867" s="238">
        <f>IF(ISBLANK(INDEX('Policy Characteristics'!F:F,MATCH($C1867,'Policy Characteristics'!$C:$C,0))),"",INDEX('Policy Characteristics'!F:F,MATCH($C1867,'Policy Characteristics'!$C:$C,0)))</f>
        <v>0</v>
      </c>
      <c r="M1867" s="238">
        <f>IF(ISBLANK(INDEX('Policy Characteristics'!G:G,MATCH($C1867,'Policy Characteristics'!$C:$C,0))),"",INDEX('Policy Characteristics'!G:G,MATCH($C1867,'Policy Characteristics'!$C:$C,0)))</f>
        <v>0.4</v>
      </c>
      <c r="N1867" s="238">
        <f>IF(ISBLANK(INDEX('Policy Characteristics'!H:H,MATCH($C1867,'Policy Characteristics'!$C:$C,0))),"",INDEX('Policy Characteristics'!H:H,MATCH($C1867,'Policy Characteristics'!$C:$C,0)))</f>
        <v>0.01</v>
      </c>
      <c r="O1867" s="237" t="str">
        <f>IF(ISBLANK(INDEX('Policy Characteristics'!I:I,MATCH($C1867,'Policy Characteristics'!$C:$C,0))),"",INDEX('Policy Characteristics'!I:I,MATCH($C1867,'Policy Characteristics'!$C:$C,0)))</f>
        <v>% reduction in cost</v>
      </c>
      <c r="P1867" s="237"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7" t="str">
        <f>IF(ISBLANK(INDEX('Policy Characteristics'!K:K,MATCH($C1867,'Policy Characteristics'!$C:$C,0))),"",INDEX('Policy Characteristics'!K:K,MATCH($C1867,'Policy Characteristics'!$C:$C,0)))</f>
        <v>architectural-design.html#rnd</v>
      </c>
      <c r="R1867" s="237" t="str">
        <f>IF(ISBLANK(INDEX('Policy Characteristics'!L:L,MATCH($C1867,'Policy Characteristics'!$C:$C,0))),"",INDEX('Policy Characteristics'!L:L,MATCH($C1867,'Policy Characteristics'!$C:$C,0)))</f>
        <v>research-and-development.html</v>
      </c>
      <c r="S1867" s="291" t="s">
        <v>3954</v>
      </c>
    </row>
    <row r="1868" spans="1:19">
      <c r="A1868" s="237" t="str">
        <f>IF(ISBLANK(INDEX('Policy Characteristics'!A:A,MATCH($C1868,'Policy Characteristics'!$C:$C,0))),"",INDEX('Policy Characteristics'!A:A,MATCH($C1868,'Policy Characteristics'!$C:$C,0)))</f>
        <v>Research and Development</v>
      </c>
      <c r="B1868" s="386" t="str">
        <f>IF(ISBLANK(INDEX('Policy Characteristics'!B:B,MATCH($C1868,'Policy Characteristics'!$C:$C,0))),"",INDEX('Policy Characteristics'!B:B,MATCH($C1868,'Policy Characteristics'!$C:$C,0)))</f>
        <v>Capital Cost Reduction</v>
      </c>
      <c r="C1868" s="237" t="str">
        <f t="shared" ref="C1868:C1872" si="72">C$1867</f>
        <v>RnD Building Capital Cost Perc Reduction</v>
      </c>
      <c r="D1868" s="335" t="s">
        <v>115</v>
      </c>
      <c r="E1868" s="335"/>
      <c r="F1868" s="335" t="s">
        <v>315</v>
      </c>
      <c r="G1868" s="335"/>
      <c r="H1868" s="17">
        <v>86</v>
      </c>
      <c r="I1868" s="387" t="s">
        <v>43</v>
      </c>
      <c r="J1868" s="388" t="str">
        <f>IF(ISBLANK(INDEX('Policy Characteristics'!D:D,MATCH($C1868,'Policy Characteristics'!$C:$C,0))),"",INDEX('Policy Characteristics'!D:D,MATCH($C1868,'Policy Characteristics'!$C:$C,0)))</f>
        <v>R&amp;D Capital Cost Reductions</v>
      </c>
      <c r="K1868" s="237" t="str">
        <f>IF(ISBLANK(INDEX('Policy Characteristics'!E:E,MATCH($C1868,'Policy Characteristics'!$C:$C,0))),"",INDEX('Policy Characteristics'!E:E,MATCH($C1868,'Policy Characteristics'!$C:$C,0)))</f>
        <v>RnD building capital cost reduction</v>
      </c>
      <c r="L1868" s="238">
        <f>IF(ISBLANK(INDEX('Policy Characteristics'!F:F,MATCH($C1868,'Policy Characteristics'!$C:$C,0))),"",INDEX('Policy Characteristics'!F:F,MATCH($C1868,'Policy Characteristics'!$C:$C,0)))</f>
        <v>0</v>
      </c>
      <c r="M1868" s="238">
        <f>IF(ISBLANK(INDEX('Policy Characteristics'!G:G,MATCH($C1868,'Policy Characteristics'!$C:$C,0))),"",INDEX('Policy Characteristics'!G:G,MATCH($C1868,'Policy Characteristics'!$C:$C,0)))</f>
        <v>0.4</v>
      </c>
      <c r="N1868" s="238">
        <f>IF(ISBLANK(INDEX('Policy Characteristics'!H:H,MATCH($C1868,'Policy Characteristics'!$C:$C,0))),"",INDEX('Policy Characteristics'!H:H,MATCH($C1868,'Policy Characteristics'!$C:$C,0)))</f>
        <v>0.01</v>
      </c>
      <c r="O1868" s="237" t="str">
        <f>IF(ISBLANK(INDEX('Policy Characteristics'!I:I,MATCH($C1868,'Policy Characteristics'!$C:$C,0))),"",INDEX('Policy Characteristics'!I:I,MATCH($C1868,'Policy Characteristics'!$C:$C,0)))</f>
        <v>% reduction in cost</v>
      </c>
      <c r="P1868" s="237"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7" t="str">
        <f>IF(ISBLANK(INDEX('Policy Characteristics'!K:K,MATCH($C1868,'Policy Characteristics'!$C:$C,0))),"",INDEX('Policy Characteristics'!K:K,MATCH($C1868,'Policy Characteristics'!$C:$C,0)))</f>
        <v>architectural-design.html#rnd</v>
      </c>
      <c r="R1868" s="237" t="str">
        <f>IF(ISBLANK(INDEX('Policy Characteristics'!L:L,MATCH($C1868,'Policy Characteristics'!$C:$C,0))),"",INDEX('Policy Characteristics'!L:L,MATCH($C1868,'Policy Characteristics'!$C:$C,0)))</f>
        <v>research-and-development.html</v>
      </c>
      <c r="S1868" s="291" t="s">
        <v>187</v>
      </c>
    </row>
    <row r="1869" spans="1:19">
      <c r="A1869" s="237" t="str">
        <f>IF(ISBLANK(INDEX('Policy Characteristics'!A:A,MATCH($C1869,'Policy Characteristics'!$C:$C,0))),"",INDEX('Policy Characteristics'!A:A,MATCH($C1869,'Policy Characteristics'!$C:$C,0)))</f>
        <v>Research and Development</v>
      </c>
      <c r="B1869" s="386" t="str">
        <f>IF(ISBLANK(INDEX('Policy Characteristics'!B:B,MATCH($C1869,'Policy Characteristics'!$C:$C,0))),"",INDEX('Policy Characteristics'!B:B,MATCH($C1869,'Policy Characteristics'!$C:$C,0)))</f>
        <v>Capital Cost Reduction</v>
      </c>
      <c r="C1869" s="237" t="str">
        <f t="shared" si="72"/>
        <v>RnD Building Capital Cost Perc Reduction</v>
      </c>
      <c r="D1869" s="335" t="s">
        <v>116</v>
      </c>
      <c r="E1869" s="335"/>
      <c r="F1869" s="335" t="s">
        <v>316</v>
      </c>
      <c r="G1869" s="335"/>
      <c r="H1869" s="17">
        <v>87</v>
      </c>
      <c r="I1869" s="387" t="s">
        <v>43</v>
      </c>
      <c r="J1869" s="388" t="str">
        <f>IF(ISBLANK(INDEX('Policy Characteristics'!D:D,MATCH($C1869,'Policy Characteristics'!$C:$C,0))),"",INDEX('Policy Characteristics'!D:D,MATCH($C1869,'Policy Characteristics'!$C:$C,0)))</f>
        <v>R&amp;D Capital Cost Reductions</v>
      </c>
      <c r="K1869" s="237" t="str">
        <f>IF(ISBLANK(INDEX('Policy Characteristics'!E:E,MATCH($C1869,'Policy Characteristics'!$C:$C,0))),"",INDEX('Policy Characteristics'!E:E,MATCH($C1869,'Policy Characteristics'!$C:$C,0)))</f>
        <v>RnD building capital cost reduction</v>
      </c>
      <c r="L1869" s="238">
        <f>IF(ISBLANK(INDEX('Policy Characteristics'!F:F,MATCH($C1869,'Policy Characteristics'!$C:$C,0))),"",INDEX('Policy Characteristics'!F:F,MATCH($C1869,'Policy Characteristics'!$C:$C,0)))</f>
        <v>0</v>
      </c>
      <c r="M1869" s="238">
        <f>IF(ISBLANK(INDEX('Policy Characteristics'!G:G,MATCH($C1869,'Policy Characteristics'!$C:$C,0))),"",INDEX('Policy Characteristics'!G:G,MATCH($C1869,'Policy Characteristics'!$C:$C,0)))</f>
        <v>0.4</v>
      </c>
      <c r="N1869" s="238">
        <f>IF(ISBLANK(INDEX('Policy Characteristics'!H:H,MATCH($C1869,'Policy Characteristics'!$C:$C,0))),"",INDEX('Policy Characteristics'!H:H,MATCH($C1869,'Policy Characteristics'!$C:$C,0)))</f>
        <v>0.01</v>
      </c>
      <c r="O1869" s="237" t="str">
        <f>IF(ISBLANK(INDEX('Policy Characteristics'!I:I,MATCH($C1869,'Policy Characteristics'!$C:$C,0))),"",INDEX('Policy Characteristics'!I:I,MATCH($C1869,'Policy Characteristics'!$C:$C,0)))</f>
        <v>% reduction in cost</v>
      </c>
      <c r="P1869" s="237"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7" t="str">
        <f>IF(ISBLANK(INDEX('Policy Characteristics'!K:K,MATCH($C1869,'Policy Characteristics'!$C:$C,0))),"",INDEX('Policy Characteristics'!K:K,MATCH($C1869,'Policy Characteristics'!$C:$C,0)))</f>
        <v>architectural-design.html#rnd</v>
      </c>
      <c r="R1869" s="237" t="str">
        <f>IF(ISBLANK(INDEX('Policy Characteristics'!L:L,MATCH($C1869,'Policy Characteristics'!$C:$C,0))),"",INDEX('Policy Characteristics'!L:L,MATCH($C1869,'Policy Characteristics'!$C:$C,0)))</f>
        <v>research-and-development.html</v>
      </c>
      <c r="S1869" s="291" t="s">
        <v>187</v>
      </c>
    </row>
    <row r="1870" spans="1:19">
      <c r="A1870" s="237" t="str">
        <f>IF(ISBLANK(INDEX('Policy Characteristics'!A:A,MATCH($C1870,'Policy Characteristics'!$C:$C,0))),"",INDEX('Policy Characteristics'!A:A,MATCH($C1870,'Policy Characteristics'!$C:$C,0)))</f>
        <v>Research and Development</v>
      </c>
      <c r="B1870" s="386" t="str">
        <f>IF(ISBLANK(INDEX('Policy Characteristics'!B:B,MATCH($C1870,'Policy Characteristics'!$C:$C,0))),"",INDEX('Policy Characteristics'!B:B,MATCH($C1870,'Policy Characteristics'!$C:$C,0)))</f>
        <v>Capital Cost Reduction</v>
      </c>
      <c r="C1870" s="237" t="str">
        <f t="shared" si="72"/>
        <v>RnD Building Capital Cost Perc Reduction</v>
      </c>
      <c r="D1870" s="335" t="s">
        <v>117</v>
      </c>
      <c r="E1870" s="335"/>
      <c r="F1870" s="335" t="s">
        <v>317</v>
      </c>
      <c r="G1870" s="335"/>
      <c r="H1870" s="17">
        <v>88</v>
      </c>
      <c r="I1870" s="387" t="s">
        <v>43</v>
      </c>
      <c r="J1870" s="388" t="str">
        <f>IF(ISBLANK(INDEX('Policy Characteristics'!D:D,MATCH($C1870,'Policy Characteristics'!$C:$C,0))),"",INDEX('Policy Characteristics'!D:D,MATCH($C1870,'Policy Characteristics'!$C:$C,0)))</f>
        <v>R&amp;D Capital Cost Reductions</v>
      </c>
      <c r="K1870" s="237" t="str">
        <f>IF(ISBLANK(INDEX('Policy Characteristics'!E:E,MATCH($C1870,'Policy Characteristics'!$C:$C,0))),"",INDEX('Policy Characteristics'!E:E,MATCH($C1870,'Policy Characteristics'!$C:$C,0)))</f>
        <v>RnD building capital cost reduction</v>
      </c>
      <c r="L1870" s="238">
        <f>IF(ISBLANK(INDEX('Policy Characteristics'!F:F,MATCH($C1870,'Policy Characteristics'!$C:$C,0))),"",INDEX('Policy Characteristics'!F:F,MATCH($C1870,'Policy Characteristics'!$C:$C,0)))</f>
        <v>0</v>
      </c>
      <c r="M1870" s="238">
        <f>IF(ISBLANK(INDEX('Policy Characteristics'!G:G,MATCH($C1870,'Policy Characteristics'!$C:$C,0))),"",INDEX('Policy Characteristics'!G:G,MATCH($C1870,'Policy Characteristics'!$C:$C,0)))</f>
        <v>0.4</v>
      </c>
      <c r="N1870" s="238">
        <f>IF(ISBLANK(INDEX('Policy Characteristics'!H:H,MATCH($C1870,'Policy Characteristics'!$C:$C,0))),"",INDEX('Policy Characteristics'!H:H,MATCH($C1870,'Policy Characteristics'!$C:$C,0)))</f>
        <v>0.01</v>
      </c>
      <c r="O1870" s="237" t="str">
        <f>IF(ISBLANK(INDEX('Policy Characteristics'!I:I,MATCH($C1870,'Policy Characteristics'!$C:$C,0))),"",INDEX('Policy Characteristics'!I:I,MATCH($C1870,'Policy Characteristics'!$C:$C,0)))</f>
        <v>% reduction in cost</v>
      </c>
      <c r="P1870" s="237"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7" t="str">
        <f>IF(ISBLANK(INDEX('Policy Characteristics'!K:K,MATCH($C1870,'Policy Characteristics'!$C:$C,0))),"",INDEX('Policy Characteristics'!K:K,MATCH($C1870,'Policy Characteristics'!$C:$C,0)))</f>
        <v>architectural-design.html#rnd</v>
      </c>
      <c r="R1870" s="237" t="str">
        <f>IF(ISBLANK(INDEX('Policy Characteristics'!L:L,MATCH($C1870,'Policy Characteristics'!$C:$C,0))),"",INDEX('Policy Characteristics'!L:L,MATCH($C1870,'Policy Characteristics'!$C:$C,0)))</f>
        <v>research-and-development.html</v>
      </c>
      <c r="S1870" s="291" t="s">
        <v>187</v>
      </c>
    </row>
    <row r="1871" spans="1:19">
      <c r="A1871" s="237" t="str">
        <f>IF(ISBLANK(INDEX('Policy Characteristics'!A:A,MATCH($C1871,'Policy Characteristics'!$C:$C,0))),"",INDEX('Policy Characteristics'!A:A,MATCH($C1871,'Policy Characteristics'!$C:$C,0)))</f>
        <v>Research and Development</v>
      </c>
      <c r="B1871" s="386" t="str">
        <f>IF(ISBLANK(INDEX('Policy Characteristics'!B:B,MATCH($C1871,'Policy Characteristics'!$C:$C,0))),"",INDEX('Policy Characteristics'!B:B,MATCH($C1871,'Policy Characteristics'!$C:$C,0)))</f>
        <v>Capital Cost Reduction</v>
      </c>
      <c r="C1871" s="237" t="str">
        <f t="shared" si="72"/>
        <v>RnD Building Capital Cost Perc Reduction</v>
      </c>
      <c r="D1871" s="335" t="s">
        <v>118</v>
      </c>
      <c r="E1871" s="335"/>
      <c r="F1871" s="335" t="s">
        <v>318</v>
      </c>
      <c r="G1871" s="335"/>
      <c r="H1871" s="17">
        <v>89</v>
      </c>
      <c r="I1871" s="387" t="s">
        <v>43</v>
      </c>
      <c r="J1871" s="388" t="str">
        <f>IF(ISBLANK(INDEX('Policy Characteristics'!D:D,MATCH($C1871,'Policy Characteristics'!$C:$C,0))),"",INDEX('Policy Characteristics'!D:D,MATCH($C1871,'Policy Characteristics'!$C:$C,0)))</f>
        <v>R&amp;D Capital Cost Reductions</v>
      </c>
      <c r="K1871" s="237" t="str">
        <f>IF(ISBLANK(INDEX('Policy Characteristics'!E:E,MATCH($C1871,'Policy Characteristics'!$C:$C,0))),"",INDEX('Policy Characteristics'!E:E,MATCH($C1871,'Policy Characteristics'!$C:$C,0)))</f>
        <v>RnD building capital cost reduction</v>
      </c>
      <c r="L1871" s="238">
        <f>IF(ISBLANK(INDEX('Policy Characteristics'!F:F,MATCH($C1871,'Policy Characteristics'!$C:$C,0))),"",INDEX('Policy Characteristics'!F:F,MATCH($C1871,'Policy Characteristics'!$C:$C,0)))</f>
        <v>0</v>
      </c>
      <c r="M1871" s="238">
        <f>IF(ISBLANK(INDEX('Policy Characteristics'!G:G,MATCH($C1871,'Policy Characteristics'!$C:$C,0))),"",INDEX('Policy Characteristics'!G:G,MATCH($C1871,'Policy Characteristics'!$C:$C,0)))</f>
        <v>0.4</v>
      </c>
      <c r="N1871" s="238">
        <f>IF(ISBLANK(INDEX('Policy Characteristics'!H:H,MATCH($C1871,'Policy Characteristics'!$C:$C,0))),"",INDEX('Policy Characteristics'!H:H,MATCH($C1871,'Policy Characteristics'!$C:$C,0)))</f>
        <v>0.01</v>
      </c>
      <c r="O1871" s="237" t="str">
        <f>IF(ISBLANK(INDEX('Policy Characteristics'!I:I,MATCH($C1871,'Policy Characteristics'!$C:$C,0))),"",INDEX('Policy Characteristics'!I:I,MATCH($C1871,'Policy Characteristics'!$C:$C,0)))</f>
        <v>% reduction in cost</v>
      </c>
      <c r="P1871" s="237"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7" t="str">
        <f>IF(ISBLANK(INDEX('Policy Characteristics'!K:K,MATCH($C1871,'Policy Characteristics'!$C:$C,0))),"",INDEX('Policy Characteristics'!K:K,MATCH($C1871,'Policy Characteristics'!$C:$C,0)))</f>
        <v>architectural-design.html#rnd</v>
      </c>
      <c r="R1871" s="237" t="str">
        <f>IF(ISBLANK(INDEX('Policy Characteristics'!L:L,MATCH($C1871,'Policy Characteristics'!$C:$C,0))),"",INDEX('Policy Characteristics'!L:L,MATCH($C1871,'Policy Characteristics'!$C:$C,0)))</f>
        <v>research-and-development.html</v>
      </c>
      <c r="S1871" s="291" t="s">
        <v>187</v>
      </c>
    </row>
    <row r="1872" spans="1:19">
      <c r="A1872" s="237" t="str">
        <f>IF(ISBLANK(INDEX('Policy Characteristics'!A:A,MATCH($C1872,'Policy Characteristics'!$C:$C,0))),"",INDEX('Policy Characteristics'!A:A,MATCH($C1872,'Policy Characteristics'!$C:$C,0)))</f>
        <v>Research and Development</v>
      </c>
      <c r="B1872" s="386" t="str">
        <f>IF(ISBLANK(INDEX('Policy Characteristics'!B:B,MATCH($C1872,'Policy Characteristics'!$C:$C,0))),"",INDEX('Policy Characteristics'!B:B,MATCH($C1872,'Policy Characteristics'!$C:$C,0)))</f>
        <v>Capital Cost Reduction</v>
      </c>
      <c r="C1872" s="237" t="str">
        <f t="shared" si="72"/>
        <v>RnD Building Capital Cost Perc Reduction</v>
      </c>
      <c r="D1872" s="335" t="s">
        <v>119</v>
      </c>
      <c r="E1872" s="335"/>
      <c r="F1872" s="335" t="s">
        <v>319</v>
      </c>
      <c r="G1872" s="335"/>
      <c r="H1872" s="17">
        <v>90</v>
      </c>
      <c r="I1872" s="387" t="s">
        <v>43</v>
      </c>
      <c r="J1872" s="388" t="str">
        <f>IF(ISBLANK(INDEX('Policy Characteristics'!D:D,MATCH($C1872,'Policy Characteristics'!$C:$C,0))),"",INDEX('Policy Characteristics'!D:D,MATCH($C1872,'Policy Characteristics'!$C:$C,0)))</f>
        <v>R&amp;D Capital Cost Reductions</v>
      </c>
      <c r="K1872" s="237" t="str">
        <f>IF(ISBLANK(INDEX('Policy Characteristics'!E:E,MATCH($C1872,'Policy Characteristics'!$C:$C,0))),"",INDEX('Policy Characteristics'!E:E,MATCH($C1872,'Policy Characteristics'!$C:$C,0)))</f>
        <v>RnD building capital cost reduction</v>
      </c>
      <c r="L1872" s="238">
        <f>IF(ISBLANK(INDEX('Policy Characteristics'!F:F,MATCH($C1872,'Policy Characteristics'!$C:$C,0))),"",INDEX('Policy Characteristics'!F:F,MATCH($C1872,'Policy Characteristics'!$C:$C,0)))</f>
        <v>0</v>
      </c>
      <c r="M1872" s="238">
        <f>IF(ISBLANK(INDEX('Policy Characteristics'!G:G,MATCH($C1872,'Policy Characteristics'!$C:$C,0))),"",INDEX('Policy Characteristics'!G:G,MATCH($C1872,'Policy Characteristics'!$C:$C,0)))</f>
        <v>0.4</v>
      </c>
      <c r="N1872" s="238">
        <f>IF(ISBLANK(INDEX('Policy Characteristics'!H:H,MATCH($C1872,'Policy Characteristics'!$C:$C,0))),"",INDEX('Policy Characteristics'!H:H,MATCH($C1872,'Policy Characteristics'!$C:$C,0)))</f>
        <v>0.01</v>
      </c>
      <c r="O1872" s="237" t="str">
        <f>IF(ISBLANK(INDEX('Policy Characteristics'!I:I,MATCH($C1872,'Policy Characteristics'!$C:$C,0))),"",INDEX('Policy Characteristics'!I:I,MATCH($C1872,'Policy Characteristics'!$C:$C,0)))</f>
        <v>% reduction in cost</v>
      </c>
      <c r="P1872" s="237"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7" t="str">
        <f>IF(ISBLANK(INDEX('Policy Characteristics'!K:K,MATCH($C1872,'Policy Characteristics'!$C:$C,0))),"",INDEX('Policy Characteristics'!K:K,MATCH($C1872,'Policy Characteristics'!$C:$C,0)))</f>
        <v>architectural-design.html#rnd</v>
      </c>
      <c r="R1872" s="237" t="str">
        <f>IF(ISBLANK(INDEX('Policy Characteristics'!L:L,MATCH($C1872,'Policy Characteristics'!$C:$C,0))),"",INDEX('Policy Characteristics'!L:L,MATCH($C1872,'Policy Characteristics'!$C:$C,0)))</f>
        <v>research-and-development.html</v>
      </c>
      <c r="S1872" s="291" t="s">
        <v>187</v>
      </c>
    </row>
    <row r="1873" spans="1:19">
      <c r="A1873" s="237" t="str">
        <f>IF(ISBLANK(INDEX('Policy Characteristics'!A:A,MATCH($C1873,'Policy Characteristics'!$C:$C,0))),"",INDEX('Policy Characteristics'!A:A,MATCH($C1873,'Policy Characteristics'!$C:$C,0)))</f>
        <v>Research and Development</v>
      </c>
      <c r="B1873" s="386" t="str">
        <f>IF(ISBLANK(INDEX('Policy Characteristics'!B:B,MATCH($C1873,'Policy Characteristics'!$C:$C,0))),"",INDEX('Policy Characteristics'!B:B,MATCH($C1873,'Policy Characteristics'!$C:$C,0)))</f>
        <v>Capital Cost Reduction</v>
      </c>
      <c r="C1873" t="s">
        <v>288</v>
      </c>
      <c r="D1873" s="335"/>
      <c r="E1873" s="335"/>
      <c r="F1873" s="335" t="s">
        <v>26</v>
      </c>
      <c r="G1873" s="335"/>
      <c r="H1873" s="17">
        <v>91</v>
      </c>
      <c r="I1873" s="387" t="s">
        <v>43</v>
      </c>
      <c r="J1873" s="388" t="str">
        <f>IF(ISBLANK(INDEX('Policy Characteristics'!D:D,MATCH($C1873,'Policy Characteristics'!$C:$C,0))),"",INDEX('Policy Characteristics'!D:D,MATCH($C1873,'Policy Characteristics'!$C:$C,0)))</f>
        <v>R&amp;D Capital Cost Reductions</v>
      </c>
      <c r="K1873" s="237" t="str">
        <f>IF(ISBLANK(INDEX('Policy Characteristics'!E:E,MATCH($C1873,'Policy Characteristics'!$C:$C,0))),"",INDEX('Policy Characteristics'!E:E,MATCH($C1873,'Policy Characteristics'!$C:$C,0)))</f>
        <v>RnD CCS capital cost reduction</v>
      </c>
      <c r="L1873" s="238">
        <f>IF(ISBLANK(INDEX('Policy Characteristics'!F:F,MATCH($C1873,'Policy Characteristics'!$C:$C,0))),"",INDEX('Policy Characteristics'!F:F,MATCH($C1873,'Policy Characteristics'!$C:$C,0)))</f>
        <v>0</v>
      </c>
      <c r="M1873" s="238">
        <f>IF(ISBLANK(INDEX('Policy Characteristics'!G:G,MATCH($C1873,'Policy Characteristics'!$C:$C,0))),"",INDEX('Policy Characteristics'!G:G,MATCH($C1873,'Policy Characteristics'!$C:$C,0)))</f>
        <v>0.4</v>
      </c>
      <c r="N1873" s="238">
        <f>IF(ISBLANK(INDEX('Policy Characteristics'!H:H,MATCH($C1873,'Policy Characteristics'!$C:$C,0))),"",INDEX('Policy Characteristics'!H:H,MATCH($C1873,'Policy Characteristics'!$C:$C,0)))</f>
        <v>0.01</v>
      </c>
      <c r="O1873" s="237" t="str">
        <f>IF(ISBLANK(INDEX('Policy Characteristics'!I:I,MATCH($C1873,'Policy Characteristics'!$C:$C,0))),"",INDEX('Policy Characteristics'!I:I,MATCH($C1873,'Policy Characteristics'!$C:$C,0)))</f>
        <v>% reduction in cost</v>
      </c>
      <c r="P1873" s="237"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7" t="str">
        <f>IF(ISBLANK(INDEX('Policy Characteristics'!K:K,MATCH($C1873,'Policy Characteristics'!$C:$C,0))),"",INDEX('Policy Characteristics'!K:K,MATCH($C1873,'Policy Characteristics'!$C:$C,0)))</f>
        <v>architectural-design.html#rnd</v>
      </c>
      <c r="R1873" s="237" t="str">
        <f>IF(ISBLANK(INDEX('Policy Characteristics'!L:L,MATCH($C1873,'Policy Characteristics'!$C:$C,0))),"",INDEX('Policy Characteristics'!L:L,MATCH($C1873,'Policy Characteristics'!$C:$C,0)))</f>
        <v>research-and-development.html</v>
      </c>
      <c r="S1873" s="291" t="s">
        <v>187</v>
      </c>
    </row>
    <row r="1874" spans="1:19">
      <c r="A1874" s="237" t="str">
        <f>IF(ISBLANK(INDEX('Policy Characteristics'!A:A,MATCH($C1874,'Policy Characteristics'!$C:$C,0))),"",INDEX('Policy Characteristics'!A:A,MATCH($C1874,'Policy Characteristics'!$C:$C,0)))</f>
        <v>Research and Development</v>
      </c>
      <c r="B1874" s="386" t="str">
        <f>IF(ISBLANK(INDEX('Policy Characteristics'!B:B,MATCH($C1874,'Policy Characteristics'!$C:$C,0))),"",INDEX('Policy Characteristics'!B:B,MATCH($C1874,'Policy Characteristics'!$C:$C,0)))</f>
        <v>Capital Cost Reduction</v>
      </c>
      <c r="C1874" t="s">
        <v>289</v>
      </c>
      <c r="D1874" s="335" t="s">
        <v>445</v>
      </c>
      <c r="E1874" s="335"/>
      <c r="F1874" s="335" t="s">
        <v>448</v>
      </c>
      <c r="G1874" s="335"/>
      <c r="H1874" s="17">
        <v>92</v>
      </c>
      <c r="I1874" s="387" t="s">
        <v>43</v>
      </c>
      <c r="J1874" s="388" t="str">
        <f>IF(ISBLANK(INDEX('Policy Characteristics'!D:D,MATCH($C1874,'Policy Characteristics'!$C:$C,0))),"",INDEX('Policy Characteristics'!D:D,MATCH($C1874,'Policy Characteristics'!$C:$C,0)))</f>
        <v>R&amp;D Capital Cost Reductions</v>
      </c>
      <c r="K1874" s="237" t="str">
        <f>IF(ISBLANK(INDEX('Policy Characteristics'!E:E,MATCH($C1874,'Policy Characteristics'!$C:$C,0))),"",INDEX('Policy Characteristics'!E:E,MATCH($C1874,'Policy Characteristics'!$C:$C,0)))</f>
        <v>RnD electricity capital cost reduction</v>
      </c>
      <c r="L1874" s="238">
        <f>IF(ISBLANK(INDEX('Policy Characteristics'!F:F,MATCH($C1874,'Policy Characteristics'!$C:$C,0))),"",INDEX('Policy Characteristics'!F:F,MATCH($C1874,'Policy Characteristics'!$C:$C,0)))</f>
        <v>0</v>
      </c>
      <c r="M1874" s="238">
        <f>IF(ISBLANK(INDEX('Policy Characteristics'!G:G,MATCH($C1874,'Policy Characteristics'!$C:$C,0))),"",INDEX('Policy Characteristics'!G:G,MATCH($C1874,'Policy Characteristics'!$C:$C,0)))</f>
        <v>0.4</v>
      </c>
      <c r="N1874" s="238">
        <f>IF(ISBLANK(INDEX('Policy Characteristics'!H:H,MATCH($C1874,'Policy Characteristics'!$C:$C,0))),"",INDEX('Policy Characteristics'!H:H,MATCH($C1874,'Policy Characteristics'!$C:$C,0)))</f>
        <v>0.01</v>
      </c>
      <c r="O1874" s="237" t="str">
        <f>IF(ISBLANK(INDEX('Policy Characteristics'!I:I,MATCH($C1874,'Policy Characteristics'!$C:$C,0))),"",INDEX('Policy Characteristics'!I:I,MATCH($C1874,'Policy Characteristics'!$C:$C,0)))</f>
        <v>% reduction in cost</v>
      </c>
      <c r="P1874" s="237"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7" t="str">
        <f>IF(ISBLANK(INDEX('Policy Characteristics'!K:K,MATCH($C1874,'Policy Characteristics'!$C:$C,0))),"",INDEX('Policy Characteristics'!K:K,MATCH($C1874,'Policy Characteristics'!$C:$C,0)))</f>
        <v>architectural-design.html#rnd</v>
      </c>
      <c r="R1874" s="237" t="str">
        <f>IF(ISBLANK(INDEX('Policy Characteristics'!L:L,MATCH($C1874,'Policy Characteristics'!$C:$C,0))),"",INDEX('Policy Characteristics'!L:L,MATCH($C1874,'Policy Characteristics'!$C:$C,0)))</f>
        <v>research-and-development.html</v>
      </c>
      <c r="S1874" s="291" t="s">
        <v>187</v>
      </c>
    </row>
    <row r="1875" spans="1:19">
      <c r="A1875" s="237" t="str">
        <f>IF(ISBLANK(INDEX('Policy Characteristics'!A:A,MATCH($C1875,'Policy Characteristics'!$C:$C,0))),"",INDEX('Policy Characteristics'!A:A,MATCH($C1875,'Policy Characteristics'!$C:$C,0)))</f>
        <v>Research and Development</v>
      </c>
      <c r="B1875" s="386" t="str">
        <f>IF(ISBLANK(INDEX('Policy Characteristics'!B:B,MATCH($C1875,'Policy Characteristics'!$C:$C,0))),"",INDEX('Policy Characteristics'!B:B,MATCH($C1875,'Policy Characteristics'!$C:$C,0)))</f>
        <v>Capital Cost Reduction</v>
      </c>
      <c r="C1875" s="237" t="str">
        <f t="shared" ref="C1875:C1897" si="73">C$1874</f>
        <v>RnD Electricity Capital Cost Perc Reduction</v>
      </c>
      <c r="D1875" s="290" t="s">
        <v>3461</v>
      </c>
      <c r="E1875" s="335"/>
      <c r="F1875" s="290" t="s">
        <v>3473</v>
      </c>
      <c r="G1875" s="335"/>
      <c r="H1875" s="17">
        <v>93</v>
      </c>
      <c r="I1875" s="387" t="s">
        <v>43</v>
      </c>
      <c r="J1875" s="388" t="str">
        <f>IF(ISBLANK(INDEX('Policy Characteristics'!D:D,MATCH($C1875,'Policy Characteristics'!$C:$C,0))),"",INDEX('Policy Characteristics'!D:D,MATCH($C1875,'Policy Characteristics'!$C:$C,0)))</f>
        <v>R&amp;D Capital Cost Reductions</v>
      </c>
      <c r="K1875" s="237" t="str">
        <f>IF(ISBLANK(INDEX('Policy Characteristics'!E:E,MATCH($C1875,'Policy Characteristics'!$C:$C,0))),"",INDEX('Policy Characteristics'!E:E,MATCH($C1875,'Policy Characteristics'!$C:$C,0)))</f>
        <v>RnD electricity capital cost reduction</v>
      </c>
      <c r="L1875" s="238">
        <f>IF(ISBLANK(INDEX('Policy Characteristics'!F:F,MATCH($C1875,'Policy Characteristics'!$C:$C,0))),"",INDEX('Policy Characteristics'!F:F,MATCH($C1875,'Policy Characteristics'!$C:$C,0)))</f>
        <v>0</v>
      </c>
      <c r="M1875" s="238">
        <f>IF(ISBLANK(INDEX('Policy Characteristics'!G:G,MATCH($C1875,'Policy Characteristics'!$C:$C,0))),"",INDEX('Policy Characteristics'!G:G,MATCH($C1875,'Policy Characteristics'!$C:$C,0)))</f>
        <v>0.4</v>
      </c>
      <c r="N1875" s="238">
        <f>IF(ISBLANK(INDEX('Policy Characteristics'!H:H,MATCH($C1875,'Policy Characteristics'!$C:$C,0))),"",INDEX('Policy Characteristics'!H:H,MATCH($C1875,'Policy Characteristics'!$C:$C,0)))</f>
        <v>0.01</v>
      </c>
      <c r="O1875" s="237" t="str">
        <f>IF(ISBLANK(INDEX('Policy Characteristics'!I:I,MATCH($C1875,'Policy Characteristics'!$C:$C,0))),"",INDEX('Policy Characteristics'!I:I,MATCH($C1875,'Policy Characteristics'!$C:$C,0)))</f>
        <v>% reduction in cost</v>
      </c>
      <c r="P1875" s="237"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7" t="str">
        <f>IF(ISBLANK(INDEX('Policy Characteristics'!K:K,MATCH($C1875,'Policy Characteristics'!$C:$C,0))),"",INDEX('Policy Characteristics'!K:K,MATCH($C1875,'Policy Characteristics'!$C:$C,0)))</f>
        <v>architectural-design.html#rnd</v>
      </c>
      <c r="R1875" s="237" t="str">
        <f>IF(ISBLANK(INDEX('Policy Characteristics'!L:L,MATCH($C1875,'Policy Characteristics'!$C:$C,0))),"",INDEX('Policy Characteristics'!L:L,MATCH($C1875,'Policy Characteristics'!$C:$C,0)))</f>
        <v>research-and-development.html</v>
      </c>
      <c r="S1875" s="291" t="s">
        <v>187</v>
      </c>
    </row>
    <row r="1876" spans="1:19">
      <c r="A1876" s="237" t="str">
        <f>IF(ISBLANK(INDEX('Policy Characteristics'!A:A,MATCH($C1876,'Policy Characteristics'!$C:$C,0))),"",INDEX('Policy Characteristics'!A:A,MATCH($C1876,'Policy Characteristics'!$C:$C,0)))</f>
        <v>Research and Development</v>
      </c>
      <c r="B1876" s="386" t="str">
        <f>IF(ISBLANK(INDEX('Policy Characteristics'!B:B,MATCH($C1876,'Policy Characteristics'!$C:$C,0))),"",INDEX('Policy Characteristics'!B:B,MATCH($C1876,'Policy Characteristics'!$C:$C,0)))</f>
        <v>Capital Cost Reduction</v>
      </c>
      <c r="C1876" s="237" t="str">
        <f t="shared" si="73"/>
        <v>RnD Electricity Capital Cost Perc Reduction</v>
      </c>
      <c r="D1876" s="290" t="s">
        <v>3462</v>
      </c>
      <c r="E1876" s="335"/>
      <c r="F1876" s="290" t="s">
        <v>3474</v>
      </c>
      <c r="G1876" s="335"/>
      <c r="H1876" s="17">
        <v>1810</v>
      </c>
      <c r="I1876" s="387" t="s">
        <v>43</v>
      </c>
      <c r="J1876" s="388" t="str">
        <f>IF(ISBLANK(INDEX('Policy Characteristics'!D:D,MATCH($C1876,'Policy Characteristics'!$C:$C,0))),"",INDEX('Policy Characteristics'!D:D,MATCH($C1876,'Policy Characteristics'!$C:$C,0)))</f>
        <v>R&amp;D Capital Cost Reductions</v>
      </c>
      <c r="K1876" s="237" t="str">
        <f>IF(ISBLANK(INDEX('Policy Characteristics'!E:E,MATCH($C1876,'Policy Characteristics'!$C:$C,0))),"",INDEX('Policy Characteristics'!E:E,MATCH($C1876,'Policy Characteristics'!$C:$C,0)))</f>
        <v>RnD electricity capital cost reduction</v>
      </c>
      <c r="L1876" s="238">
        <f>IF(ISBLANK(INDEX('Policy Characteristics'!F:F,MATCH($C1876,'Policy Characteristics'!$C:$C,0))),"",INDEX('Policy Characteristics'!F:F,MATCH($C1876,'Policy Characteristics'!$C:$C,0)))</f>
        <v>0</v>
      </c>
      <c r="M1876" s="238">
        <f>IF(ISBLANK(INDEX('Policy Characteristics'!G:G,MATCH($C1876,'Policy Characteristics'!$C:$C,0))),"",INDEX('Policy Characteristics'!G:G,MATCH($C1876,'Policy Characteristics'!$C:$C,0)))</f>
        <v>0.4</v>
      </c>
      <c r="N1876" s="238">
        <f>IF(ISBLANK(INDEX('Policy Characteristics'!H:H,MATCH($C1876,'Policy Characteristics'!$C:$C,0))),"",INDEX('Policy Characteristics'!H:H,MATCH($C1876,'Policy Characteristics'!$C:$C,0)))</f>
        <v>0.01</v>
      </c>
      <c r="O1876" s="237" t="str">
        <f>IF(ISBLANK(INDEX('Policy Characteristics'!I:I,MATCH($C1876,'Policy Characteristics'!$C:$C,0))),"",INDEX('Policy Characteristics'!I:I,MATCH($C1876,'Policy Characteristics'!$C:$C,0)))</f>
        <v>% reduction in cost</v>
      </c>
      <c r="P1876" s="237"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7" t="str">
        <f>IF(ISBLANK(INDEX('Policy Characteristics'!K:K,MATCH($C1876,'Policy Characteristics'!$C:$C,0))),"",INDEX('Policy Characteristics'!K:K,MATCH($C1876,'Policy Characteristics'!$C:$C,0)))</f>
        <v>architectural-design.html#rnd</v>
      </c>
      <c r="R1876" s="237" t="str">
        <f>IF(ISBLANK(INDEX('Policy Characteristics'!L:L,MATCH($C1876,'Policy Characteristics'!$C:$C,0))),"",INDEX('Policy Characteristics'!L:L,MATCH($C1876,'Policy Characteristics'!$C:$C,0)))</f>
        <v>research-and-development.html</v>
      </c>
      <c r="S1876" s="291" t="s">
        <v>187</v>
      </c>
    </row>
    <row r="1877" spans="1:19">
      <c r="A1877" s="237" t="str">
        <f>IF(ISBLANK(INDEX('Policy Characteristics'!A:A,MATCH($C1877,'Policy Characteristics'!$C:$C,0))),"",INDEX('Policy Characteristics'!A:A,MATCH($C1877,'Policy Characteristics'!$C:$C,0)))</f>
        <v>Research and Development</v>
      </c>
      <c r="B1877" s="386" t="str">
        <f>IF(ISBLANK(INDEX('Policy Characteristics'!B:B,MATCH($C1877,'Policy Characteristics'!$C:$C,0))),"",INDEX('Policy Characteristics'!B:B,MATCH($C1877,'Policy Characteristics'!$C:$C,0)))</f>
        <v>Capital Cost Reduction</v>
      </c>
      <c r="C1877" s="237" t="str">
        <f t="shared" si="73"/>
        <v>RnD Electricity Capital Cost Perc Reduction</v>
      </c>
      <c r="D1877" s="290" t="s">
        <v>76</v>
      </c>
      <c r="E1877" s="335"/>
      <c r="F1877" s="290" t="s">
        <v>3475</v>
      </c>
      <c r="G1877" s="335"/>
      <c r="H1877" s="17">
        <v>94</v>
      </c>
      <c r="I1877" s="387" t="s">
        <v>43</v>
      </c>
      <c r="J1877" s="388" t="str">
        <f>IF(ISBLANK(INDEX('Policy Characteristics'!D:D,MATCH($C1877,'Policy Characteristics'!$C:$C,0))),"",INDEX('Policy Characteristics'!D:D,MATCH($C1877,'Policy Characteristics'!$C:$C,0)))</f>
        <v>R&amp;D Capital Cost Reductions</v>
      </c>
      <c r="K1877" s="237" t="str">
        <f>IF(ISBLANK(INDEX('Policy Characteristics'!E:E,MATCH($C1877,'Policy Characteristics'!$C:$C,0))),"",INDEX('Policy Characteristics'!E:E,MATCH($C1877,'Policy Characteristics'!$C:$C,0)))</f>
        <v>RnD electricity capital cost reduction</v>
      </c>
      <c r="L1877" s="238">
        <f>IF(ISBLANK(INDEX('Policy Characteristics'!F:F,MATCH($C1877,'Policy Characteristics'!$C:$C,0))),"",INDEX('Policy Characteristics'!F:F,MATCH($C1877,'Policy Characteristics'!$C:$C,0)))</f>
        <v>0</v>
      </c>
      <c r="M1877" s="238">
        <f>IF(ISBLANK(INDEX('Policy Characteristics'!G:G,MATCH($C1877,'Policy Characteristics'!$C:$C,0))),"",INDEX('Policy Characteristics'!G:G,MATCH($C1877,'Policy Characteristics'!$C:$C,0)))</f>
        <v>0.4</v>
      </c>
      <c r="N1877" s="238">
        <f>IF(ISBLANK(INDEX('Policy Characteristics'!H:H,MATCH($C1877,'Policy Characteristics'!$C:$C,0))),"",INDEX('Policy Characteristics'!H:H,MATCH($C1877,'Policy Characteristics'!$C:$C,0)))</f>
        <v>0.01</v>
      </c>
      <c r="O1877" s="237" t="str">
        <f>IF(ISBLANK(INDEX('Policy Characteristics'!I:I,MATCH($C1877,'Policy Characteristics'!$C:$C,0))),"",INDEX('Policy Characteristics'!I:I,MATCH($C1877,'Policy Characteristics'!$C:$C,0)))</f>
        <v>% reduction in cost</v>
      </c>
      <c r="P1877" s="237"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7" t="str">
        <f>IF(ISBLANK(INDEX('Policy Characteristics'!K:K,MATCH($C1877,'Policy Characteristics'!$C:$C,0))),"",INDEX('Policy Characteristics'!K:K,MATCH($C1877,'Policy Characteristics'!$C:$C,0)))</f>
        <v>architectural-design.html#rnd</v>
      </c>
      <c r="R1877" s="237" t="str">
        <f>IF(ISBLANK(INDEX('Policy Characteristics'!L:L,MATCH($C1877,'Policy Characteristics'!$C:$C,0))),"",INDEX('Policy Characteristics'!L:L,MATCH($C1877,'Policy Characteristics'!$C:$C,0)))</f>
        <v>research-and-development.html</v>
      </c>
      <c r="S1877" s="291" t="s">
        <v>187</v>
      </c>
    </row>
    <row r="1878" spans="1:19">
      <c r="A1878" s="237" t="str">
        <f>IF(ISBLANK(INDEX('Policy Characteristics'!A:A,MATCH($C1878,'Policy Characteristics'!$C:$C,0))),"",INDEX('Policy Characteristics'!A:A,MATCH($C1878,'Policy Characteristics'!$C:$C,0)))</f>
        <v>Research and Development</v>
      </c>
      <c r="B1878" s="386" t="str">
        <f>IF(ISBLANK(INDEX('Policy Characteristics'!B:B,MATCH($C1878,'Policy Characteristics'!$C:$C,0))),"",INDEX('Policy Characteristics'!B:B,MATCH($C1878,'Policy Characteristics'!$C:$C,0)))</f>
        <v>Capital Cost Reduction</v>
      </c>
      <c r="C1878" s="237" t="str">
        <f t="shared" si="73"/>
        <v>RnD Electricity Capital Cost Perc Reduction</v>
      </c>
      <c r="D1878" s="290" t="s">
        <v>77</v>
      </c>
      <c r="E1878" s="335"/>
      <c r="F1878" s="290" t="s">
        <v>320</v>
      </c>
      <c r="G1878" s="335"/>
      <c r="H1878" s="17">
        <v>95</v>
      </c>
      <c r="I1878" s="387" t="s">
        <v>43</v>
      </c>
      <c r="J1878" s="388" t="str">
        <f>IF(ISBLANK(INDEX('Policy Characteristics'!D:D,MATCH($C1878,'Policy Characteristics'!$C:$C,0))),"",INDEX('Policy Characteristics'!D:D,MATCH($C1878,'Policy Characteristics'!$C:$C,0)))</f>
        <v>R&amp;D Capital Cost Reductions</v>
      </c>
      <c r="K1878" s="237" t="str">
        <f>IF(ISBLANK(INDEX('Policy Characteristics'!E:E,MATCH($C1878,'Policy Characteristics'!$C:$C,0))),"",INDEX('Policy Characteristics'!E:E,MATCH($C1878,'Policy Characteristics'!$C:$C,0)))</f>
        <v>RnD electricity capital cost reduction</v>
      </c>
      <c r="L1878" s="238">
        <f>IF(ISBLANK(INDEX('Policy Characteristics'!F:F,MATCH($C1878,'Policy Characteristics'!$C:$C,0))),"",INDEX('Policy Characteristics'!F:F,MATCH($C1878,'Policy Characteristics'!$C:$C,0)))</f>
        <v>0</v>
      </c>
      <c r="M1878" s="238">
        <f>IF(ISBLANK(INDEX('Policy Characteristics'!G:G,MATCH($C1878,'Policy Characteristics'!$C:$C,0))),"",INDEX('Policy Characteristics'!G:G,MATCH($C1878,'Policy Characteristics'!$C:$C,0)))</f>
        <v>0.4</v>
      </c>
      <c r="N1878" s="238">
        <f>IF(ISBLANK(INDEX('Policy Characteristics'!H:H,MATCH($C1878,'Policy Characteristics'!$C:$C,0))),"",INDEX('Policy Characteristics'!H:H,MATCH($C1878,'Policy Characteristics'!$C:$C,0)))</f>
        <v>0.01</v>
      </c>
      <c r="O1878" s="237" t="str">
        <f>IF(ISBLANK(INDEX('Policy Characteristics'!I:I,MATCH($C1878,'Policy Characteristics'!$C:$C,0))),"",INDEX('Policy Characteristics'!I:I,MATCH($C1878,'Policy Characteristics'!$C:$C,0)))</f>
        <v>% reduction in cost</v>
      </c>
      <c r="P1878" s="237"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7" t="str">
        <f>IF(ISBLANK(INDEX('Policy Characteristics'!K:K,MATCH($C1878,'Policy Characteristics'!$C:$C,0))),"",INDEX('Policy Characteristics'!K:K,MATCH($C1878,'Policy Characteristics'!$C:$C,0)))</f>
        <v>architectural-design.html#rnd</v>
      </c>
      <c r="R1878" s="237" t="str">
        <f>IF(ISBLANK(INDEX('Policy Characteristics'!L:L,MATCH($C1878,'Policy Characteristics'!$C:$C,0))),"",INDEX('Policy Characteristics'!L:L,MATCH($C1878,'Policy Characteristics'!$C:$C,0)))</f>
        <v>research-and-development.html</v>
      </c>
      <c r="S1878" s="291" t="s">
        <v>187</v>
      </c>
    </row>
    <row r="1879" spans="1:19">
      <c r="A1879" s="237" t="str">
        <f>IF(ISBLANK(INDEX('Policy Characteristics'!A:A,MATCH($C1879,'Policy Characteristics'!$C:$C,0))),"",INDEX('Policy Characteristics'!A:A,MATCH($C1879,'Policy Characteristics'!$C:$C,0)))</f>
        <v>Research and Development</v>
      </c>
      <c r="B1879" s="386" t="str">
        <f>IF(ISBLANK(INDEX('Policy Characteristics'!B:B,MATCH($C1879,'Policy Characteristics'!$C:$C,0))),"",INDEX('Policy Characteristics'!B:B,MATCH($C1879,'Policy Characteristics'!$C:$C,0)))</f>
        <v>Capital Cost Reduction</v>
      </c>
      <c r="C1879" s="237" t="str">
        <f t="shared" si="73"/>
        <v>RnD Electricity Capital Cost Perc Reduction</v>
      </c>
      <c r="D1879" s="290" t="s">
        <v>446</v>
      </c>
      <c r="E1879" s="335"/>
      <c r="F1879" s="290" t="s">
        <v>450</v>
      </c>
      <c r="G1879" s="335"/>
      <c r="H1879" s="17">
        <v>96</v>
      </c>
      <c r="I1879" s="387" t="s">
        <v>43</v>
      </c>
      <c r="J1879" s="388" t="str">
        <f>IF(ISBLANK(INDEX('Policy Characteristics'!D:D,MATCH($C1879,'Policy Characteristics'!$C:$C,0))),"",INDEX('Policy Characteristics'!D:D,MATCH($C1879,'Policy Characteristics'!$C:$C,0)))</f>
        <v>R&amp;D Capital Cost Reductions</v>
      </c>
      <c r="K1879" s="237" t="str">
        <f>IF(ISBLANK(INDEX('Policy Characteristics'!E:E,MATCH($C1879,'Policy Characteristics'!$C:$C,0))),"",INDEX('Policy Characteristics'!E:E,MATCH($C1879,'Policy Characteristics'!$C:$C,0)))</f>
        <v>RnD electricity capital cost reduction</v>
      </c>
      <c r="L1879" s="238">
        <f>IF(ISBLANK(INDEX('Policy Characteristics'!F:F,MATCH($C1879,'Policy Characteristics'!$C:$C,0))),"",INDEX('Policy Characteristics'!F:F,MATCH($C1879,'Policy Characteristics'!$C:$C,0)))</f>
        <v>0</v>
      </c>
      <c r="M1879" s="238">
        <f>IF(ISBLANK(INDEX('Policy Characteristics'!G:G,MATCH($C1879,'Policy Characteristics'!$C:$C,0))),"",INDEX('Policy Characteristics'!G:G,MATCH($C1879,'Policy Characteristics'!$C:$C,0)))</f>
        <v>0.4</v>
      </c>
      <c r="N1879" s="238">
        <f>IF(ISBLANK(INDEX('Policy Characteristics'!H:H,MATCH($C1879,'Policy Characteristics'!$C:$C,0))),"",INDEX('Policy Characteristics'!H:H,MATCH($C1879,'Policy Characteristics'!$C:$C,0)))</f>
        <v>0.01</v>
      </c>
      <c r="O1879" s="237" t="str">
        <f>IF(ISBLANK(INDEX('Policy Characteristics'!I:I,MATCH($C1879,'Policy Characteristics'!$C:$C,0))),"",INDEX('Policy Characteristics'!I:I,MATCH($C1879,'Policy Characteristics'!$C:$C,0)))</f>
        <v>% reduction in cost</v>
      </c>
      <c r="P1879" s="237"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7" t="str">
        <f>IF(ISBLANK(INDEX('Policy Characteristics'!K:K,MATCH($C1879,'Policy Characteristics'!$C:$C,0))),"",INDEX('Policy Characteristics'!K:K,MATCH($C1879,'Policy Characteristics'!$C:$C,0)))</f>
        <v>architectural-design.html#rnd</v>
      </c>
      <c r="R1879" s="237" t="str">
        <f>IF(ISBLANK(INDEX('Policy Characteristics'!L:L,MATCH($C1879,'Policy Characteristics'!$C:$C,0))),"",INDEX('Policy Characteristics'!L:L,MATCH($C1879,'Policy Characteristics'!$C:$C,0)))</f>
        <v>research-and-development.html</v>
      </c>
      <c r="S1879" s="291" t="s">
        <v>187</v>
      </c>
    </row>
    <row r="1880" spans="1:19">
      <c r="A1880" s="237" t="str">
        <f>IF(ISBLANK(INDEX('Policy Characteristics'!A:A,MATCH($C1880,'Policy Characteristics'!$C:$C,0))),"",INDEX('Policy Characteristics'!A:A,MATCH($C1880,'Policy Characteristics'!$C:$C,0)))</f>
        <v>Research and Development</v>
      </c>
      <c r="B1880" s="386" t="str">
        <f>IF(ISBLANK(INDEX('Policy Characteristics'!B:B,MATCH($C1880,'Policy Characteristics'!$C:$C,0))),"",INDEX('Policy Characteristics'!B:B,MATCH($C1880,'Policy Characteristics'!$C:$C,0)))</f>
        <v>Capital Cost Reduction</v>
      </c>
      <c r="C1880" s="237" t="str">
        <f t="shared" si="73"/>
        <v>RnD Electricity Capital Cost Perc Reduction</v>
      </c>
      <c r="D1880" s="290" t="s">
        <v>78</v>
      </c>
      <c r="E1880" s="335"/>
      <c r="F1880" s="290" t="s">
        <v>321</v>
      </c>
      <c r="G1880" s="335"/>
      <c r="H1880" s="17">
        <v>97</v>
      </c>
      <c r="I1880" s="387" t="s">
        <v>43</v>
      </c>
      <c r="J1880" s="388" t="str">
        <f>IF(ISBLANK(INDEX('Policy Characteristics'!D:D,MATCH($C1880,'Policy Characteristics'!$C:$C,0))),"",INDEX('Policy Characteristics'!D:D,MATCH($C1880,'Policy Characteristics'!$C:$C,0)))</f>
        <v>R&amp;D Capital Cost Reductions</v>
      </c>
      <c r="K1880" s="237" t="str">
        <f>IF(ISBLANK(INDEX('Policy Characteristics'!E:E,MATCH($C1880,'Policy Characteristics'!$C:$C,0))),"",INDEX('Policy Characteristics'!E:E,MATCH($C1880,'Policy Characteristics'!$C:$C,0)))</f>
        <v>RnD electricity capital cost reduction</v>
      </c>
      <c r="L1880" s="238">
        <f>IF(ISBLANK(INDEX('Policy Characteristics'!F:F,MATCH($C1880,'Policy Characteristics'!$C:$C,0))),"",INDEX('Policy Characteristics'!F:F,MATCH($C1880,'Policy Characteristics'!$C:$C,0)))</f>
        <v>0</v>
      </c>
      <c r="M1880" s="238">
        <f>IF(ISBLANK(INDEX('Policy Characteristics'!G:G,MATCH($C1880,'Policy Characteristics'!$C:$C,0))),"",INDEX('Policy Characteristics'!G:G,MATCH($C1880,'Policy Characteristics'!$C:$C,0)))</f>
        <v>0.4</v>
      </c>
      <c r="N1880" s="238">
        <f>IF(ISBLANK(INDEX('Policy Characteristics'!H:H,MATCH($C1880,'Policy Characteristics'!$C:$C,0))),"",INDEX('Policy Characteristics'!H:H,MATCH($C1880,'Policy Characteristics'!$C:$C,0)))</f>
        <v>0.01</v>
      </c>
      <c r="O1880" s="237" t="str">
        <f>IF(ISBLANK(INDEX('Policy Characteristics'!I:I,MATCH($C1880,'Policy Characteristics'!$C:$C,0))),"",INDEX('Policy Characteristics'!I:I,MATCH($C1880,'Policy Characteristics'!$C:$C,0)))</f>
        <v>% reduction in cost</v>
      </c>
      <c r="P1880" s="237"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7" t="str">
        <f>IF(ISBLANK(INDEX('Policy Characteristics'!K:K,MATCH($C1880,'Policy Characteristics'!$C:$C,0))),"",INDEX('Policy Characteristics'!K:K,MATCH($C1880,'Policy Characteristics'!$C:$C,0)))</f>
        <v>architectural-design.html#rnd</v>
      </c>
      <c r="R1880" s="237" t="str">
        <f>IF(ISBLANK(INDEX('Policy Characteristics'!L:L,MATCH($C1880,'Policy Characteristics'!$C:$C,0))),"",INDEX('Policy Characteristics'!L:L,MATCH($C1880,'Policy Characteristics'!$C:$C,0)))</f>
        <v>research-and-development.html</v>
      </c>
      <c r="S1880" s="291" t="s">
        <v>187</v>
      </c>
    </row>
    <row r="1881" spans="1:19">
      <c r="A1881" s="237" t="str">
        <f>IF(ISBLANK(INDEX('Policy Characteristics'!A:A,MATCH($C1881,'Policy Characteristics'!$C:$C,0))),"",INDEX('Policy Characteristics'!A:A,MATCH($C1881,'Policy Characteristics'!$C:$C,0)))</f>
        <v>Research and Development</v>
      </c>
      <c r="B1881" s="386" t="str">
        <f>IF(ISBLANK(INDEX('Policy Characteristics'!B:B,MATCH($C1881,'Policy Characteristics'!$C:$C,0))),"",INDEX('Policy Characteristics'!B:B,MATCH($C1881,'Policy Characteristics'!$C:$C,0)))</f>
        <v>Capital Cost Reduction</v>
      </c>
      <c r="C1881" s="237" t="str">
        <f t="shared" si="73"/>
        <v>RnD Electricity Capital Cost Perc Reduction</v>
      </c>
      <c r="D1881" s="290" t="s">
        <v>79</v>
      </c>
      <c r="E1881" s="335"/>
      <c r="F1881" s="290" t="s">
        <v>322</v>
      </c>
      <c r="G1881" s="335"/>
      <c r="H1881" s="17">
        <v>98</v>
      </c>
      <c r="I1881" s="387" t="s">
        <v>43</v>
      </c>
      <c r="J1881" s="388" t="str">
        <f>IF(ISBLANK(INDEX('Policy Characteristics'!D:D,MATCH($C1881,'Policy Characteristics'!$C:$C,0))),"",INDEX('Policy Characteristics'!D:D,MATCH($C1881,'Policy Characteristics'!$C:$C,0)))</f>
        <v>R&amp;D Capital Cost Reductions</v>
      </c>
      <c r="K1881" s="237" t="str">
        <f>IF(ISBLANK(INDEX('Policy Characteristics'!E:E,MATCH($C1881,'Policy Characteristics'!$C:$C,0))),"",INDEX('Policy Characteristics'!E:E,MATCH($C1881,'Policy Characteristics'!$C:$C,0)))</f>
        <v>RnD electricity capital cost reduction</v>
      </c>
      <c r="L1881" s="238">
        <f>IF(ISBLANK(INDEX('Policy Characteristics'!F:F,MATCH($C1881,'Policy Characteristics'!$C:$C,0))),"",INDEX('Policy Characteristics'!F:F,MATCH($C1881,'Policy Characteristics'!$C:$C,0)))</f>
        <v>0</v>
      </c>
      <c r="M1881" s="238">
        <f>IF(ISBLANK(INDEX('Policy Characteristics'!G:G,MATCH($C1881,'Policy Characteristics'!$C:$C,0))),"",INDEX('Policy Characteristics'!G:G,MATCH($C1881,'Policy Characteristics'!$C:$C,0)))</f>
        <v>0.4</v>
      </c>
      <c r="N1881" s="238">
        <f>IF(ISBLANK(INDEX('Policy Characteristics'!H:H,MATCH($C1881,'Policy Characteristics'!$C:$C,0))),"",INDEX('Policy Characteristics'!H:H,MATCH($C1881,'Policy Characteristics'!$C:$C,0)))</f>
        <v>0.01</v>
      </c>
      <c r="O1881" s="237" t="str">
        <f>IF(ISBLANK(INDEX('Policy Characteristics'!I:I,MATCH($C1881,'Policy Characteristics'!$C:$C,0))),"",INDEX('Policy Characteristics'!I:I,MATCH($C1881,'Policy Characteristics'!$C:$C,0)))</f>
        <v>% reduction in cost</v>
      </c>
      <c r="P1881" s="237"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7" t="str">
        <f>IF(ISBLANK(INDEX('Policy Characteristics'!K:K,MATCH($C1881,'Policy Characteristics'!$C:$C,0))),"",INDEX('Policy Characteristics'!K:K,MATCH($C1881,'Policy Characteristics'!$C:$C,0)))</f>
        <v>architectural-design.html#rnd</v>
      </c>
      <c r="R1881" s="237" t="str">
        <f>IF(ISBLANK(INDEX('Policy Characteristics'!L:L,MATCH($C1881,'Policy Characteristics'!$C:$C,0))),"",INDEX('Policy Characteristics'!L:L,MATCH($C1881,'Policy Characteristics'!$C:$C,0)))</f>
        <v>research-and-development.html</v>
      </c>
      <c r="S1881" s="291" t="s">
        <v>187</v>
      </c>
    </row>
    <row r="1882" spans="1:19">
      <c r="A1882" s="237" t="str">
        <f>IF(ISBLANK(INDEX('Policy Characteristics'!A:A,MATCH($C1882,'Policy Characteristics'!$C:$C,0))),"",INDEX('Policy Characteristics'!A:A,MATCH($C1882,'Policy Characteristics'!$C:$C,0)))</f>
        <v>Research and Development</v>
      </c>
      <c r="B1882" s="386" t="str">
        <f>IF(ISBLANK(INDEX('Policy Characteristics'!B:B,MATCH($C1882,'Policy Characteristics'!$C:$C,0))),"",INDEX('Policy Characteristics'!B:B,MATCH($C1882,'Policy Characteristics'!$C:$C,0)))</f>
        <v>Capital Cost Reduction</v>
      </c>
      <c r="C1882" s="237" t="str">
        <f t="shared" si="73"/>
        <v>RnD Electricity Capital Cost Perc Reduction</v>
      </c>
      <c r="D1882" s="290" t="s">
        <v>80</v>
      </c>
      <c r="E1882" s="335"/>
      <c r="F1882" s="290" t="s">
        <v>323</v>
      </c>
      <c r="G1882" s="335"/>
      <c r="H1882" s="17">
        <v>99</v>
      </c>
      <c r="I1882" s="387" t="s">
        <v>43</v>
      </c>
      <c r="J1882" s="388" t="str">
        <f>IF(ISBLANK(INDEX('Policy Characteristics'!D:D,MATCH($C1882,'Policy Characteristics'!$C:$C,0))),"",INDEX('Policy Characteristics'!D:D,MATCH($C1882,'Policy Characteristics'!$C:$C,0)))</f>
        <v>R&amp;D Capital Cost Reductions</v>
      </c>
      <c r="K1882" s="237" t="str">
        <f>IF(ISBLANK(INDEX('Policy Characteristics'!E:E,MATCH($C1882,'Policy Characteristics'!$C:$C,0))),"",INDEX('Policy Characteristics'!E:E,MATCH($C1882,'Policy Characteristics'!$C:$C,0)))</f>
        <v>RnD electricity capital cost reduction</v>
      </c>
      <c r="L1882" s="238">
        <f>IF(ISBLANK(INDEX('Policy Characteristics'!F:F,MATCH($C1882,'Policy Characteristics'!$C:$C,0))),"",INDEX('Policy Characteristics'!F:F,MATCH($C1882,'Policy Characteristics'!$C:$C,0)))</f>
        <v>0</v>
      </c>
      <c r="M1882" s="238">
        <f>IF(ISBLANK(INDEX('Policy Characteristics'!G:G,MATCH($C1882,'Policy Characteristics'!$C:$C,0))),"",INDEX('Policy Characteristics'!G:G,MATCH($C1882,'Policy Characteristics'!$C:$C,0)))</f>
        <v>0.4</v>
      </c>
      <c r="N1882" s="238">
        <f>IF(ISBLANK(INDEX('Policy Characteristics'!H:H,MATCH($C1882,'Policy Characteristics'!$C:$C,0))),"",INDEX('Policy Characteristics'!H:H,MATCH($C1882,'Policy Characteristics'!$C:$C,0)))</f>
        <v>0.01</v>
      </c>
      <c r="O1882" s="237" t="str">
        <f>IF(ISBLANK(INDEX('Policy Characteristics'!I:I,MATCH($C1882,'Policy Characteristics'!$C:$C,0))),"",INDEX('Policy Characteristics'!I:I,MATCH($C1882,'Policy Characteristics'!$C:$C,0)))</f>
        <v>% reduction in cost</v>
      </c>
      <c r="P1882" s="237"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7" t="str">
        <f>IF(ISBLANK(INDEX('Policy Characteristics'!K:K,MATCH($C1882,'Policy Characteristics'!$C:$C,0))),"",INDEX('Policy Characteristics'!K:K,MATCH($C1882,'Policy Characteristics'!$C:$C,0)))</f>
        <v>architectural-design.html#rnd</v>
      </c>
      <c r="R1882" s="237" t="str">
        <f>IF(ISBLANK(INDEX('Policy Characteristics'!L:L,MATCH($C1882,'Policy Characteristics'!$C:$C,0))),"",INDEX('Policy Characteristics'!L:L,MATCH($C1882,'Policy Characteristics'!$C:$C,0)))</f>
        <v>research-and-development.html</v>
      </c>
      <c r="S1882" s="291" t="s">
        <v>187</v>
      </c>
    </row>
    <row r="1883" spans="1:19">
      <c r="A1883" s="237" t="str">
        <f>IF(ISBLANK(INDEX('Policy Characteristics'!A:A,MATCH($C1883,'Policy Characteristics'!$C:$C,0))),"",INDEX('Policy Characteristics'!A:A,MATCH($C1883,'Policy Characteristics'!$C:$C,0)))</f>
        <v>Research and Development</v>
      </c>
      <c r="B1883" s="386" t="str">
        <f>IF(ISBLANK(INDEX('Policy Characteristics'!B:B,MATCH($C1883,'Policy Characteristics'!$C:$C,0))),"",INDEX('Policy Characteristics'!B:B,MATCH($C1883,'Policy Characteristics'!$C:$C,0)))</f>
        <v>Capital Cost Reduction</v>
      </c>
      <c r="C1883" s="237" t="str">
        <f t="shared" si="73"/>
        <v>RnD Electricity Capital Cost Perc Reduction</v>
      </c>
      <c r="D1883" s="290" t="s">
        <v>2422</v>
      </c>
      <c r="E1883" s="335"/>
      <c r="F1883" s="290" t="s">
        <v>3476</v>
      </c>
      <c r="G1883" s="335"/>
      <c r="H1883" s="17">
        <v>192</v>
      </c>
      <c r="I1883" s="387" t="s">
        <v>43</v>
      </c>
      <c r="J1883" s="388" t="str">
        <f>IF(ISBLANK(INDEX('Policy Characteristics'!D:D,MATCH($C1883,'Policy Characteristics'!$C:$C,0))),"",INDEX('Policy Characteristics'!D:D,MATCH($C1883,'Policy Characteristics'!$C:$C,0)))</f>
        <v>R&amp;D Capital Cost Reductions</v>
      </c>
      <c r="K1883" s="237" t="str">
        <f>IF(ISBLANK(INDEX('Policy Characteristics'!E:E,MATCH($C1883,'Policy Characteristics'!$C:$C,0))),"",INDEX('Policy Characteristics'!E:E,MATCH($C1883,'Policy Characteristics'!$C:$C,0)))</f>
        <v>RnD electricity capital cost reduction</v>
      </c>
      <c r="L1883" s="238">
        <f>IF(ISBLANK(INDEX('Policy Characteristics'!F:F,MATCH($C1883,'Policy Characteristics'!$C:$C,0))),"",INDEX('Policy Characteristics'!F:F,MATCH($C1883,'Policy Characteristics'!$C:$C,0)))</f>
        <v>0</v>
      </c>
      <c r="M1883" s="238">
        <f>IF(ISBLANK(INDEX('Policy Characteristics'!G:G,MATCH($C1883,'Policy Characteristics'!$C:$C,0))),"",INDEX('Policy Characteristics'!G:G,MATCH($C1883,'Policy Characteristics'!$C:$C,0)))</f>
        <v>0.4</v>
      </c>
      <c r="N1883" s="238">
        <f>IF(ISBLANK(INDEX('Policy Characteristics'!H:H,MATCH($C1883,'Policy Characteristics'!$C:$C,0))),"",INDEX('Policy Characteristics'!H:H,MATCH($C1883,'Policy Characteristics'!$C:$C,0)))</f>
        <v>0.01</v>
      </c>
      <c r="O1883" s="237" t="str">
        <f>IF(ISBLANK(INDEX('Policy Characteristics'!I:I,MATCH($C1883,'Policy Characteristics'!$C:$C,0))),"",INDEX('Policy Characteristics'!I:I,MATCH($C1883,'Policy Characteristics'!$C:$C,0)))</f>
        <v>% reduction in cost</v>
      </c>
      <c r="P1883" s="237"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7" t="str">
        <f>IF(ISBLANK(INDEX('Policy Characteristics'!K:K,MATCH($C1883,'Policy Characteristics'!$C:$C,0))),"",INDEX('Policy Characteristics'!K:K,MATCH($C1883,'Policy Characteristics'!$C:$C,0)))</f>
        <v>architectural-design.html#rnd</v>
      </c>
      <c r="R1883" s="237" t="str">
        <f>IF(ISBLANK(INDEX('Policy Characteristics'!L:L,MATCH($C1883,'Policy Characteristics'!$C:$C,0))),"",INDEX('Policy Characteristics'!L:L,MATCH($C1883,'Policy Characteristics'!$C:$C,0)))</f>
        <v>research-and-development.html</v>
      </c>
      <c r="S1883" s="291" t="s">
        <v>187</v>
      </c>
    </row>
    <row r="1884" spans="1:19">
      <c r="A1884" s="237" t="str">
        <f>IF(ISBLANK(INDEX('Policy Characteristics'!A:A,MATCH($C1884,'Policy Characteristics'!$C:$C,0))),"",INDEX('Policy Characteristics'!A:A,MATCH($C1884,'Policy Characteristics'!$C:$C,0)))</f>
        <v>Research and Development</v>
      </c>
      <c r="B1884" s="386" t="str">
        <f>IF(ISBLANK(INDEX('Policy Characteristics'!B:B,MATCH($C1884,'Policy Characteristics'!$C:$C,0))),"",INDEX('Policy Characteristics'!B:B,MATCH($C1884,'Policy Characteristics'!$C:$C,0)))</f>
        <v>Capital Cost Reduction</v>
      </c>
      <c r="C1884" s="237" t="str">
        <f t="shared" si="73"/>
        <v>RnD Electricity Capital Cost Perc Reduction</v>
      </c>
      <c r="D1884" s="290" t="s">
        <v>307</v>
      </c>
      <c r="E1884" s="335"/>
      <c r="F1884" s="290" t="s">
        <v>3477</v>
      </c>
      <c r="G1884" s="335"/>
      <c r="H1884" s="17">
        <v>180</v>
      </c>
      <c r="I1884" s="387" t="s">
        <v>43</v>
      </c>
      <c r="J1884" s="388" t="str">
        <f>IF(ISBLANK(INDEX('Policy Characteristics'!D:D,MATCH($C1884,'Policy Characteristics'!$C:$C,0))),"",INDEX('Policy Characteristics'!D:D,MATCH($C1884,'Policy Characteristics'!$C:$C,0)))</f>
        <v>R&amp;D Capital Cost Reductions</v>
      </c>
      <c r="K1884" s="237" t="str">
        <f>IF(ISBLANK(INDEX('Policy Characteristics'!E:E,MATCH($C1884,'Policy Characteristics'!$C:$C,0))),"",INDEX('Policy Characteristics'!E:E,MATCH($C1884,'Policy Characteristics'!$C:$C,0)))</f>
        <v>RnD electricity capital cost reduction</v>
      </c>
      <c r="L1884" s="238">
        <f>IF(ISBLANK(INDEX('Policy Characteristics'!F:F,MATCH($C1884,'Policy Characteristics'!$C:$C,0))),"",INDEX('Policy Characteristics'!F:F,MATCH($C1884,'Policy Characteristics'!$C:$C,0)))</f>
        <v>0</v>
      </c>
      <c r="M1884" s="238">
        <f>IF(ISBLANK(INDEX('Policy Characteristics'!G:G,MATCH($C1884,'Policy Characteristics'!$C:$C,0))),"",INDEX('Policy Characteristics'!G:G,MATCH($C1884,'Policy Characteristics'!$C:$C,0)))</f>
        <v>0.4</v>
      </c>
      <c r="N1884" s="238">
        <f>IF(ISBLANK(INDEX('Policy Characteristics'!H:H,MATCH($C1884,'Policy Characteristics'!$C:$C,0))),"",INDEX('Policy Characteristics'!H:H,MATCH($C1884,'Policy Characteristics'!$C:$C,0)))</f>
        <v>0.01</v>
      </c>
      <c r="O1884" s="237" t="str">
        <f>IF(ISBLANK(INDEX('Policy Characteristics'!I:I,MATCH($C1884,'Policy Characteristics'!$C:$C,0))),"",INDEX('Policy Characteristics'!I:I,MATCH($C1884,'Policy Characteristics'!$C:$C,0)))</f>
        <v>% reduction in cost</v>
      </c>
      <c r="P1884" s="237"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7" t="str">
        <f>IF(ISBLANK(INDEX('Policy Characteristics'!K:K,MATCH($C1884,'Policy Characteristics'!$C:$C,0))),"",INDEX('Policy Characteristics'!K:K,MATCH($C1884,'Policy Characteristics'!$C:$C,0)))</f>
        <v>architectural-design.html#rnd</v>
      </c>
      <c r="R1884" s="237" t="str">
        <f>IF(ISBLANK(INDEX('Policy Characteristics'!L:L,MATCH($C1884,'Policy Characteristics'!$C:$C,0))),"",INDEX('Policy Characteristics'!L:L,MATCH($C1884,'Policy Characteristics'!$C:$C,0)))</f>
        <v>research-and-development.html</v>
      </c>
      <c r="S1884" s="291" t="s">
        <v>187</v>
      </c>
    </row>
    <row r="1885" spans="1:19">
      <c r="A1885" s="237" t="str">
        <f>IF(ISBLANK(INDEX('Policy Characteristics'!A:A,MATCH($C1885,'Policy Characteristics'!$C:$C,0))),"",INDEX('Policy Characteristics'!A:A,MATCH($C1885,'Policy Characteristics'!$C:$C,0)))</f>
        <v>Research and Development</v>
      </c>
      <c r="B1885" s="386" t="str">
        <f>IF(ISBLANK(INDEX('Policy Characteristics'!B:B,MATCH($C1885,'Policy Characteristics'!$C:$C,0))),"",INDEX('Policy Characteristics'!B:B,MATCH($C1885,'Policy Characteristics'!$C:$C,0)))</f>
        <v>Capital Cost Reduction</v>
      </c>
      <c r="C1885" s="237" t="str">
        <f t="shared" si="73"/>
        <v>RnD Electricity Capital Cost Perc Reduction</v>
      </c>
      <c r="D1885" s="290" t="s">
        <v>308</v>
      </c>
      <c r="E1885" s="335"/>
      <c r="F1885" s="290" t="s">
        <v>2255</v>
      </c>
      <c r="G1885" s="335"/>
      <c r="H1885" s="17">
        <v>183</v>
      </c>
      <c r="I1885" s="387" t="s">
        <v>43</v>
      </c>
      <c r="J1885" s="388" t="str">
        <f>IF(ISBLANK(INDEX('Policy Characteristics'!D:D,MATCH($C1885,'Policy Characteristics'!$C:$C,0))),"",INDEX('Policy Characteristics'!D:D,MATCH($C1885,'Policy Characteristics'!$C:$C,0)))</f>
        <v>R&amp;D Capital Cost Reductions</v>
      </c>
      <c r="K1885" s="237" t="str">
        <f>IF(ISBLANK(INDEX('Policy Characteristics'!E:E,MATCH($C1885,'Policy Characteristics'!$C:$C,0))),"",INDEX('Policy Characteristics'!E:E,MATCH($C1885,'Policy Characteristics'!$C:$C,0)))</f>
        <v>RnD electricity capital cost reduction</v>
      </c>
      <c r="L1885" s="238">
        <f>IF(ISBLANK(INDEX('Policy Characteristics'!F:F,MATCH($C1885,'Policy Characteristics'!$C:$C,0))),"",INDEX('Policy Characteristics'!F:F,MATCH($C1885,'Policy Characteristics'!$C:$C,0)))</f>
        <v>0</v>
      </c>
      <c r="M1885" s="238">
        <f>IF(ISBLANK(INDEX('Policy Characteristics'!G:G,MATCH($C1885,'Policy Characteristics'!$C:$C,0))),"",INDEX('Policy Characteristics'!G:G,MATCH($C1885,'Policy Characteristics'!$C:$C,0)))</f>
        <v>0.4</v>
      </c>
      <c r="N1885" s="238">
        <f>IF(ISBLANK(INDEX('Policy Characteristics'!H:H,MATCH($C1885,'Policy Characteristics'!$C:$C,0))),"",INDEX('Policy Characteristics'!H:H,MATCH($C1885,'Policy Characteristics'!$C:$C,0)))</f>
        <v>0.01</v>
      </c>
      <c r="O1885" s="237" t="str">
        <f>IF(ISBLANK(INDEX('Policy Characteristics'!I:I,MATCH($C1885,'Policy Characteristics'!$C:$C,0))),"",INDEX('Policy Characteristics'!I:I,MATCH($C1885,'Policy Characteristics'!$C:$C,0)))</f>
        <v>% reduction in cost</v>
      </c>
      <c r="P1885" s="237"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7" t="str">
        <f>IF(ISBLANK(INDEX('Policy Characteristics'!K:K,MATCH($C1885,'Policy Characteristics'!$C:$C,0))),"",INDEX('Policy Characteristics'!K:K,MATCH($C1885,'Policy Characteristics'!$C:$C,0)))</f>
        <v>architectural-design.html#rnd</v>
      </c>
      <c r="R1885" s="237" t="str">
        <f>IF(ISBLANK(INDEX('Policy Characteristics'!L:L,MATCH($C1885,'Policy Characteristics'!$C:$C,0))),"",INDEX('Policy Characteristics'!L:L,MATCH($C1885,'Policy Characteristics'!$C:$C,0)))</f>
        <v>research-and-development.html</v>
      </c>
      <c r="S1885" s="291" t="s">
        <v>187</v>
      </c>
    </row>
    <row r="1886" spans="1:19">
      <c r="A1886" s="237" t="str">
        <f>IF(ISBLANK(INDEX('Policy Characteristics'!A:A,MATCH($C1886,'Policy Characteristics'!$C:$C,0))),"",INDEX('Policy Characteristics'!A:A,MATCH($C1886,'Policy Characteristics'!$C:$C,0)))</f>
        <v>Research and Development</v>
      </c>
      <c r="B1886" s="386" t="str">
        <f>IF(ISBLANK(INDEX('Policy Characteristics'!B:B,MATCH($C1886,'Policy Characteristics'!$C:$C,0))),"",INDEX('Policy Characteristics'!B:B,MATCH($C1886,'Policy Characteristics'!$C:$C,0)))</f>
        <v>Capital Cost Reduction</v>
      </c>
      <c r="C1886" s="237" t="str">
        <f t="shared" si="73"/>
        <v>RnD Electricity Capital Cost Perc Reduction</v>
      </c>
      <c r="D1886" s="290" t="s">
        <v>442</v>
      </c>
      <c r="E1886" s="335"/>
      <c r="F1886" s="290" t="s">
        <v>443</v>
      </c>
      <c r="G1886" s="335"/>
      <c r="H1886" s="17">
        <v>1811</v>
      </c>
      <c r="I1886" s="387" t="s">
        <v>43</v>
      </c>
      <c r="J1886" s="388" t="str">
        <f>IF(ISBLANK(INDEX('Policy Characteristics'!D:D,MATCH($C1886,'Policy Characteristics'!$C:$C,0))),"",INDEX('Policy Characteristics'!D:D,MATCH($C1886,'Policy Characteristics'!$C:$C,0)))</f>
        <v>R&amp;D Capital Cost Reductions</v>
      </c>
      <c r="K1886" s="237" t="str">
        <f>IF(ISBLANK(INDEX('Policy Characteristics'!E:E,MATCH($C1886,'Policy Characteristics'!$C:$C,0))),"",INDEX('Policy Characteristics'!E:E,MATCH($C1886,'Policy Characteristics'!$C:$C,0)))</f>
        <v>RnD electricity capital cost reduction</v>
      </c>
      <c r="L1886" s="238">
        <f>IF(ISBLANK(INDEX('Policy Characteristics'!F:F,MATCH($C1886,'Policy Characteristics'!$C:$C,0))),"",INDEX('Policy Characteristics'!F:F,MATCH($C1886,'Policy Characteristics'!$C:$C,0)))</f>
        <v>0</v>
      </c>
      <c r="M1886" s="238">
        <f>IF(ISBLANK(INDEX('Policy Characteristics'!G:G,MATCH($C1886,'Policy Characteristics'!$C:$C,0))),"",INDEX('Policy Characteristics'!G:G,MATCH($C1886,'Policy Characteristics'!$C:$C,0)))</f>
        <v>0.4</v>
      </c>
      <c r="N1886" s="238">
        <f>IF(ISBLANK(INDEX('Policy Characteristics'!H:H,MATCH($C1886,'Policy Characteristics'!$C:$C,0))),"",INDEX('Policy Characteristics'!H:H,MATCH($C1886,'Policy Characteristics'!$C:$C,0)))</f>
        <v>0.01</v>
      </c>
      <c r="O1886" s="237" t="str">
        <f>IF(ISBLANK(INDEX('Policy Characteristics'!I:I,MATCH($C1886,'Policy Characteristics'!$C:$C,0))),"",INDEX('Policy Characteristics'!I:I,MATCH($C1886,'Policy Characteristics'!$C:$C,0)))</f>
        <v>% reduction in cost</v>
      </c>
      <c r="P1886" s="237"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7" t="str">
        <f>IF(ISBLANK(INDEX('Policy Characteristics'!K:K,MATCH($C1886,'Policy Characteristics'!$C:$C,0))),"",INDEX('Policy Characteristics'!K:K,MATCH($C1886,'Policy Characteristics'!$C:$C,0)))</f>
        <v>architectural-design.html#rnd</v>
      </c>
      <c r="R1886" s="237" t="str">
        <f>IF(ISBLANK(INDEX('Policy Characteristics'!L:L,MATCH($C1886,'Policy Characteristics'!$C:$C,0))),"",INDEX('Policy Characteristics'!L:L,MATCH($C1886,'Policy Characteristics'!$C:$C,0)))</f>
        <v>research-and-development.html</v>
      </c>
      <c r="S1886" s="291" t="s">
        <v>187</v>
      </c>
    </row>
    <row r="1887" spans="1:19">
      <c r="A1887" s="237" t="str">
        <f>IF(ISBLANK(INDEX('Policy Characteristics'!A:A,MATCH($C1887,'Policy Characteristics'!$C:$C,0))),"",INDEX('Policy Characteristics'!A:A,MATCH($C1887,'Policy Characteristics'!$C:$C,0)))</f>
        <v>Research and Development</v>
      </c>
      <c r="B1887" s="386" t="str">
        <f>IF(ISBLANK(INDEX('Policy Characteristics'!B:B,MATCH($C1887,'Policy Characteristics'!$C:$C,0))),"",INDEX('Policy Characteristics'!B:B,MATCH($C1887,'Policy Characteristics'!$C:$C,0)))</f>
        <v>Capital Cost Reduction</v>
      </c>
      <c r="C1887" s="237" t="str">
        <f t="shared" si="73"/>
        <v>RnD Electricity Capital Cost Perc Reduction</v>
      </c>
      <c r="D1887" s="290" t="s">
        <v>451</v>
      </c>
      <c r="E1887" s="335"/>
      <c r="F1887" s="290" t="s">
        <v>453</v>
      </c>
      <c r="G1887" s="335"/>
      <c r="H1887" s="17">
        <v>1812</v>
      </c>
      <c r="I1887" s="387" t="s">
        <v>43</v>
      </c>
      <c r="J1887" s="388" t="str">
        <f>IF(ISBLANK(INDEX('Policy Characteristics'!D:D,MATCH($C1887,'Policy Characteristics'!$C:$C,0))),"",INDEX('Policy Characteristics'!D:D,MATCH($C1887,'Policy Characteristics'!$C:$C,0)))</f>
        <v>R&amp;D Capital Cost Reductions</v>
      </c>
      <c r="K1887" s="237" t="str">
        <f>IF(ISBLANK(INDEX('Policy Characteristics'!E:E,MATCH($C1887,'Policy Characteristics'!$C:$C,0))),"",INDEX('Policy Characteristics'!E:E,MATCH($C1887,'Policy Characteristics'!$C:$C,0)))</f>
        <v>RnD electricity capital cost reduction</v>
      </c>
      <c r="L1887" s="238">
        <f>IF(ISBLANK(INDEX('Policy Characteristics'!F:F,MATCH($C1887,'Policy Characteristics'!$C:$C,0))),"",INDEX('Policy Characteristics'!F:F,MATCH($C1887,'Policy Characteristics'!$C:$C,0)))</f>
        <v>0</v>
      </c>
      <c r="M1887" s="238">
        <f>IF(ISBLANK(INDEX('Policy Characteristics'!G:G,MATCH($C1887,'Policy Characteristics'!$C:$C,0))),"",INDEX('Policy Characteristics'!G:G,MATCH($C1887,'Policy Characteristics'!$C:$C,0)))</f>
        <v>0.4</v>
      </c>
      <c r="N1887" s="238">
        <f>IF(ISBLANK(INDEX('Policy Characteristics'!H:H,MATCH($C1887,'Policy Characteristics'!$C:$C,0))),"",INDEX('Policy Characteristics'!H:H,MATCH($C1887,'Policy Characteristics'!$C:$C,0)))</f>
        <v>0.01</v>
      </c>
      <c r="O1887" s="237" t="str">
        <f>IF(ISBLANK(INDEX('Policy Characteristics'!I:I,MATCH($C1887,'Policy Characteristics'!$C:$C,0))),"",INDEX('Policy Characteristics'!I:I,MATCH($C1887,'Policy Characteristics'!$C:$C,0)))</f>
        <v>% reduction in cost</v>
      </c>
      <c r="P1887" s="237"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7" t="str">
        <f>IF(ISBLANK(INDEX('Policy Characteristics'!K:K,MATCH($C1887,'Policy Characteristics'!$C:$C,0))),"",INDEX('Policy Characteristics'!K:K,MATCH($C1887,'Policy Characteristics'!$C:$C,0)))</f>
        <v>architectural-design.html#rnd</v>
      </c>
      <c r="R1887" s="237" t="str">
        <f>IF(ISBLANK(INDEX('Policy Characteristics'!L:L,MATCH($C1887,'Policy Characteristics'!$C:$C,0))),"",INDEX('Policy Characteristics'!L:L,MATCH($C1887,'Policy Characteristics'!$C:$C,0)))</f>
        <v>research-and-development.html</v>
      </c>
      <c r="S1887" s="291" t="s">
        <v>187</v>
      </c>
    </row>
    <row r="1888" spans="1:19">
      <c r="A1888" s="237" t="str">
        <f>IF(ISBLANK(INDEX('Policy Characteristics'!A:A,MATCH($C1888,'Policy Characteristics'!$C:$C,0))),"",INDEX('Policy Characteristics'!A:A,MATCH($C1888,'Policy Characteristics'!$C:$C,0)))</f>
        <v>Research and Development</v>
      </c>
      <c r="B1888" s="386" t="str">
        <f>IF(ISBLANK(INDEX('Policy Characteristics'!B:B,MATCH($C1888,'Policy Characteristics'!$C:$C,0))),"",INDEX('Policy Characteristics'!B:B,MATCH($C1888,'Policy Characteristics'!$C:$C,0)))</f>
        <v>Capital Cost Reduction</v>
      </c>
      <c r="C1888" s="237" t="str">
        <f t="shared" si="73"/>
        <v>RnD Electricity Capital Cost Perc Reduction</v>
      </c>
      <c r="D1888" s="290" t="s">
        <v>2741</v>
      </c>
      <c r="E1888" s="335"/>
      <c r="F1888" s="290" t="s">
        <v>3478</v>
      </c>
      <c r="G1888" s="335"/>
      <c r="H1888" s="17">
        <v>1813</v>
      </c>
      <c r="I1888" s="387" t="s">
        <v>44</v>
      </c>
      <c r="J1888" s="388" t="str">
        <f>IF(ISBLANK(INDEX('Policy Characteristics'!D:D,MATCH($C1888,'Policy Characteristics'!$C:$C,0))),"",INDEX('Policy Characteristics'!D:D,MATCH($C1888,'Policy Characteristics'!$C:$C,0)))</f>
        <v>R&amp;D Capital Cost Reductions</v>
      </c>
      <c r="K1888" s="237" t="str">
        <f>IF(ISBLANK(INDEX('Policy Characteristics'!E:E,MATCH($C1888,'Policy Characteristics'!$C:$C,0))),"",INDEX('Policy Characteristics'!E:E,MATCH($C1888,'Policy Characteristics'!$C:$C,0)))</f>
        <v>RnD electricity capital cost reduction</v>
      </c>
      <c r="L1888" s="238">
        <f>IF(ISBLANK(INDEX('Policy Characteristics'!F:F,MATCH($C1888,'Policy Characteristics'!$C:$C,0))),"",INDEX('Policy Characteristics'!F:F,MATCH($C1888,'Policy Characteristics'!$C:$C,0)))</f>
        <v>0</v>
      </c>
      <c r="M1888" s="238">
        <f>IF(ISBLANK(INDEX('Policy Characteristics'!G:G,MATCH($C1888,'Policy Characteristics'!$C:$C,0))),"",INDEX('Policy Characteristics'!G:G,MATCH($C1888,'Policy Characteristics'!$C:$C,0)))</f>
        <v>0.4</v>
      </c>
      <c r="N1888" s="238">
        <f>IF(ISBLANK(INDEX('Policy Characteristics'!H:H,MATCH($C1888,'Policy Characteristics'!$C:$C,0))),"",INDEX('Policy Characteristics'!H:H,MATCH($C1888,'Policy Characteristics'!$C:$C,0)))</f>
        <v>0.01</v>
      </c>
      <c r="O1888" s="237" t="str">
        <f>IF(ISBLANK(INDEX('Policy Characteristics'!I:I,MATCH($C1888,'Policy Characteristics'!$C:$C,0))),"",INDEX('Policy Characteristics'!I:I,MATCH($C1888,'Policy Characteristics'!$C:$C,0)))</f>
        <v>% reduction in cost</v>
      </c>
      <c r="P1888" s="237"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7" t="str">
        <f>IF(ISBLANK(INDEX('Policy Characteristics'!K:K,MATCH($C1888,'Policy Characteristics'!$C:$C,0))),"",INDEX('Policy Characteristics'!K:K,MATCH($C1888,'Policy Characteristics'!$C:$C,0)))</f>
        <v>architectural-design.html#rnd</v>
      </c>
      <c r="R1888" s="237" t="str">
        <f>IF(ISBLANK(INDEX('Policy Characteristics'!L:L,MATCH($C1888,'Policy Characteristics'!$C:$C,0))),"",INDEX('Policy Characteristics'!L:L,MATCH($C1888,'Policy Characteristics'!$C:$C,0)))</f>
        <v>research-and-development.html</v>
      </c>
      <c r="S1888" s="291" t="s">
        <v>187</v>
      </c>
    </row>
    <row r="1889" spans="1:19">
      <c r="A1889" s="237" t="str">
        <f>IF(ISBLANK(INDEX('Policy Characteristics'!A:A,MATCH($C1889,'Policy Characteristics'!$C:$C,0))),"",INDEX('Policy Characteristics'!A:A,MATCH($C1889,'Policy Characteristics'!$C:$C,0)))</f>
        <v>Research and Development</v>
      </c>
      <c r="B1889" s="386" t="str">
        <f>IF(ISBLANK(INDEX('Policy Characteristics'!B:B,MATCH($C1889,'Policy Characteristics'!$C:$C,0))),"",INDEX('Policy Characteristics'!B:B,MATCH($C1889,'Policy Characteristics'!$C:$C,0)))</f>
        <v>Capital Cost Reduction</v>
      </c>
      <c r="C1889" s="237" t="str">
        <f t="shared" si="73"/>
        <v>RnD Electricity Capital Cost Perc Reduction</v>
      </c>
      <c r="D1889" s="290" t="s">
        <v>2742</v>
      </c>
      <c r="E1889" s="335"/>
      <c r="F1889" s="290" t="s">
        <v>3479</v>
      </c>
      <c r="G1889" s="335"/>
      <c r="H1889" s="17">
        <v>1814</v>
      </c>
      <c r="I1889" s="387" t="s">
        <v>44</v>
      </c>
      <c r="J1889" s="388" t="str">
        <f>IF(ISBLANK(INDEX('Policy Characteristics'!D:D,MATCH($C1889,'Policy Characteristics'!$C:$C,0))),"",INDEX('Policy Characteristics'!D:D,MATCH($C1889,'Policy Characteristics'!$C:$C,0)))</f>
        <v>R&amp;D Capital Cost Reductions</v>
      </c>
      <c r="K1889" s="237" t="str">
        <f>IF(ISBLANK(INDEX('Policy Characteristics'!E:E,MATCH($C1889,'Policy Characteristics'!$C:$C,0))),"",INDEX('Policy Characteristics'!E:E,MATCH($C1889,'Policy Characteristics'!$C:$C,0)))</f>
        <v>RnD electricity capital cost reduction</v>
      </c>
      <c r="L1889" s="238">
        <f>IF(ISBLANK(INDEX('Policy Characteristics'!F:F,MATCH($C1889,'Policy Characteristics'!$C:$C,0))),"",INDEX('Policy Characteristics'!F:F,MATCH($C1889,'Policy Characteristics'!$C:$C,0)))</f>
        <v>0</v>
      </c>
      <c r="M1889" s="238">
        <f>IF(ISBLANK(INDEX('Policy Characteristics'!G:G,MATCH($C1889,'Policy Characteristics'!$C:$C,0))),"",INDEX('Policy Characteristics'!G:G,MATCH($C1889,'Policy Characteristics'!$C:$C,0)))</f>
        <v>0.4</v>
      </c>
      <c r="N1889" s="238">
        <f>IF(ISBLANK(INDEX('Policy Characteristics'!H:H,MATCH($C1889,'Policy Characteristics'!$C:$C,0))),"",INDEX('Policy Characteristics'!H:H,MATCH($C1889,'Policy Characteristics'!$C:$C,0)))</f>
        <v>0.01</v>
      </c>
      <c r="O1889" s="237" t="str">
        <f>IF(ISBLANK(INDEX('Policy Characteristics'!I:I,MATCH($C1889,'Policy Characteristics'!$C:$C,0))),"",INDEX('Policy Characteristics'!I:I,MATCH($C1889,'Policy Characteristics'!$C:$C,0)))</f>
        <v>% reduction in cost</v>
      </c>
      <c r="P1889" s="237"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7" t="str">
        <f>IF(ISBLANK(INDEX('Policy Characteristics'!K:K,MATCH($C1889,'Policy Characteristics'!$C:$C,0))),"",INDEX('Policy Characteristics'!K:K,MATCH($C1889,'Policy Characteristics'!$C:$C,0)))</f>
        <v>architectural-design.html#rnd</v>
      </c>
      <c r="R1889" s="237" t="str">
        <f>IF(ISBLANK(INDEX('Policy Characteristics'!L:L,MATCH($C1889,'Policy Characteristics'!$C:$C,0))),"",INDEX('Policy Characteristics'!L:L,MATCH($C1889,'Policy Characteristics'!$C:$C,0)))</f>
        <v>research-and-development.html</v>
      </c>
      <c r="S1889" s="291" t="s">
        <v>187</v>
      </c>
    </row>
    <row r="1890" spans="1:19">
      <c r="A1890" s="237" t="str">
        <f>IF(ISBLANK(INDEX('Policy Characteristics'!A:A,MATCH($C1890,'Policy Characteristics'!$C:$C,0))),"",INDEX('Policy Characteristics'!A:A,MATCH($C1890,'Policy Characteristics'!$C:$C,0)))</f>
        <v>Research and Development</v>
      </c>
      <c r="B1890" s="386" t="str">
        <f>IF(ISBLANK(INDEX('Policy Characteristics'!B:B,MATCH($C1890,'Policy Characteristics'!$C:$C,0))),"",INDEX('Policy Characteristics'!B:B,MATCH($C1890,'Policy Characteristics'!$C:$C,0)))</f>
        <v>Capital Cost Reduction</v>
      </c>
      <c r="C1890" s="237" t="str">
        <f t="shared" si="73"/>
        <v>RnD Electricity Capital Cost Perc Reduction</v>
      </c>
      <c r="D1890" s="290" t="s">
        <v>2743</v>
      </c>
      <c r="E1890" s="335"/>
      <c r="F1890" s="290" t="s">
        <v>3480</v>
      </c>
      <c r="G1890" s="335"/>
      <c r="H1890" s="17">
        <v>1815</v>
      </c>
      <c r="I1890" s="387" t="s">
        <v>43</v>
      </c>
      <c r="J1890" s="388" t="str">
        <f>IF(ISBLANK(INDEX('Policy Characteristics'!D:D,MATCH($C1890,'Policy Characteristics'!$C:$C,0))),"",INDEX('Policy Characteristics'!D:D,MATCH($C1890,'Policy Characteristics'!$C:$C,0)))</f>
        <v>R&amp;D Capital Cost Reductions</v>
      </c>
      <c r="K1890" s="237" t="str">
        <f>IF(ISBLANK(INDEX('Policy Characteristics'!E:E,MATCH($C1890,'Policy Characteristics'!$C:$C,0))),"",INDEX('Policy Characteristics'!E:E,MATCH($C1890,'Policy Characteristics'!$C:$C,0)))</f>
        <v>RnD electricity capital cost reduction</v>
      </c>
      <c r="L1890" s="238">
        <f>IF(ISBLANK(INDEX('Policy Characteristics'!F:F,MATCH($C1890,'Policy Characteristics'!$C:$C,0))),"",INDEX('Policy Characteristics'!F:F,MATCH($C1890,'Policy Characteristics'!$C:$C,0)))</f>
        <v>0</v>
      </c>
      <c r="M1890" s="238">
        <f>IF(ISBLANK(INDEX('Policy Characteristics'!G:G,MATCH($C1890,'Policy Characteristics'!$C:$C,0))),"",INDEX('Policy Characteristics'!G:G,MATCH($C1890,'Policy Characteristics'!$C:$C,0)))</f>
        <v>0.4</v>
      </c>
      <c r="N1890" s="238">
        <f>IF(ISBLANK(INDEX('Policy Characteristics'!H:H,MATCH($C1890,'Policy Characteristics'!$C:$C,0))),"",INDEX('Policy Characteristics'!H:H,MATCH($C1890,'Policy Characteristics'!$C:$C,0)))</f>
        <v>0.01</v>
      </c>
      <c r="O1890" s="237" t="str">
        <f>IF(ISBLANK(INDEX('Policy Characteristics'!I:I,MATCH($C1890,'Policy Characteristics'!$C:$C,0))),"",INDEX('Policy Characteristics'!I:I,MATCH($C1890,'Policy Characteristics'!$C:$C,0)))</f>
        <v>% reduction in cost</v>
      </c>
      <c r="P1890" s="237"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7" t="str">
        <f>IF(ISBLANK(INDEX('Policy Characteristics'!K:K,MATCH($C1890,'Policy Characteristics'!$C:$C,0))),"",INDEX('Policy Characteristics'!K:K,MATCH($C1890,'Policy Characteristics'!$C:$C,0)))</f>
        <v>architectural-design.html#rnd</v>
      </c>
      <c r="R1890" s="237" t="str">
        <f>IF(ISBLANK(INDEX('Policy Characteristics'!L:L,MATCH($C1890,'Policy Characteristics'!$C:$C,0))),"",INDEX('Policy Characteristics'!L:L,MATCH($C1890,'Policy Characteristics'!$C:$C,0)))</f>
        <v>research-and-development.html</v>
      </c>
      <c r="S1890" s="291" t="s">
        <v>187</v>
      </c>
    </row>
    <row r="1891" spans="1:19">
      <c r="A1891" s="237" t="str">
        <f>IF(ISBLANK(INDEX('Policy Characteristics'!A:A,MATCH($C1891,'Policy Characteristics'!$C:$C,0))),"",INDEX('Policy Characteristics'!A:A,MATCH($C1891,'Policy Characteristics'!$C:$C,0)))</f>
        <v>Research and Development</v>
      </c>
      <c r="B1891" s="386" t="str">
        <f>IF(ISBLANK(INDEX('Policy Characteristics'!B:B,MATCH($C1891,'Policy Characteristics'!$C:$C,0))),"",INDEX('Policy Characteristics'!B:B,MATCH($C1891,'Policy Characteristics'!$C:$C,0)))</f>
        <v>Capital Cost Reduction</v>
      </c>
      <c r="C1891" s="237" t="str">
        <f t="shared" si="73"/>
        <v>RnD Electricity Capital Cost Perc Reduction</v>
      </c>
      <c r="D1891" s="290" t="s">
        <v>3460</v>
      </c>
      <c r="E1891" s="335"/>
      <c r="F1891" s="290" t="s">
        <v>3481</v>
      </c>
      <c r="G1891" s="335"/>
      <c r="H1891" s="17">
        <v>1816</v>
      </c>
      <c r="I1891" s="387" t="s">
        <v>43</v>
      </c>
      <c r="J1891" s="388" t="str">
        <f>IF(ISBLANK(INDEX('Policy Characteristics'!D:D,MATCH($C1891,'Policy Characteristics'!$C:$C,0))),"",INDEX('Policy Characteristics'!D:D,MATCH($C1891,'Policy Characteristics'!$C:$C,0)))</f>
        <v>R&amp;D Capital Cost Reductions</v>
      </c>
      <c r="K1891" s="237" t="str">
        <f>IF(ISBLANK(INDEX('Policy Characteristics'!E:E,MATCH($C1891,'Policy Characteristics'!$C:$C,0))),"",INDEX('Policy Characteristics'!E:E,MATCH($C1891,'Policy Characteristics'!$C:$C,0)))</f>
        <v>RnD electricity capital cost reduction</v>
      </c>
      <c r="L1891" s="238">
        <f>IF(ISBLANK(INDEX('Policy Characteristics'!F:F,MATCH($C1891,'Policy Characteristics'!$C:$C,0))),"",INDEX('Policy Characteristics'!F:F,MATCH($C1891,'Policy Characteristics'!$C:$C,0)))</f>
        <v>0</v>
      </c>
      <c r="M1891" s="238">
        <f>IF(ISBLANK(INDEX('Policy Characteristics'!G:G,MATCH($C1891,'Policy Characteristics'!$C:$C,0))),"",INDEX('Policy Characteristics'!G:G,MATCH($C1891,'Policy Characteristics'!$C:$C,0)))</f>
        <v>0.4</v>
      </c>
      <c r="N1891" s="238">
        <f>IF(ISBLANK(INDEX('Policy Characteristics'!H:H,MATCH($C1891,'Policy Characteristics'!$C:$C,0))),"",INDEX('Policy Characteristics'!H:H,MATCH($C1891,'Policy Characteristics'!$C:$C,0)))</f>
        <v>0.01</v>
      </c>
      <c r="O1891" s="237" t="str">
        <f>IF(ISBLANK(INDEX('Policy Characteristics'!I:I,MATCH($C1891,'Policy Characteristics'!$C:$C,0))),"",INDEX('Policy Characteristics'!I:I,MATCH($C1891,'Policy Characteristics'!$C:$C,0)))</f>
        <v>% reduction in cost</v>
      </c>
      <c r="P1891" s="237"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7" t="str">
        <f>IF(ISBLANK(INDEX('Policy Characteristics'!K:K,MATCH($C1891,'Policy Characteristics'!$C:$C,0))),"",INDEX('Policy Characteristics'!K:K,MATCH($C1891,'Policy Characteristics'!$C:$C,0)))</f>
        <v>architectural-design.html#rnd</v>
      </c>
      <c r="R1891" s="237" t="str">
        <f>IF(ISBLANK(INDEX('Policy Characteristics'!L:L,MATCH($C1891,'Policy Characteristics'!$C:$C,0))),"",INDEX('Policy Characteristics'!L:L,MATCH($C1891,'Policy Characteristics'!$C:$C,0)))</f>
        <v>research-and-development.html</v>
      </c>
      <c r="S1891" s="291" t="s">
        <v>187</v>
      </c>
    </row>
    <row r="1892" spans="1:19">
      <c r="A1892" s="237" t="str">
        <f>IF(ISBLANK(INDEX('Policy Characteristics'!A:A,MATCH($C1892,'Policy Characteristics'!$C:$C,0))),"",INDEX('Policy Characteristics'!A:A,MATCH($C1892,'Policy Characteristics'!$C:$C,0)))</f>
        <v>Research and Development</v>
      </c>
      <c r="B1892" s="386" t="str">
        <f>IF(ISBLANK(INDEX('Policy Characteristics'!B:B,MATCH($C1892,'Policy Characteristics'!$C:$C,0))),"",INDEX('Policy Characteristics'!B:B,MATCH($C1892,'Policy Characteristics'!$C:$C,0)))</f>
        <v>Capital Cost Reduction</v>
      </c>
      <c r="C1892" s="237" t="str">
        <f t="shared" si="73"/>
        <v>RnD Electricity Capital Cost Perc Reduction</v>
      </c>
      <c r="D1892" s="290" t="s">
        <v>3463</v>
      </c>
      <c r="E1892" s="335"/>
      <c r="F1892" s="290" t="s">
        <v>3482</v>
      </c>
      <c r="G1892" s="335"/>
      <c r="H1892" s="17">
        <v>1817</v>
      </c>
      <c r="I1892" s="387" t="s">
        <v>43</v>
      </c>
      <c r="J1892" s="388" t="str">
        <f>IF(ISBLANK(INDEX('Policy Characteristics'!D:D,MATCH($C1892,'Policy Characteristics'!$C:$C,0))),"",INDEX('Policy Characteristics'!D:D,MATCH($C1892,'Policy Characteristics'!$C:$C,0)))</f>
        <v>R&amp;D Capital Cost Reductions</v>
      </c>
      <c r="K1892" s="237" t="str">
        <f>IF(ISBLANK(INDEX('Policy Characteristics'!E:E,MATCH($C1892,'Policy Characteristics'!$C:$C,0))),"",INDEX('Policy Characteristics'!E:E,MATCH($C1892,'Policy Characteristics'!$C:$C,0)))</f>
        <v>RnD electricity capital cost reduction</v>
      </c>
      <c r="L1892" s="238">
        <f>IF(ISBLANK(INDEX('Policy Characteristics'!F:F,MATCH($C1892,'Policy Characteristics'!$C:$C,0))),"",INDEX('Policy Characteristics'!F:F,MATCH($C1892,'Policy Characteristics'!$C:$C,0)))</f>
        <v>0</v>
      </c>
      <c r="M1892" s="238">
        <f>IF(ISBLANK(INDEX('Policy Characteristics'!G:G,MATCH($C1892,'Policy Characteristics'!$C:$C,0))),"",INDEX('Policy Characteristics'!G:G,MATCH($C1892,'Policy Characteristics'!$C:$C,0)))</f>
        <v>0.4</v>
      </c>
      <c r="N1892" s="238">
        <f>IF(ISBLANK(INDEX('Policy Characteristics'!H:H,MATCH($C1892,'Policy Characteristics'!$C:$C,0))),"",INDEX('Policy Characteristics'!H:H,MATCH($C1892,'Policy Characteristics'!$C:$C,0)))</f>
        <v>0.01</v>
      </c>
      <c r="O1892" s="237" t="str">
        <f>IF(ISBLANK(INDEX('Policy Characteristics'!I:I,MATCH($C1892,'Policy Characteristics'!$C:$C,0))),"",INDEX('Policy Characteristics'!I:I,MATCH($C1892,'Policy Characteristics'!$C:$C,0)))</f>
        <v>% reduction in cost</v>
      </c>
      <c r="P1892" s="237"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7" t="str">
        <f>IF(ISBLANK(INDEX('Policy Characteristics'!K:K,MATCH($C1892,'Policy Characteristics'!$C:$C,0))),"",INDEX('Policy Characteristics'!K:K,MATCH($C1892,'Policy Characteristics'!$C:$C,0)))</f>
        <v>architectural-design.html#rnd</v>
      </c>
      <c r="R1892" s="237" t="str">
        <f>IF(ISBLANK(INDEX('Policy Characteristics'!L:L,MATCH($C1892,'Policy Characteristics'!$C:$C,0))),"",INDEX('Policy Characteristics'!L:L,MATCH($C1892,'Policy Characteristics'!$C:$C,0)))</f>
        <v>research-and-development.html</v>
      </c>
      <c r="S1892" s="291" t="s">
        <v>187</v>
      </c>
    </row>
    <row r="1893" spans="1:19">
      <c r="A1893" s="237" t="str">
        <f>IF(ISBLANK(INDEX('Policy Characteristics'!A:A,MATCH($C1893,'Policy Characteristics'!$C:$C,0))),"",INDEX('Policy Characteristics'!A:A,MATCH($C1893,'Policy Characteristics'!$C:$C,0)))</f>
        <v>Research and Development</v>
      </c>
      <c r="B1893" s="386" t="str">
        <f>IF(ISBLANK(INDEX('Policy Characteristics'!B:B,MATCH($C1893,'Policy Characteristics'!$C:$C,0))),"",INDEX('Policy Characteristics'!B:B,MATCH($C1893,'Policy Characteristics'!$C:$C,0)))</f>
        <v>Capital Cost Reduction</v>
      </c>
      <c r="C1893" s="237" t="str">
        <f t="shared" si="73"/>
        <v>RnD Electricity Capital Cost Perc Reduction</v>
      </c>
      <c r="D1893" s="290" t="s">
        <v>3464</v>
      </c>
      <c r="E1893" s="335"/>
      <c r="F1893" s="290" t="s">
        <v>3483</v>
      </c>
      <c r="G1893" s="335"/>
      <c r="H1893" s="17">
        <v>1818</v>
      </c>
      <c r="I1893" s="387" t="s">
        <v>43</v>
      </c>
      <c r="J1893" s="388" t="str">
        <f>IF(ISBLANK(INDEX('Policy Characteristics'!D:D,MATCH($C1893,'Policy Characteristics'!$C:$C,0))),"",INDEX('Policy Characteristics'!D:D,MATCH($C1893,'Policy Characteristics'!$C:$C,0)))</f>
        <v>R&amp;D Capital Cost Reductions</v>
      </c>
      <c r="K1893" s="237" t="str">
        <f>IF(ISBLANK(INDEX('Policy Characteristics'!E:E,MATCH($C1893,'Policy Characteristics'!$C:$C,0))),"",INDEX('Policy Characteristics'!E:E,MATCH($C1893,'Policy Characteristics'!$C:$C,0)))</f>
        <v>RnD electricity capital cost reduction</v>
      </c>
      <c r="L1893" s="238">
        <f>IF(ISBLANK(INDEX('Policy Characteristics'!F:F,MATCH($C1893,'Policy Characteristics'!$C:$C,0))),"",INDEX('Policy Characteristics'!F:F,MATCH($C1893,'Policy Characteristics'!$C:$C,0)))</f>
        <v>0</v>
      </c>
      <c r="M1893" s="238">
        <f>IF(ISBLANK(INDEX('Policy Characteristics'!G:G,MATCH($C1893,'Policy Characteristics'!$C:$C,0))),"",INDEX('Policy Characteristics'!G:G,MATCH($C1893,'Policy Characteristics'!$C:$C,0)))</f>
        <v>0.4</v>
      </c>
      <c r="N1893" s="238">
        <f>IF(ISBLANK(INDEX('Policy Characteristics'!H:H,MATCH($C1893,'Policy Characteristics'!$C:$C,0))),"",INDEX('Policy Characteristics'!H:H,MATCH($C1893,'Policy Characteristics'!$C:$C,0)))</f>
        <v>0.01</v>
      </c>
      <c r="O1893" s="237" t="str">
        <f>IF(ISBLANK(INDEX('Policy Characteristics'!I:I,MATCH($C1893,'Policy Characteristics'!$C:$C,0))),"",INDEX('Policy Characteristics'!I:I,MATCH($C1893,'Policy Characteristics'!$C:$C,0)))</f>
        <v>% reduction in cost</v>
      </c>
      <c r="P1893" s="237"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7" t="str">
        <f>IF(ISBLANK(INDEX('Policy Characteristics'!K:K,MATCH($C1893,'Policy Characteristics'!$C:$C,0))),"",INDEX('Policy Characteristics'!K:K,MATCH($C1893,'Policy Characteristics'!$C:$C,0)))</f>
        <v>architectural-design.html#rnd</v>
      </c>
      <c r="R1893" s="237" t="str">
        <f>IF(ISBLANK(INDEX('Policy Characteristics'!L:L,MATCH($C1893,'Policy Characteristics'!$C:$C,0))),"",INDEX('Policy Characteristics'!L:L,MATCH($C1893,'Policy Characteristics'!$C:$C,0)))</f>
        <v>research-and-development.html</v>
      </c>
      <c r="S1893" s="291" t="s">
        <v>187</v>
      </c>
    </row>
    <row r="1894" spans="1:19">
      <c r="A1894" s="237" t="str">
        <f>IF(ISBLANK(INDEX('Policy Characteristics'!A:A,MATCH($C1894,'Policy Characteristics'!$C:$C,0))),"",INDEX('Policy Characteristics'!A:A,MATCH($C1894,'Policy Characteristics'!$C:$C,0)))</f>
        <v>Research and Development</v>
      </c>
      <c r="B1894" s="386" t="str">
        <f>IF(ISBLANK(INDEX('Policy Characteristics'!B:B,MATCH($C1894,'Policy Characteristics'!$C:$C,0))),"",INDEX('Policy Characteristics'!B:B,MATCH($C1894,'Policy Characteristics'!$C:$C,0)))</f>
        <v>Capital Cost Reduction</v>
      </c>
      <c r="C1894" s="237" t="str">
        <f t="shared" si="73"/>
        <v>RnD Electricity Capital Cost Perc Reduction</v>
      </c>
      <c r="D1894" s="290" t="s">
        <v>3465</v>
      </c>
      <c r="E1894" s="335"/>
      <c r="F1894" s="290" t="s">
        <v>3484</v>
      </c>
      <c r="G1894" s="335"/>
      <c r="H1894" s="17">
        <v>1819</v>
      </c>
      <c r="I1894" s="387" t="s">
        <v>43</v>
      </c>
      <c r="J1894" s="388" t="str">
        <f>IF(ISBLANK(INDEX('Policy Characteristics'!D:D,MATCH($C1894,'Policy Characteristics'!$C:$C,0))),"",INDEX('Policy Characteristics'!D:D,MATCH($C1894,'Policy Characteristics'!$C:$C,0)))</f>
        <v>R&amp;D Capital Cost Reductions</v>
      </c>
      <c r="K1894" s="237" t="str">
        <f>IF(ISBLANK(INDEX('Policy Characteristics'!E:E,MATCH($C1894,'Policy Characteristics'!$C:$C,0))),"",INDEX('Policy Characteristics'!E:E,MATCH($C1894,'Policy Characteristics'!$C:$C,0)))</f>
        <v>RnD electricity capital cost reduction</v>
      </c>
      <c r="L1894" s="238">
        <f>IF(ISBLANK(INDEX('Policy Characteristics'!F:F,MATCH($C1894,'Policy Characteristics'!$C:$C,0))),"",INDEX('Policy Characteristics'!F:F,MATCH($C1894,'Policy Characteristics'!$C:$C,0)))</f>
        <v>0</v>
      </c>
      <c r="M1894" s="238">
        <f>IF(ISBLANK(INDEX('Policy Characteristics'!G:G,MATCH($C1894,'Policy Characteristics'!$C:$C,0))),"",INDEX('Policy Characteristics'!G:G,MATCH($C1894,'Policy Characteristics'!$C:$C,0)))</f>
        <v>0.4</v>
      </c>
      <c r="N1894" s="238">
        <f>IF(ISBLANK(INDEX('Policy Characteristics'!H:H,MATCH($C1894,'Policy Characteristics'!$C:$C,0))),"",INDEX('Policy Characteristics'!H:H,MATCH($C1894,'Policy Characteristics'!$C:$C,0)))</f>
        <v>0.01</v>
      </c>
      <c r="O1894" s="237" t="str">
        <f>IF(ISBLANK(INDEX('Policy Characteristics'!I:I,MATCH($C1894,'Policy Characteristics'!$C:$C,0))),"",INDEX('Policy Characteristics'!I:I,MATCH($C1894,'Policy Characteristics'!$C:$C,0)))</f>
        <v>% reduction in cost</v>
      </c>
      <c r="P1894" s="237"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7" t="str">
        <f>IF(ISBLANK(INDEX('Policy Characteristics'!K:K,MATCH($C1894,'Policy Characteristics'!$C:$C,0))),"",INDEX('Policy Characteristics'!K:K,MATCH($C1894,'Policy Characteristics'!$C:$C,0)))</f>
        <v>architectural-design.html#rnd</v>
      </c>
      <c r="R1894" s="237" t="str">
        <f>IF(ISBLANK(INDEX('Policy Characteristics'!L:L,MATCH($C1894,'Policy Characteristics'!$C:$C,0))),"",INDEX('Policy Characteristics'!L:L,MATCH($C1894,'Policy Characteristics'!$C:$C,0)))</f>
        <v>research-and-development.html</v>
      </c>
      <c r="S1894" s="291" t="s">
        <v>187</v>
      </c>
    </row>
    <row r="1895" spans="1:19">
      <c r="A1895" s="237" t="str">
        <f>IF(ISBLANK(INDEX('Policy Characteristics'!A:A,MATCH($C1895,'Policy Characteristics'!$C:$C,0))),"",INDEX('Policy Characteristics'!A:A,MATCH($C1895,'Policy Characteristics'!$C:$C,0)))</f>
        <v>Research and Development</v>
      </c>
      <c r="B1895" s="386" t="str">
        <f>IF(ISBLANK(INDEX('Policy Characteristics'!B:B,MATCH($C1895,'Policy Characteristics'!$C:$C,0))),"",INDEX('Policy Characteristics'!B:B,MATCH($C1895,'Policy Characteristics'!$C:$C,0)))</f>
        <v>Capital Cost Reduction</v>
      </c>
      <c r="C1895" s="237" t="str">
        <f t="shared" si="73"/>
        <v>RnD Electricity Capital Cost Perc Reduction</v>
      </c>
      <c r="D1895" s="290" t="s">
        <v>3466</v>
      </c>
      <c r="E1895" s="335"/>
      <c r="F1895" s="290" t="s">
        <v>3485</v>
      </c>
      <c r="G1895" s="335"/>
      <c r="H1895" s="17">
        <v>1820</v>
      </c>
      <c r="I1895" s="387" t="s">
        <v>43</v>
      </c>
      <c r="J1895" s="388" t="str">
        <f>IF(ISBLANK(INDEX('Policy Characteristics'!D:D,MATCH($C1895,'Policy Characteristics'!$C:$C,0))),"",INDEX('Policy Characteristics'!D:D,MATCH($C1895,'Policy Characteristics'!$C:$C,0)))</f>
        <v>R&amp;D Capital Cost Reductions</v>
      </c>
      <c r="K1895" s="237" t="str">
        <f>IF(ISBLANK(INDEX('Policy Characteristics'!E:E,MATCH($C1895,'Policy Characteristics'!$C:$C,0))),"",INDEX('Policy Characteristics'!E:E,MATCH($C1895,'Policy Characteristics'!$C:$C,0)))</f>
        <v>RnD electricity capital cost reduction</v>
      </c>
      <c r="L1895" s="238">
        <f>IF(ISBLANK(INDEX('Policy Characteristics'!F:F,MATCH($C1895,'Policy Characteristics'!$C:$C,0))),"",INDEX('Policy Characteristics'!F:F,MATCH($C1895,'Policy Characteristics'!$C:$C,0)))</f>
        <v>0</v>
      </c>
      <c r="M1895" s="238">
        <f>IF(ISBLANK(INDEX('Policy Characteristics'!G:G,MATCH($C1895,'Policy Characteristics'!$C:$C,0))),"",INDEX('Policy Characteristics'!G:G,MATCH($C1895,'Policy Characteristics'!$C:$C,0)))</f>
        <v>0.4</v>
      </c>
      <c r="N1895" s="238">
        <f>IF(ISBLANK(INDEX('Policy Characteristics'!H:H,MATCH($C1895,'Policy Characteristics'!$C:$C,0))),"",INDEX('Policy Characteristics'!H:H,MATCH($C1895,'Policy Characteristics'!$C:$C,0)))</f>
        <v>0.01</v>
      </c>
      <c r="O1895" s="237" t="str">
        <f>IF(ISBLANK(INDEX('Policy Characteristics'!I:I,MATCH($C1895,'Policy Characteristics'!$C:$C,0))),"",INDEX('Policy Characteristics'!I:I,MATCH($C1895,'Policy Characteristics'!$C:$C,0)))</f>
        <v>% reduction in cost</v>
      </c>
      <c r="P1895" s="237"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7" t="str">
        <f>IF(ISBLANK(INDEX('Policy Characteristics'!K:K,MATCH($C1895,'Policy Characteristics'!$C:$C,0))),"",INDEX('Policy Characteristics'!K:K,MATCH($C1895,'Policy Characteristics'!$C:$C,0)))</f>
        <v>architectural-design.html#rnd</v>
      </c>
      <c r="R1895" s="237" t="str">
        <f>IF(ISBLANK(INDEX('Policy Characteristics'!L:L,MATCH($C1895,'Policy Characteristics'!$C:$C,0))),"",INDEX('Policy Characteristics'!L:L,MATCH($C1895,'Policy Characteristics'!$C:$C,0)))</f>
        <v>research-and-development.html</v>
      </c>
      <c r="S1895" s="291" t="s">
        <v>187</v>
      </c>
    </row>
    <row r="1896" spans="1:19">
      <c r="A1896" s="237" t="str">
        <f>IF(ISBLANK(INDEX('Policy Characteristics'!A:A,MATCH($C1896,'Policy Characteristics'!$C:$C,0))),"",INDEX('Policy Characteristics'!A:A,MATCH($C1896,'Policy Characteristics'!$C:$C,0)))</f>
        <v>Research and Development</v>
      </c>
      <c r="B1896" s="386" t="str">
        <f>IF(ISBLANK(INDEX('Policy Characteristics'!B:B,MATCH($C1896,'Policy Characteristics'!$C:$C,0))),"",INDEX('Policy Characteristics'!B:B,MATCH($C1896,'Policy Characteristics'!$C:$C,0)))</f>
        <v>Capital Cost Reduction</v>
      </c>
      <c r="C1896" s="237" t="str">
        <f t="shared" si="73"/>
        <v>RnD Electricity Capital Cost Perc Reduction</v>
      </c>
      <c r="D1896" s="290" t="s">
        <v>3540</v>
      </c>
      <c r="E1896" s="335"/>
      <c r="F1896" s="290" t="s">
        <v>3542</v>
      </c>
      <c r="G1896" s="335"/>
      <c r="H1896" s="17">
        <v>1821</v>
      </c>
      <c r="I1896" s="387" t="s">
        <v>43</v>
      </c>
      <c r="J1896" s="388" t="str">
        <f>IF(ISBLANK(INDEX('Policy Characteristics'!D:D,MATCH($C1896,'Policy Characteristics'!$C:$C,0))),"",INDEX('Policy Characteristics'!D:D,MATCH($C1896,'Policy Characteristics'!$C:$C,0)))</f>
        <v>R&amp;D Capital Cost Reductions</v>
      </c>
      <c r="K1896" s="237" t="str">
        <f>IF(ISBLANK(INDEX('Policy Characteristics'!E:E,MATCH($C1896,'Policy Characteristics'!$C:$C,0))),"",INDEX('Policy Characteristics'!E:E,MATCH($C1896,'Policy Characteristics'!$C:$C,0)))</f>
        <v>RnD electricity capital cost reduction</v>
      </c>
      <c r="L1896" s="238">
        <f>IF(ISBLANK(INDEX('Policy Characteristics'!F:F,MATCH($C1896,'Policy Characteristics'!$C:$C,0))),"",INDEX('Policy Characteristics'!F:F,MATCH($C1896,'Policy Characteristics'!$C:$C,0)))</f>
        <v>0</v>
      </c>
      <c r="M1896" s="238">
        <f>IF(ISBLANK(INDEX('Policy Characteristics'!G:G,MATCH($C1896,'Policy Characteristics'!$C:$C,0))),"",INDEX('Policy Characteristics'!G:G,MATCH($C1896,'Policy Characteristics'!$C:$C,0)))</f>
        <v>0.4</v>
      </c>
      <c r="N1896" s="238">
        <f>IF(ISBLANK(INDEX('Policy Characteristics'!H:H,MATCH($C1896,'Policy Characteristics'!$C:$C,0))),"",INDEX('Policy Characteristics'!H:H,MATCH($C1896,'Policy Characteristics'!$C:$C,0)))</f>
        <v>0.01</v>
      </c>
      <c r="O1896" s="237" t="str">
        <f>IF(ISBLANK(INDEX('Policy Characteristics'!I:I,MATCH($C1896,'Policy Characteristics'!$C:$C,0))),"",INDEX('Policy Characteristics'!I:I,MATCH($C1896,'Policy Characteristics'!$C:$C,0)))</f>
        <v>% reduction in cost</v>
      </c>
      <c r="P1896" s="237"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7" t="str">
        <f>IF(ISBLANK(INDEX('Policy Characteristics'!K:K,MATCH($C1896,'Policy Characteristics'!$C:$C,0))),"",INDEX('Policy Characteristics'!K:K,MATCH($C1896,'Policy Characteristics'!$C:$C,0)))</f>
        <v>architectural-design.html#rnd</v>
      </c>
      <c r="R1896" s="237" t="str">
        <f>IF(ISBLANK(INDEX('Policy Characteristics'!L:L,MATCH($C1896,'Policy Characteristics'!$C:$C,0))),"",INDEX('Policy Characteristics'!L:L,MATCH($C1896,'Policy Characteristics'!$C:$C,0)))</f>
        <v>research-and-development.html</v>
      </c>
      <c r="S1896" s="291" t="s">
        <v>187</v>
      </c>
    </row>
    <row r="1897" spans="1:19">
      <c r="A1897" s="237" t="str">
        <f>IF(ISBLANK(INDEX('Policy Characteristics'!A:A,MATCH($C1897,'Policy Characteristics'!$C:$C,0))),"",INDEX('Policy Characteristics'!A:A,MATCH($C1897,'Policy Characteristics'!$C:$C,0)))</f>
        <v>Research and Development</v>
      </c>
      <c r="B1897" s="386" t="str">
        <f>IF(ISBLANK(INDEX('Policy Characteristics'!B:B,MATCH($C1897,'Policy Characteristics'!$C:$C,0))),"",INDEX('Policy Characteristics'!B:B,MATCH($C1897,'Policy Characteristics'!$C:$C,0)))</f>
        <v>Capital Cost Reduction</v>
      </c>
      <c r="C1897" s="237" t="str">
        <f t="shared" si="73"/>
        <v>RnD Electricity Capital Cost Perc Reduction</v>
      </c>
      <c r="D1897" s="290" t="s">
        <v>3541</v>
      </c>
      <c r="E1897" s="335"/>
      <c r="F1897" s="290" t="s">
        <v>3543</v>
      </c>
      <c r="G1897" s="335"/>
      <c r="H1897" s="17">
        <v>2245</v>
      </c>
      <c r="I1897" s="387" t="s">
        <v>43</v>
      </c>
      <c r="J1897" s="388" t="str">
        <f>IF(ISBLANK(INDEX('Policy Characteristics'!D:D,MATCH($C1897,'Policy Characteristics'!$C:$C,0))),"",INDEX('Policy Characteristics'!D:D,MATCH($C1897,'Policy Characteristics'!$C:$C,0)))</f>
        <v>R&amp;D Capital Cost Reductions</v>
      </c>
      <c r="K1897" s="237" t="str">
        <f>IF(ISBLANK(INDEX('Policy Characteristics'!E:E,MATCH($C1897,'Policy Characteristics'!$C:$C,0))),"",INDEX('Policy Characteristics'!E:E,MATCH($C1897,'Policy Characteristics'!$C:$C,0)))</f>
        <v>RnD electricity capital cost reduction</v>
      </c>
      <c r="L1897" s="238">
        <f>IF(ISBLANK(INDEX('Policy Characteristics'!F:F,MATCH($C1897,'Policy Characteristics'!$C:$C,0))),"",INDEX('Policy Characteristics'!F:F,MATCH($C1897,'Policy Characteristics'!$C:$C,0)))</f>
        <v>0</v>
      </c>
      <c r="M1897" s="238">
        <f>IF(ISBLANK(INDEX('Policy Characteristics'!G:G,MATCH($C1897,'Policy Characteristics'!$C:$C,0))),"",INDEX('Policy Characteristics'!G:G,MATCH($C1897,'Policy Characteristics'!$C:$C,0)))</f>
        <v>0.4</v>
      </c>
      <c r="N1897" s="238">
        <f>IF(ISBLANK(INDEX('Policy Characteristics'!H:H,MATCH($C1897,'Policy Characteristics'!$C:$C,0))),"",INDEX('Policy Characteristics'!H:H,MATCH($C1897,'Policy Characteristics'!$C:$C,0)))</f>
        <v>0.01</v>
      </c>
      <c r="O1897" s="237" t="str">
        <f>IF(ISBLANK(INDEX('Policy Characteristics'!I:I,MATCH($C1897,'Policy Characteristics'!$C:$C,0))),"",INDEX('Policy Characteristics'!I:I,MATCH($C1897,'Policy Characteristics'!$C:$C,0)))</f>
        <v>% reduction in cost</v>
      </c>
      <c r="P1897" s="237"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7" t="str">
        <f>IF(ISBLANK(INDEX('Policy Characteristics'!K:K,MATCH($C1897,'Policy Characteristics'!$C:$C,0))),"",INDEX('Policy Characteristics'!K:K,MATCH($C1897,'Policy Characteristics'!$C:$C,0)))</f>
        <v>architectural-design.html#rnd</v>
      </c>
      <c r="R1897" s="237" t="str">
        <f>IF(ISBLANK(INDEX('Policy Characteristics'!L:L,MATCH($C1897,'Policy Characteristics'!$C:$C,0))),"",INDEX('Policy Characteristics'!L:L,MATCH($C1897,'Policy Characteristics'!$C:$C,0)))</f>
        <v>research-and-development.html</v>
      </c>
      <c r="S1897" s="291" t="s">
        <v>187</v>
      </c>
    </row>
    <row r="1898" spans="1:19">
      <c r="A1898" s="237" t="str">
        <f>IF(ISBLANK(INDEX('Policy Characteristics'!A:A,MATCH($C1898,'Policy Characteristics'!$C:$C,0))),"",INDEX('Policy Characteristics'!A:A,MATCH($C1898,'Policy Characteristics'!$C:$C,0)))</f>
        <v>Research and Development</v>
      </c>
      <c r="B1898" s="386" t="str">
        <f>IF(ISBLANK(INDEX('Policy Characteristics'!B:B,MATCH($C1898,'Policy Characteristics'!$C:$C,0))),"",INDEX('Policy Characteristics'!B:B,MATCH($C1898,'Policy Characteristics'!$C:$C,0)))</f>
        <v>Capital Cost Reduction</v>
      </c>
      <c r="C1898" t="s">
        <v>290</v>
      </c>
      <c r="D1898" t="s">
        <v>3045</v>
      </c>
      <c r="E1898" s="335"/>
      <c r="F1898" s="290" t="s">
        <v>3072</v>
      </c>
      <c r="G1898" s="335"/>
      <c r="H1898" s="17">
        <v>1462</v>
      </c>
      <c r="I1898" s="387" t="s">
        <v>43</v>
      </c>
      <c r="J1898" s="388" t="str">
        <f>IF(ISBLANK(INDEX('Policy Characteristics'!D:D,MATCH($C1898,'Policy Characteristics'!$C:$C,0))),"",INDEX('Policy Characteristics'!D:D,MATCH($C1898,'Policy Characteristics'!$C:$C,0)))</f>
        <v>R&amp;D Capital Cost Reductions</v>
      </c>
      <c r="K1898" s="237" t="str">
        <f>IF(ISBLANK(INDEX('Policy Characteristics'!E:E,MATCH($C1898,'Policy Characteristics'!$C:$C,0))),"",INDEX('Policy Characteristics'!E:E,MATCH($C1898,'Policy Characteristics'!$C:$C,0)))</f>
        <v>RnD industry capital cost reduction</v>
      </c>
      <c r="L1898" s="238">
        <f>IF(ISBLANK(INDEX('Policy Characteristics'!F:F,MATCH($C1898,'Policy Characteristics'!$C:$C,0))),"",INDEX('Policy Characteristics'!F:F,MATCH($C1898,'Policy Characteristics'!$C:$C,0)))</f>
        <v>0</v>
      </c>
      <c r="M1898" s="238">
        <f>IF(ISBLANK(INDEX('Policy Characteristics'!G:G,MATCH($C1898,'Policy Characteristics'!$C:$C,0))),"",INDEX('Policy Characteristics'!G:G,MATCH($C1898,'Policy Characteristics'!$C:$C,0)))</f>
        <v>0.4</v>
      </c>
      <c r="N1898" s="238">
        <f>IF(ISBLANK(INDEX('Policy Characteristics'!H:H,MATCH($C1898,'Policy Characteristics'!$C:$C,0))),"",INDEX('Policy Characteristics'!H:H,MATCH($C1898,'Policy Characteristics'!$C:$C,0)))</f>
        <v>0.01</v>
      </c>
      <c r="O1898" s="237" t="str">
        <f>IF(ISBLANK(INDEX('Policy Characteristics'!I:I,MATCH($C1898,'Policy Characteristics'!$C:$C,0))),"",INDEX('Policy Characteristics'!I:I,MATCH($C1898,'Policy Characteristics'!$C:$C,0)))</f>
        <v>% reduction in cost</v>
      </c>
      <c r="P1898" s="237"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7" t="str">
        <f>IF(ISBLANK(INDEX('Policy Characteristics'!K:K,MATCH($C1898,'Policy Characteristics'!$C:$C,0))),"",INDEX('Policy Characteristics'!K:K,MATCH($C1898,'Policy Characteristics'!$C:$C,0)))</f>
        <v>architectural-design.html#rnd</v>
      </c>
      <c r="R1898" s="237" t="str">
        <f>IF(ISBLANK(INDEX('Policy Characteristics'!L:L,MATCH($C1898,'Policy Characteristics'!$C:$C,0))),"",INDEX('Policy Characteristics'!L:L,MATCH($C1898,'Policy Characteristics'!$C:$C,0)))</f>
        <v>research-and-development.html</v>
      </c>
      <c r="S1898" s="291" t="s">
        <v>187</v>
      </c>
    </row>
    <row r="1899" spans="1:19">
      <c r="A1899" s="237" t="str">
        <f>IF(ISBLANK(INDEX('Policy Characteristics'!A:A,MATCH($C1899,'Policy Characteristics'!$C:$C,0))),"",INDEX('Policy Characteristics'!A:A,MATCH($C1899,'Policy Characteristics'!$C:$C,0)))</f>
        <v>Research and Development</v>
      </c>
      <c r="B1899" s="386" t="str">
        <f>IF(ISBLANK(INDEX('Policy Characteristics'!B:B,MATCH($C1899,'Policy Characteristics'!$C:$C,0))),"",INDEX('Policy Characteristics'!B:B,MATCH($C1899,'Policy Characteristics'!$C:$C,0)))</f>
        <v>Capital Cost Reduction</v>
      </c>
      <c r="C1899" s="237" t="str">
        <f t="shared" ref="C1899:C1922" si="74">C$1898</f>
        <v>RnD Industry Capital Cost Perc Reduction</v>
      </c>
      <c r="D1899" t="s">
        <v>3046</v>
      </c>
      <c r="E1899" s="335"/>
      <c r="F1899" s="290" t="s">
        <v>3073</v>
      </c>
      <c r="G1899" s="335"/>
      <c r="H1899" s="17">
        <v>1463</v>
      </c>
      <c r="I1899" s="387" t="s">
        <v>43</v>
      </c>
      <c r="J1899" s="388" t="str">
        <f>IF(ISBLANK(INDEX('Policy Characteristics'!D:D,MATCH($C1899,'Policy Characteristics'!$C:$C,0))),"",INDEX('Policy Characteristics'!D:D,MATCH($C1899,'Policy Characteristics'!$C:$C,0)))</f>
        <v>R&amp;D Capital Cost Reductions</v>
      </c>
      <c r="K1899" s="237" t="str">
        <f>IF(ISBLANK(INDEX('Policy Characteristics'!E:E,MATCH($C1899,'Policy Characteristics'!$C:$C,0))),"",INDEX('Policy Characteristics'!E:E,MATCH($C1899,'Policy Characteristics'!$C:$C,0)))</f>
        <v>RnD industry capital cost reduction</v>
      </c>
      <c r="L1899" s="238">
        <f>IF(ISBLANK(INDEX('Policy Characteristics'!F:F,MATCH($C1899,'Policy Characteristics'!$C:$C,0))),"",INDEX('Policy Characteristics'!F:F,MATCH($C1899,'Policy Characteristics'!$C:$C,0)))</f>
        <v>0</v>
      </c>
      <c r="M1899" s="238">
        <f>IF(ISBLANK(INDEX('Policy Characteristics'!G:G,MATCH($C1899,'Policy Characteristics'!$C:$C,0))),"",INDEX('Policy Characteristics'!G:G,MATCH($C1899,'Policy Characteristics'!$C:$C,0)))</f>
        <v>0.4</v>
      </c>
      <c r="N1899" s="238">
        <f>IF(ISBLANK(INDEX('Policy Characteristics'!H:H,MATCH($C1899,'Policy Characteristics'!$C:$C,0))),"",INDEX('Policy Characteristics'!H:H,MATCH($C1899,'Policy Characteristics'!$C:$C,0)))</f>
        <v>0.01</v>
      </c>
      <c r="O1899" s="237" t="str">
        <f>IF(ISBLANK(INDEX('Policy Characteristics'!I:I,MATCH($C1899,'Policy Characteristics'!$C:$C,0))),"",INDEX('Policy Characteristics'!I:I,MATCH($C1899,'Policy Characteristics'!$C:$C,0)))</f>
        <v>% reduction in cost</v>
      </c>
      <c r="P1899" s="237"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7" t="str">
        <f>IF(ISBLANK(INDEX('Policy Characteristics'!K:K,MATCH($C1899,'Policy Characteristics'!$C:$C,0))),"",INDEX('Policy Characteristics'!K:K,MATCH($C1899,'Policy Characteristics'!$C:$C,0)))</f>
        <v>architectural-design.html#rnd</v>
      </c>
      <c r="R1899" s="237" t="str">
        <f>IF(ISBLANK(INDEX('Policy Characteristics'!L:L,MATCH($C1899,'Policy Characteristics'!$C:$C,0))),"",INDEX('Policy Characteristics'!L:L,MATCH($C1899,'Policy Characteristics'!$C:$C,0)))</f>
        <v>research-and-development.html</v>
      </c>
      <c r="S1899" s="291" t="s">
        <v>187</v>
      </c>
    </row>
    <row r="1900" spans="1:19">
      <c r="A1900" s="237" t="str">
        <f>IF(ISBLANK(INDEX('Policy Characteristics'!A:A,MATCH($C1900,'Policy Characteristics'!$C:$C,0))),"",INDEX('Policy Characteristics'!A:A,MATCH($C1900,'Policy Characteristics'!$C:$C,0)))</f>
        <v>Research and Development</v>
      </c>
      <c r="B1900" s="386" t="str">
        <f>IF(ISBLANK(INDEX('Policy Characteristics'!B:B,MATCH($C1900,'Policy Characteristics'!$C:$C,0))),"",INDEX('Policy Characteristics'!B:B,MATCH($C1900,'Policy Characteristics'!$C:$C,0)))</f>
        <v>Capital Cost Reduction</v>
      </c>
      <c r="C1900" s="237" t="str">
        <f t="shared" si="74"/>
        <v>RnD Industry Capital Cost Perc Reduction</v>
      </c>
      <c r="D1900" t="s">
        <v>3047</v>
      </c>
      <c r="E1900" s="335"/>
      <c r="F1900" s="290" t="s">
        <v>3074</v>
      </c>
      <c r="G1900" s="335"/>
      <c r="H1900" s="17">
        <v>1464</v>
      </c>
      <c r="I1900" s="387" t="s">
        <v>43</v>
      </c>
      <c r="J1900" s="388" t="str">
        <f>IF(ISBLANK(INDEX('Policy Characteristics'!D:D,MATCH($C1900,'Policy Characteristics'!$C:$C,0))),"",INDEX('Policy Characteristics'!D:D,MATCH($C1900,'Policy Characteristics'!$C:$C,0)))</f>
        <v>R&amp;D Capital Cost Reductions</v>
      </c>
      <c r="K1900" s="237" t="str">
        <f>IF(ISBLANK(INDEX('Policy Characteristics'!E:E,MATCH($C1900,'Policy Characteristics'!$C:$C,0))),"",INDEX('Policy Characteristics'!E:E,MATCH($C1900,'Policy Characteristics'!$C:$C,0)))</f>
        <v>RnD industry capital cost reduction</v>
      </c>
      <c r="L1900" s="238">
        <f>IF(ISBLANK(INDEX('Policy Characteristics'!F:F,MATCH($C1900,'Policy Characteristics'!$C:$C,0))),"",INDEX('Policy Characteristics'!F:F,MATCH($C1900,'Policy Characteristics'!$C:$C,0)))</f>
        <v>0</v>
      </c>
      <c r="M1900" s="238">
        <f>IF(ISBLANK(INDEX('Policy Characteristics'!G:G,MATCH($C1900,'Policy Characteristics'!$C:$C,0))),"",INDEX('Policy Characteristics'!G:G,MATCH($C1900,'Policy Characteristics'!$C:$C,0)))</f>
        <v>0.4</v>
      </c>
      <c r="N1900" s="238">
        <f>IF(ISBLANK(INDEX('Policy Characteristics'!H:H,MATCH($C1900,'Policy Characteristics'!$C:$C,0))),"",INDEX('Policy Characteristics'!H:H,MATCH($C1900,'Policy Characteristics'!$C:$C,0)))</f>
        <v>0.01</v>
      </c>
      <c r="O1900" s="237" t="str">
        <f>IF(ISBLANK(INDEX('Policy Characteristics'!I:I,MATCH($C1900,'Policy Characteristics'!$C:$C,0))),"",INDEX('Policy Characteristics'!I:I,MATCH($C1900,'Policy Characteristics'!$C:$C,0)))</f>
        <v>% reduction in cost</v>
      </c>
      <c r="P1900" s="237"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7" t="str">
        <f>IF(ISBLANK(INDEX('Policy Characteristics'!K:K,MATCH($C1900,'Policy Characteristics'!$C:$C,0))),"",INDEX('Policy Characteristics'!K:K,MATCH($C1900,'Policy Characteristics'!$C:$C,0)))</f>
        <v>architectural-design.html#rnd</v>
      </c>
      <c r="R1900" s="237" t="str">
        <f>IF(ISBLANK(INDEX('Policy Characteristics'!L:L,MATCH($C1900,'Policy Characteristics'!$C:$C,0))),"",INDEX('Policy Characteristics'!L:L,MATCH($C1900,'Policy Characteristics'!$C:$C,0)))</f>
        <v>research-and-development.html</v>
      </c>
      <c r="S1900" s="291" t="s">
        <v>187</v>
      </c>
    </row>
    <row r="1901" spans="1:19">
      <c r="A1901" s="237" t="str">
        <f>IF(ISBLANK(INDEX('Policy Characteristics'!A:A,MATCH($C1901,'Policy Characteristics'!$C:$C,0))),"",INDEX('Policy Characteristics'!A:A,MATCH($C1901,'Policy Characteristics'!$C:$C,0)))</f>
        <v>Research and Development</v>
      </c>
      <c r="B1901" s="386" t="str">
        <f>IF(ISBLANK(INDEX('Policy Characteristics'!B:B,MATCH($C1901,'Policy Characteristics'!$C:$C,0))),"",INDEX('Policy Characteristics'!B:B,MATCH($C1901,'Policy Characteristics'!$C:$C,0)))</f>
        <v>Capital Cost Reduction</v>
      </c>
      <c r="C1901" s="237" t="str">
        <f t="shared" si="74"/>
        <v>RnD Industry Capital Cost Perc Reduction</v>
      </c>
      <c r="D1901" t="s">
        <v>3048</v>
      </c>
      <c r="E1901" s="335"/>
      <c r="F1901" s="290" t="s">
        <v>3075</v>
      </c>
      <c r="G1901" s="335"/>
      <c r="H1901" s="17">
        <v>1465</v>
      </c>
      <c r="I1901" s="387" t="s">
        <v>43</v>
      </c>
      <c r="J1901" s="388" t="str">
        <f>IF(ISBLANK(INDEX('Policy Characteristics'!D:D,MATCH($C1901,'Policy Characteristics'!$C:$C,0))),"",INDEX('Policy Characteristics'!D:D,MATCH($C1901,'Policy Characteristics'!$C:$C,0)))</f>
        <v>R&amp;D Capital Cost Reductions</v>
      </c>
      <c r="K1901" s="237" t="str">
        <f>IF(ISBLANK(INDEX('Policy Characteristics'!E:E,MATCH($C1901,'Policy Characteristics'!$C:$C,0))),"",INDEX('Policy Characteristics'!E:E,MATCH($C1901,'Policy Characteristics'!$C:$C,0)))</f>
        <v>RnD industry capital cost reduction</v>
      </c>
      <c r="L1901" s="238">
        <f>IF(ISBLANK(INDEX('Policy Characteristics'!F:F,MATCH($C1901,'Policy Characteristics'!$C:$C,0))),"",INDEX('Policy Characteristics'!F:F,MATCH($C1901,'Policy Characteristics'!$C:$C,0)))</f>
        <v>0</v>
      </c>
      <c r="M1901" s="238">
        <f>IF(ISBLANK(INDEX('Policy Characteristics'!G:G,MATCH($C1901,'Policy Characteristics'!$C:$C,0))),"",INDEX('Policy Characteristics'!G:G,MATCH($C1901,'Policy Characteristics'!$C:$C,0)))</f>
        <v>0.4</v>
      </c>
      <c r="N1901" s="238">
        <f>IF(ISBLANK(INDEX('Policy Characteristics'!H:H,MATCH($C1901,'Policy Characteristics'!$C:$C,0))),"",INDEX('Policy Characteristics'!H:H,MATCH($C1901,'Policy Characteristics'!$C:$C,0)))</f>
        <v>0.01</v>
      </c>
      <c r="O1901" s="237" t="str">
        <f>IF(ISBLANK(INDEX('Policy Characteristics'!I:I,MATCH($C1901,'Policy Characteristics'!$C:$C,0))),"",INDEX('Policy Characteristics'!I:I,MATCH($C1901,'Policy Characteristics'!$C:$C,0)))</f>
        <v>% reduction in cost</v>
      </c>
      <c r="P1901" s="237"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7" t="str">
        <f>IF(ISBLANK(INDEX('Policy Characteristics'!K:K,MATCH($C1901,'Policy Characteristics'!$C:$C,0))),"",INDEX('Policy Characteristics'!K:K,MATCH($C1901,'Policy Characteristics'!$C:$C,0)))</f>
        <v>architectural-design.html#rnd</v>
      </c>
      <c r="R1901" s="237" t="str">
        <f>IF(ISBLANK(INDEX('Policy Characteristics'!L:L,MATCH($C1901,'Policy Characteristics'!$C:$C,0))),"",INDEX('Policy Characteristics'!L:L,MATCH($C1901,'Policy Characteristics'!$C:$C,0)))</f>
        <v>research-and-development.html</v>
      </c>
      <c r="S1901" s="291" t="s">
        <v>187</v>
      </c>
    </row>
    <row r="1902" spans="1:19">
      <c r="A1902" s="237" t="str">
        <f>IF(ISBLANK(INDEX('Policy Characteristics'!A:A,MATCH($C1902,'Policy Characteristics'!$C:$C,0))),"",INDEX('Policy Characteristics'!A:A,MATCH($C1902,'Policy Characteristics'!$C:$C,0)))</f>
        <v>Research and Development</v>
      </c>
      <c r="B1902" s="386" t="str">
        <f>IF(ISBLANK(INDEX('Policy Characteristics'!B:B,MATCH($C1902,'Policy Characteristics'!$C:$C,0))),"",INDEX('Policy Characteristics'!B:B,MATCH($C1902,'Policy Characteristics'!$C:$C,0)))</f>
        <v>Capital Cost Reduction</v>
      </c>
      <c r="C1902" s="237" t="str">
        <f t="shared" si="74"/>
        <v>RnD Industry Capital Cost Perc Reduction</v>
      </c>
      <c r="D1902" t="s">
        <v>3049</v>
      </c>
      <c r="E1902" s="335"/>
      <c r="F1902" s="290" t="s">
        <v>3076</v>
      </c>
      <c r="G1902" s="335"/>
      <c r="H1902" s="17">
        <v>1466</v>
      </c>
      <c r="I1902" s="387" t="s">
        <v>43</v>
      </c>
      <c r="J1902" s="388" t="str">
        <f>IF(ISBLANK(INDEX('Policy Characteristics'!D:D,MATCH($C1902,'Policy Characteristics'!$C:$C,0))),"",INDEX('Policy Characteristics'!D:D,MATCH($C1902,'Policy Characteristics'!$C:$C,0)))</f>
        <v>R&amp;D Capital Cost Reductions</v>
      </c>
      <c r="K1902" s="237" t="str">
        <f>IF(ISBLANK(INDEX('Policy Characteristics'!E:E,MATCH($C1902,'Policy Characteristics'!$C:$C,0))),"",INDEX('Policy Characteristics'!E:E,MATCH($C1902,'Policy Characteristics'!$C:$C,0)))</f>
        <v>RnD industry capital cost reduction</v>
      </c>
      <c r="L1902" s="238">
        <f>IF(ISBLANK(INDEX('Policy Characteristics'!F:F,MATCH($C1902,'Policy Characteristics'!$C:$C,0))),"",INDEX('Policy Characteristics'!F:F,MATCH($C1902,'Policy Characteristics'!$C:$C,0)))</f>
        <v>0</v>
      </c>
      <c r="M1902" s="238">
        <f>IF(ISBLANK(INDEX('Policy Characteristics'!G:G,MATCH($C1902,'Policy Characteristics'!$C:$C,0))),"",INDEX('Policy Characteristics'!G:G,MATCH($C1902,'Policy Characteristics'!$C:$C,0)))</f>
        <v>0.4</v>
      </c>
      <c r="N1902" s="238">
        <f>IF(ISBLANK(INDEX('Policy Characteristics'!H:H,MATCH($C1902,'Policy Characteristics'!$C:$C,0))),"",INDEX('Policy Characteristics'!H:H,MATCH($C1902,'Policy Characteristics'!$C:$C,0)))</f>
        <v>0.01</v>
      </c>
      <c r="O1902" s="237" t="str">
        <f>IF(ISBLANK(INDEX('Policy Characteristics'!I:I,MATCH($C1902,'Policy Characteristics'!$C:$C,0))),"",INDEX('Policy Characteristics'!I:I,MATCH($C1902,'Policy Characteristics'!$C:$C,0)))</f>
        <v>% reduction in cost</v>
      </c>
      <c r="P1902" s="237"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7" t="str">
        <f>IF(ISBLANK(INDEX('Policy Characteristics'!K:K,MATCH($C1902,'Policy Characteristics'!$C:$C,0))),"",INDEX('Policy Characteristics'!K:K,MATCH($C1902,'Policy Characteristics'!$C:$C,0)))</f>
        <v>architectural-design.html#rnd</v>
      </c>
      <c r="R1902" s="237" t="str">
        <f>IF(ISBLANK(INDEX('Policy Characteristics'!L:L,MATCH($C1902,'Policy Characteristics'!$C:$C,0))),"",INDEX('Policy Characteristics'!L:L,MATCH($C1902,'Policy Characteristics'!$C:$C,0)))</f>
        <v>research-and-development.html</v>
      </c>
      <c r="S1902" s="291" t="s">
        <v>187</v>
      </c>
    </row>
    <row r="1903" spans="1:19">
      <c r="A1903" s="237" t="str">
        <f>IF(ISBLANK(INDEX('Policy Characteristics'!A:A,MATCH($C1903,'Policy Characteristics'!$C:$C,0))),"",INDEX('Policy Characteristics'!A:A,MATCH($C1903,'Policy Characteristics'!$C:$C,0)))</f>
        <v>Research and Development</v>
      </c>
      <c r="B1903" s="386" t="str">
        <f>IF(ISBLANK(INDEX('Policy Characteristics'!B:B,MATCH($C1903,'Policy Characteristics'!$C:$C,0))),"",INDEX('Policy Characteristics'!B:B,MATCH($C1903,'Policy Characteristics'!$C:$C,0)))</f>
        <v>Capital Cost Reduction</v>
      </c>
      <c r="C1903" s="237" t="str">
        <f t="shared" si="74"/>
        <v>RnD Industry Capital Cost Perc Reduction</v>
      </c>
      <c r="D1903" t="s">
        <v>3050</v>
      </c>
      <c r="E1903" s="335"/>
      <c r="F1903" s="290" t="s">
        <v>3077</v>
      </c>
      <c r="G1903" s="335"/>
      <c r="H1903" s="17">
        <v>1467</v>
      </c>
      <c r="I1903" s="387" t="s">
        <v>43</v>
      </c>
      <c r="J1903" s="388" t="str">
        <f>IF(ISBLANK(INDEX('Policy Characteristics'!D:D,MATCH($C1903,'Policy Characteristics'!$C:$C,0))),"",INDEX('Policy Characteristics'!D:D,MATCH($C1903,'Policy Characteristics'!$C:$C,0)))</f>
        <v>R&amp;D Capital Cost Reductions</v>
      </c>
      <c r="K1903" s="237" t="str">
        <f>IF(ISBLANK(INDEX('Policy Characteristics'!E:E,MATCH($C1903,'Policy Characteristics'!$C:$C,0))),"",INDEX('Policy Characteristics'!E:E,MATCH($C1903,'Policy Characteristics'!$C:$C,0)))</f>
        <v>RnD industry capital cost reduction</v>
      </c>
      <c r="L1903" s="238">
        <f>IF(ISBLANK(INDEX('Policy Characteristics'!F:F,MATCH($C1903,'Policy Characteristics'!$C:$C,0))),"",INDEX('Policy Characteristics'!F:F,MATCH($C1903,'Policy Characteristics'!$C:$C,0)))</f>
        <v>0</v>
      </c>
      <c r="M1903" s="238">
        <f>IF(ISBLANK(INDEX('Policy Characteristics'!G:G,MATCH($C1903,'Policy Characteristics'!$C:$C,0))),"",INDEX('Policy Characteristics'!G:G,MATCH($C1903,'Policy Characteristics'!$C:$C,0)))</f>
        <v>0.4</v>
      </c>
      <c r="N1903" s="238">
        <f>IF(ISBLANK(INDEX('Policy Characteristics'!H:H,MATCH($C1903,'Policy Characteristics'!$C:$C,0))),"",INDEX('Policy Characteristics'!H:H,MATCH($C1903,'Policy Characteristics'!$C:$C,0)))</f>
        <v>0.01</v>
      </c>
      <c r="O1903" s="237" t="str">
        <f>IF(ISBLANK(INDEX('Policy Characteristics'!I:I,MATCH($C1903,'Policy Characteristics'!$C:$C,0))),"",INDEX('Policy Characteristics'!I:I,MATCH($C1903,'Policy Characteristics'!$C:$C,0)))</f>
        <v>% reduction in cost</v>
      </c>
      <c r="P1903" s="237"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7" t="str">
        <f>IF(ISBLANK(INDEX('Policy Characteristics'!K:K,MATCH($C1903,'Policy Characteristics'!$C:$C,0))),"",INDEX('Policy Characteristics'!K:K,MATCH($C1903,'Policy Characteristics'!$C:$C,0)))</f>
        <v>architectural-design.html#rnd</v>
      </c>
      <c r="R1903" s="237" t="str">
        <f>IF(ISBLANK(INDEX('Policy Characteristics'!L:L,MATCH($C1903,'Policy Characteristics'!$C:$C,0))),"",INDEX('Policy Characteristics'!L:L,MATCH($C1903,'Policy Characteristics'!$C:$C,0)))</f>
        <v>research-and-development.html</v>
      </c>
      <c r="S1903" s="291" t="s">
        <v>187</v>
      </c>
    </row>
    <row r="1904" spans="1:19">
      <c r="A1904" s="237" t="str">
        <f>IF(ISBLANK(INDEX('Policy Characteristics'!A:A,MATCH($C1904,'Policy Characteristics'!$C:$C,0))),"",INDEX('Policy Characteristics'!A:A,MATCH($C1904,'Policy Characteristics'!$C:$C,0)))</f>
        <v>Research and Development</v>
      </c>
      <c r="B1904" s="386" t="str">
        <f>IF(ISBLANK(INDEX('Policy Characteristics'!B:B,MATCH($C1904,'Policy Characteristics'!$C:$C,0))),"",INDEX('Policy Characteristics'!B:B,MATCH($C1904,'Policy Characteristics'!$C:$C,0)))</f>
        <v>Capital Cost Reduction</v>
      </c>
      <c r="C1904" s="237" t="str">
        <f t="shared" si="74"/>
        <v>RnD Industry Capital Cost Perc Reduction</v>
      </c>
      <c r="D1904" t="s">
        <v>3051</v>
      </c>
      <c r="E1904" s="335"/>
      <c r="F1904" s="290" t="s">
        <v>3078</v>
      </c>
      <c r="G1904" s="335"/>
      <c r="H1904" s="17">
        <v>1468</v>
      </c>
      <c r="I1904" s="387" t="s">
        <v>43</v>
      </c>
      <c r="J1904" s="388" t="str">
        <f>IF(ISBLANK(INDEX('Policy Characteristics'!D:D,MATCH($C1904,'Policy Characteristics'!$C:$C,0))),"",INDEX('Policy Characteristics'!D:D,MATCH($C1904,'Policy Characteristics'!$C:$C,0)))</f>
        <v>R&amp;D Capital Cost Reductions</v>
      </c>
      <c r="K1904" s="237" t="str">
        <f>IF(ISBLANK(INDEX('Policy Characteristics'!E:E,MATCH($C1904,'Policy Characteristics'!$C:$C,0))),"",INDEX('Policy Characteristics'!E:E,MATCH($C1904,'Policy Characteristics'!$C:$C,0)))</f>
        <v>RnD industry capital cost reduction</v>
      </c>
      <c r="L1904" s="238">
        <f>IF(ISBLANK(INDEX('Policy Characteristics'!F:F,MATCH($C1904,'Policy Characteristics'!$C:$C,0))),"",INDEX('Policy Characteristics'!F:F,MATCH($C1904,'Policy Characteristics'!$C:$C,0)))</f>
        <v>0</v>
      </c>
      <c r="M1904" s="238">
        <f>IF(ISBLANK(INDEX('Policy Characteristics'!G:G,MATCH($C1904,'Policy Characteristics'!$C:$C,0))),"",INDEX('Policy Characteristics'!G:G,MATCH($C1904,'Policy Characteristics'!$C:$C,0)))</f>
        <v>0.4</v>
      </c>
      <c r="N1904" s="238">
        <f>IF(ISBLANK(INDEX('Policy Characteristics'!H:H,MATCH($C1904,'Policy Characteristics'!$C:$C,0))),"",INDEX('Policy Characteristics'!H:H,MATCH($C1904,'Policy Characteristics'!$C:$C,0)))</f>
        <v>0.01</v>
      </c>
      <c r="O1904" s="237" t="str">
        <f>IF(ISBLANK(INDEX('Policy Characteristics'!I:I,MATCH($C1904,'Policy Characteristics'!$C:$C,0))),"",INDEX('Policy Characteristics'!I:I,MATCH($C1904,'Policy Characteristics'!$C:$C,0)))</f>
        <v>% reduction in cost</v>
      </c>
      <c r="P1904" s="237"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7" t="str">
        <f>IF(ISBLANK(INDEX('Policy Characteristics'!K:K,MATCH($C1904,'Policy Characteristics'!$C:$C,0))),"",INDEX('Policy Characteristics'!K:K,MATCH($C1904,'Policy Characteristics'!$C:$C,0)))</f>
        <v>architectural-design.html#rnd</v>
      </c>
      <c r="R1904" s="237" t="str">
        <f>IF(ISBLANK(INDEX('Policy Characteristics'!L:L,MATCH($C1904,'Policy Characteristics'!$C:$C,0))),"",INDEX('Policy Characteristics'!L:L,MATCH($C1904,'Policy Characteristics'!$C:$C,0)))</f>
        <v>research-and-development.html</v>
      </c>
      <c r="S1904" s="291" t="s">
        <v>187</v>
      </c>
    </row>
    <row r="1905" spans="1:19">
      <c r="A1905" s="237" t="str">
        <f>IF(ISBLANK(INDEX('Policy Characteristics'!A:A,MATCH($C1905,'Policy Characteristics'!$C:$C,0))),"",INDEX('Policy Characteristics'!A:A,MATCH($C1905,'Policy Characteristics'!$C:$C,0)))</f>
        <v>Research and Development</v>
      </c>
      <c r="B1905" s="386" t="str">
        <f>IF(ISBLANK(INDEX('Policy Characteristics'!B:B,MATCH($C1905,'Policy Characteristics'!$C:$C,0))),"",INDEX('Policy Characteristics'!B:B,MATCH($C1905,'Policy Characteristics'!$C:$C,0)))</f>
        <v>Capital Cost Reduction</v>
      </c>
      <c r="C1905" s="237" t="str">
        <f t="shared" si="74"/>
        <v>RnD Industry Capital Cost Perc Reduction</v>
      </c>
      <c r="D1905" t="s">
        <v>3052</v>
      </c>
      <c r="E1905" s="335"/>
      <c r="F1905" s="290" t="s">
        <v>3079</v>
      </c>
      <c r="G1905" s="335"/>
      <c r="H1905" s="17">
        <v>1469</v>
      </c>
      <c r="I1905" s="387" t="s">
        <v>43</v>
      </c>
      <c r="J1905" s="388" t="str">
        <f>IF(ISBLANK(INDEX('Policy Characteristics'!D:D,MATCH($C1905,'Policy Characteristics'!$C:$C,0))),"",INDEX('Policy Characteristics'!D:D,MATCH($C1905,'Policy Characteristics'!$C:$C,0)))</f>
        <v>R&amp;D Capital Cost Reductions</v>
      </c>
      <c r="K1905" s="237" t="str">
        <f>IF(ISBLANK(INDEX('Policy Characteristics'!E:E,MATCH($C1905,'Policy Characteristics'!$C:$C,0))),"",INDEX('Policy Characteristics'!E:E,MATCH($C1905,'Policy Characteristics'!$C:$C,0)))</f>
        <v>RnD industry capital cost reduction</v>
      </c>
      <c r="L1905" s="238">
        <f>IF(ISBLANK(INDEX('Policy Characteristics'!F:F,MATCH($C1905,'Policy Characteristics'!$C:$C,0))),"",INDEX('Policy Characteristics'!F:F,MATCH($C1905,'Policy Characteristics'!$C:$C,0)))</f>
        <v>0</v>
      </c>
      <c r="M1905" s="238">
        <f>IF(ISBLANK(INDEX('Policy Characteristics'!G:G,MATCH($C1905,'Policy Characteristics'!$C:$C,0))),"",INDEX('Policy Characteristics'!G:G,MATCH($C1905,'Policy Characteristics'!$C:$C,0)))</f>
        <v>0.4</v>
      </c>
      <c r="N1905" s="238">
        <f>IF(ISBLANK(INDEX('Policy Characteristics'!H:H,MATCH($C1905,'Policy Characteristics'!$C:$C,0))),"",INDEX('Policy Characteristics'!H:H,MATCH($C1905,'Policy Characteristics'!$C:$C,0)))</f>
        <v>0.01</v>
      </c>
      <c r="O1905" s="237" t="str">
        <f>IF(ISBLANK(INDEX('Policy Characteristics'!I:I,MATCH($C1905,'Policy Characteristics'!$C:$C,0))),"",INDEX('Policy Characteristics'!I:I,MATCH($C1905,'Policy Characteristics'!$C:$C,0)))</f>
        <v>% reduction in cost</v>
      </c>
      <c r="P1905" s="237"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7" t="str">
        <f>IF(ISBLANK(INDEX('Policy Characteristics'!K:K,MATCH($C1905,'Policy Characteristics'!$C:$C,0))),"",INDEX('Policy Characteristics'!K:K,MATCH($C1905,'Policy Characteristics'!$C:$C,0)))</f>
        <v>architectural-design.html#rnd</v>
      </c>
      <c r="R1905" s="237" t="str">
        <f>IF(ISBLANK(INDEX('Policy Characteristics'!L:L,MATCH($C1905,'Policy Characteristics'!$C:$C,0))),"",INDEX('Policy Characteristics'!L:L,MATCH($C1905,'Policy Characteristics'!$C:$C,0)))</f>
        <v>research-and-development.html</v>
      </c>
      <c r="S1905" s="291" t="s">
        <v>187</v>
      </c>
    </row>
    <row r="1906" spans="1:19">
      <c r="A1906" s="237" t="str">
        <f>IF(ISBLANK(INDEX('Policy Characteristics'!A:A,MATCH($C1906,'Policy Characteristics'!$C:$C,0))),"",INDEX('Policy Characteristics'!A:A,MATCH($C1906,'Policy Characteristics'!$C:$C,0)))</f>
        <v>Research and Development</v>
      </c>
      <c r="B1906" s="386" t="str">
        <f>IF(ISBLANK(INDEX('Policy Characteristics'!B:B,MATCH($C1906,'Policy Characteristics'!$C:$C,0))),"",INDEX('Policy Characteristics'!B:B,MATCH($C1906,'Policy Characteristics'!$C:$C,0)))</f>
        <v>Capital Cost Reduction</v>
      </c>
      <c r="C1906" s="237" t="str">
        <f t="shared" si="74"/>
        <v>RnD Industry Capital Cost Perc Reduction</v>
      </c>
      <c r="D1906" t="s">
        <v>3053</v>
      </c>
      <c r="E1906" s="335"/>
      <c r="F1906" s="290" t="s">
        <v>3080</v>
      </c>
      <c r="G1906" s="335"/>
      <c r="H1906" s="17">
        <v>1470</v>
      </c>
      <c r="I1906" s="387" t="s">
        <v>43</v>
      </c>
      <c r="J1906" s="388" t="str">
        <f>IF(ISBLANK(INDEX('Policy Characteristics'!D:D,MATCH($C1906,'Policy Characteristics'!$C:$C,0))),"",INDEX('Policy Characteristics'!D:D,MATCH($C1906,'Policy Characteristics'!$C:$C,0)))</f>
        <v>R&amp;D Capital Cost Reductions</v>
      </c>
      <c r="K1906" s="237" t="str">
        <f>IF(ISBLANK(INDEX('Policy Characteristics'!E:E,MATCH($C1906,'Policy Characteristics'!$C:$C,0))),"",INDEX('Policy Characteristics'!E:E,MATCH($C1906,'Policy Characteristics'!$C:$C,0)))</f>
        <v>RnD industry capital cost reduction</v>
      </c>
      <c r="L1906" s="238">
        <f>IF(ISBLANK(INDEX('Policy Characteristics'!F:F,MATCH($C1906,'Policy Characteristics'!$C:$C,0))),"",INDEX('Policy Characteristics'!F:F,MATCH($C1906,'Policy Characteristics'!$C:$C,0)))</f>
        <v>0</v>
      </c>
      <c r="M1906" s="238">
        <f>IF(ISBLANK(INDEX('Policy Characteristics'!G:G,MATCH($C1906,'Policy Characteristics'!$C:$C,0))),"",INDEX('Policy Characteristics'!G:G,MATCH($C1906,'Policy Characteristics'!$C:$C,0)))</f>
        <v>0.4</v>
      </c>
      <c r="N1906" s="238">
        <f>IF(ISBLANK(INDEX('Policy Characteristics'!H:H,MATCH($C1906,'Policy Characteristics'!$C:$C,0))),"",INDEX('Policy Characteristics'!H:H,MATCH($C1906,'Policy Characteristics'!$C:$C,0)))</f>
        <v>0.01</v>
      </c>
      <c r="O1906" s="237" t="str">
        <f>IF(ISBLANK(INDEX('Policy Characteristics'!I:I,MATCH($C1906,'Policy Characteristics'!$C:$C,0))),"",INDEX('Policy Characteristics'!I:I,MATCH($C1906,'Policy Characteristics'!$C:$C,0)))</f>
        <v>% reduction in cost</v>
      </c>
      <c r="P1906" s="237"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7" t="str">
        <f>IF(ISBLANK(INDEX('Policy Characteristics'!K:K,MATCH($C1906,'Policy Characteristics'!$C:$C,0))),"",INDEX('Policy Characteristics'!K:K,MATCH($C1906,'Policy Characteristics'!$C:$C,0)))</f>
        <v>architectural-design.html#rnd</v>
      </c>
      <c r="R1906" s="237" t="str">
        <f>IF(ISBLANK(INDEX('Policy Characteristics'!L:L,MATCH($C1906,'Policy Characteristics'!$C:$C,0))),"",INDEX('Policy Characteristics'!L:L,MATCH($C1906,'Policy Characteristics'!$C:$C,0)))</f>
        <v>research-and-development.html</v>
      </c>
      <c r="S1906" s="291" t="s">
        <v>187</v>
      </c>
    </row>
    <row r="1907" spans="1:19">
      <c r="A1907" s="237" t="str">
        <f>IF(ISBLANK(INDEX('Policy Characteristics'!A:A,MATCH($C1907,'Policy Characteristics'!$C:$C,0))),"",INDEX('Policy Characteristics'!A:A,MATCH($C1907,'Policy Characteristics'!$C:$C,0)))</f>
        <v>Research and Development</v>
      </c>
      <c r="B1907" s="386" t="str">
        <f>IF(ISBLANK(INDEX('Policy Characteristics'!B:B,MATCH($C1907,'Policy Characteristics'!$C:$C,0))),"",INDEX('Policy Characteristics'!B:B,MATCH($C1907,'Policy Characteristics'!$C:$C,0)))</f>
        <v>Capital Cost Reduction</v>
      </c>
      <c r="C1907" s="237" t="str">
        <f t="shared" si="74"/>
        <v>RnD Industry Capital Cost Perc Reduction</v>
      </c>
      <c r="D1907" t="s">
        <v>3054</v>
      </c>
      <c r="E1907" s="335"/>
      <c r="F1907" s="290" t="s">
        <v>325</v>
      </c>
      <c r="G1907" s="335"/>
      <c r="H1907" s="17">
        <v>1471</v>
      </c>
      <c r="I1907" s="387" t="s">
        <v>43</v>
      </c>
      <c r="J1907" s="388" t="str">
        <f>IF(ISBLANK(INDEX('Policy Characteristics'!D:D,MATCH($C1907,'Policy Characteristics'!$C:$C,0))),"",INDEX('Policy Characteristics'!D:D,MATCH($C1907,'Policy Characteristics'!$C:$C,0)))</f>
        <v>R&amp;D Capital Cost Reductions</v>
      </c>
      <c r="K1907" s="237" t="str">
        <f>IF(ISBLANK(INDEX('Policy Characteristics'!E:E,MATCH($C1907,'Policy Characteristics'!$C:$C,0))),"",INDEX('Policy Characteristics'!E:E,MATCH($C1907,'Policy Characteristics'!$C:$C,0)))</f>
        <v>RnD industry capital cost reduction</v>
      </c>
      <c r="L1907" s="238">
        <f>IF(ISBLANK(INDEX('Policy Characteristics'!F:F,MATCH($C1907,'Policy Characteristics'!$C:$C,0))),"",INDEX('Policy Characteristics'!F:F,MATCH($C1907,'Policy Characteristics'!$C:$C,0)))</f>
        <v>0</v>
      </c>
      <c r="M1907" s="238">
        <f>IF(ISBLANK(INDEX('Policy Characteristics'!G:G,MATCH($C1907,'Policy Characteristics'!$C:$C,0))),"",INDEX('Policy Characteristics'!G:G,MATCH($C1907,'Policy Characteristics'!$C:$C,0)))</f>
        <v>0.4</v>
      </c>
      <c r="N1907" s="238">
        <f>IF(ISBLANK(INDEX('Policy Characteristics'!H:H,MATCH($C1907,'Policy Characteristics'!$C:$C,0))),"",INDEX('Policy Characteristics'!H:H,MATCH($C1907,'Policy Characteristics'!$C:$C,0)))</f>
        <v>0.01</v>
      </c>
      <c r="O1907" s="237" t="str">
        <f>IF(ISBLANK(INDEX('Policy Characteristics'!I:I,MATCH($C1907,'Policy Characteristics'!$C:$C,0))),"",INDEX('Policy Characteristics'!I:I,MATCH($C1907,'Policy Characteristics'!$C:$C,0)))</f>
        <v>% reduction in cost</v>
      </c>
      <c r="P1907" s="237"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7" t="str">
        <f>IF(ISBLANK(INDEX('Policy Characteristics'!K:K,MATCH($C1907,'Policy Characteristics'!$C:$C,0))),"",INDEX('Policy Characteristics'!K:K,MATCH($C1907,'Policy Characteristics'!$C:$C,0)))</f>
        <v>architectural-design.html#rnd</v>
      </c>
      <c r="R1907" s="237" t="str">
        <f>IF(ISBLANK(INDEX('Policy Characteristics'!L:L,MATCH($C1907,'Policy Characteristics'!$C:$C,0))),"",INDEX('Policy Characteristics'!L:L,MATCH($C1907,'Policy Characteristics'!$C:$C,0)))</f>
        <v>research-and-development.html</v>
      </c>
      <c r="S1907" s="291" t="s">
        <v>187</v>
      </c>
    </row>
    <row r="1908" spans="1:19">
      <c r="A1908" s="237" t="str">
        <f>IF(ISBLANK(INDEX('Policy Characteristics'!A:A,MATCH($C1908,'Policy Characteristics'!$C:$C,0))),"",INDEX('Policy Characteristics'!A:A,MATCH($C1908,'Policy Characteristics'!$C:$C,0)))</f>
        <v>Research and Development</v>
      </c>
      <c r="B1908" s="386" t="str">
        <f>IF(ISBLANK(INDEX('Policy Characteristics'!B:B,MATCH($C1908,'Policy Characteristics'!$C:$C,0))),"",INDEX('Policy Characteristics'!B:B,MATCH($C1908,'Policy Characteristics'!$C:$C,0)))</f>
        <v>Capital Cost Reduction</v>
      </c>
      <c r="C1908" s="237" t="str">
        <f t="shared" si="74"/>
        <v>RnD Industry Capital Cost Perc Reduction</v>
      </c>
      <c r="D1908" t="s">
        <v>3055</v>
      </c>
      <c r="E1908" s="335"/>
      <c r="F1908" s="290" t="s">
        <v>3081</v>
      </c>
      <c r="G1908" s="335"/>
      <c r="H1908" s="17">
        <v>1472</v>
      </c>
      <c r="I1908" s="387" t="s">
        <v>43</v>
      </c>
      <c r="J1908" s="388" t="str">
        <f>IF(ISBLANK(INDEX('Policy Characteristics'!D:D,MATCH($C1908,'Policy Characteristics'!$C:$C,0))),"",INDEX('Policy Characteristics'!D:D,MATCH($C1908,'Policy Characteristics'!$C:$C,0)))</f>
        <v>R&amp;D Capital Cost Reductions</v>
      </c>
      <c r="K1908" s="237" t="str">
        <f>IF(ISBLANK(INDEX('Policy Characteristics'!E:E,MATCH($C1908,'Policy Characteristics'!$C:$C,0))),"",INDEX('Policy Characteristics'!E:E,MATCH($C1908,'Policy Characteristics'!$C:$C,0)))</f>
        <v>RnD industry capital cost reduction</v>
      </c>
      <c r="L1908" s="238">
        <f>IF(ISBLANK(INDEX('Policy Characteristics'!F:F,MATCH($C1908,'Policy Characteristics'!$C:$C,0))),"",INDEX('Policy Characteristics'!F:F,MATCH($C1908,'Policy Characteristics'!$C:$C,0)))</f>
        <v>0</v>
      </c>
      <c r="M1908" s="238">
        <f>IF(ISBLANK(INDEX('Policy Characteristics'!G:G,MATCH($C1908,'Policy Characteristics'!$C:$C,0))),"",INDEX('Policy Characteristics'!G:G,MATCH($C1908,'Policy Characteristics'!$C:$C,0)))</f>
        <v>0.4</v>
      </c>
      <c r="N1908" s="238">
        <f>IF(ISBLANK(INDEX('Policy Characteristics'!H:H,MATCH($C1908,'Policy Characteristics'!$C:$C,0))),"",INDEX('Policy Characteristics'!H:H,MATCH($C1908,'Policy Characteristics'!$C:$C,0)))</f>
        <v>0.01</v>
      </c>
      <c r="O1908" s="237" t="str">
        <f>IF(ISBLANK(INDEX('Policy Characteristics'!I:I,MATCH($C1908,'Policy Characteristics'!$C:$C,0))),"",INDEX('Policy Characteristics'!I:I,MATCH($C1908,'Policy Characteristics'!$C:$C,0)))</f>
        <v>% reduction in cost</v>
      </c>
      <c r="P1908" s="237"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7" t="str">
        <f>IF(ISBLANK(INDEX('Policy Characteristics'!K:K,MATCH($C1908,'Policy Characteristics'!$C:$C,0))),"",INDEX('Policy Characteristics'!K:K,MATCH($C1908,'Policy Characteristics'!$C:$C,0)))</f>
        <v>architectural-design.html#rnd</v>
      </c>
      <c r="R1908" s="237" t="str">
        <f>IF(ISBLANK(INDEX('Policy Characteristics'!L:L,MATCH($C1908,'Policy Characteristics'!$C:$C,0))),"",INDEX('Policy Characteristics'!L:L,MATCH($C1908,'Policy Characteristics'!$C:$C,0)))</f>
        <v>research-and-development.html</v>
      </c>
      <c r="S1908" s="291" t="s">
        <v>187</v>
      </c>
    </row>
    <row r="1909" spans="1:19">
      <c r="A1909" s="237" t="str">
        <f>IF(ISBLANK(INDEX('Policy Characteristics'!A:A,MATCH($C1909,'Policy Characteristics'!$C:$C,0))),"",INDEX('Policy Characteristics'!A:A,MATCH($C1909,'Policy Characteristics'!$C:$C,0)))</f>
        <v>Research and Development</v>
      </c>
      <c r="B1909" s="386" t="str">
        <f>IF(ISBLANK(INDEX('Policy Characteristics'!B:B,MATCH($C1909,'Policy Characteristics'!$C:$C,0))),"",INDEX('Policy Characteristics'!B:B,MATCH($C1909,'Policy Characteristics'!$C:$C,0)))</f>
        <v>Capital Cost Reduction</v>
      </c>
      <c r="C1909" s="237" t="str">
        <f t="shared" si="74"/>
        <v>RnD Industry Capital Cost Perc Reduction</v>
      </c>
      <c r="D1909" t="s">
        <v>3056</v>
      </c>
      <c r="E1909" s="335"/>
      <c r="F1909" s="290" t="s">
        <v>3082</v>
      </c>
      <c r="G1909" s="335"/>
      <c r="H1909" s="17">
        <v>1473</v>
      </c>
      <c r="I1909" s="387" t="s">
        <v>43</v>
      </c>
      <c r="J1909" s="388" t="str">
        <f>IF(ISBLANK(INDEX('Policy Characteristics'!D:D,MATCH($C1909,'Policy Characteristics'!$C:$C,0))),"",INDEX('Policy Characteristics'!D:D,MATCH($C1909,'Policy Characteristics'!$C:$C,0)))</f>
        <v>R&amp;D Capital Cost Reductions</v>
      </c>
      <c r="K1909" s="237" t="str">
        <f>IF(ISBLANK(INDEX('Policy Characteristics'!E:E,MATCH($C1909,'Policy Characteristics'!$C:$C,0))),"",INDEX('Policy Characteristics'!E:E,MATCH($C1909,'Policy Characteristics'!$C:$C,0)))</f>
        <v>RnD industry capital cost reduction</v>
      </c>
      <c r="L1909" s="238">
        <f>IF(ISBLANK(INDEX('Policy Characteristics'!F:F,MATCH($C1909,'Policy Characteristics'!$C:$C,0))),"",INDEX('Policy Characteristics'!F:F,MATCH($C1909,'Policy Characteristics'!$C:$C,0)))</f>
        <v>0</v>
      </c>
      <c r="M1909" s="238">
        <f>IF(ISBLANK(INDEX('Policy Characteristics'!G:G,MATCH($C1909,'Policy Characteristics'!$C:$C,0))),"",INDEX('Policy Characteristics'!G:G,MATCH($C1909,'Policy Characteristics'!$C:$C,0)))</f>
        <v>0.4</v>
      </c>
      <c r="N1909" s="238">
        <f>IF(ISBLANK(INDEX('Policy Characteristics'!H:H,MATCH($C1909,'Policy Characteristics'!$C:$C,0))),"",INDEX('Policy Characteristics'!H:H,MATCH($C1909,'Policy Characteristics'!$C:$C,0)))</f>
        <v>0.01</v>
      </c>
      <c r="O1909" s="237" t="str">
        <f>IF(ISBLANK(INDEX('Policy Characteristics'!I:I,MATCH($C1909,'Policy Characteristics'!$C:$C,0))),"",INDEX('Policy Characteristics'!I:I,MATCH($C1909,'Policy Characteristics'!$C:$C,0)))</f>
        <v>% reduction in cost</v>
      </c>
      <c r="P1909" s="237"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7" t="str">
        <f>IF(ISBLANK(INDEX('Policy Characteristics'!K:K,MATCH($C1909,'Policy Characteristics'!$C:$C,0))),"",INDEX('Policy Characteristics'!K:K,MATCH($C1909,'Policy Characteristics'!$C:$C,0)))</f>
        <v>architectural-design.html#rnd</v>
      </c>
      <c r="R1909" s="237" t="str">
        <f>IF(ISBLANK(INDEX('Policy Characteristics'!L:L,MATCH($C1909,'Policy Characteristics'!$C:$C,0))),"",INDEX('Policy Characteristics'!L:L,MATCH($C1909,'Policy Characteristics'!$C:$C,0)))</f>
        <v>research-and-development.html</v>
      </c>
      <c r="S1909" s="291" t="s">
        <v>187</v>
      </c>
    </row>
    <row r="1910" spans="1:19">
      <c r="A1910" s="237" t="str">
        <f>IF(ISBLANK(INDEX('Policy Characteristics'!A:A,MATCH($C1910,'Policy Characteristics'!$C:$C,0))),"",INDEX('Policy Characteristics'!A:A,MATCH($C1910,'Policy Characteristics'!$C:$C,0)))</f>
        <v>Research and Development</v>
      </c>
      <c r="B1910" s="386" t="str">
        <f>IF(ISBLANK(INDEX('Policy Characteristics'!B:B,MATCH($C1910,'Policy Characteristics'!$C:$C,0))),"",INDEX('Policy Characteristics'!B:B,MATCH($C1910,'Policy Characteristics'!$C:$C,0)))</f>
        <v>Capital Cost Reduction</v>
      </c>
      <c r="C1910" s="237" t="str">
        <f t="shared" si="74"/>
        <v>RnD Industry Capital Cost Perc Reduction</v>
      </c>
      <c r="D1910" t="s">
        <v>3057</v>
      </c>
      <c r="E1910" s="335"/>
      <c r="F1910" s="290" t="s">
        <v>3083</v>
      </c>
      <c r="G1910" s="335"/>
      <c r="H1910" s="17">
        <v>1474</v>
      </c>
      <c r="I1910" s="387" t="s">
        <v>43</v>
      </c>
      <c r="J1910" s="388" t="str">
        <f>IF(ISBLANK(INDEX('Policy Characteristics'!D:D,MATCH($C1910,'Policy Characteristics'!$C:$C,0))),"",INDEX('Policy Characteristics'!D:D,MATCH($C1910,'Policy Characteristics'!$C:$C,0)))</f>
        <v>R&amp;D Capital Cost Reductions</v>
      </c>
      <c r="K1910" s="237" t="str">
        <f>IF(ISBLANK(INDEX('Policy Characteristics'!E:E,MATCH($C1910,'Policy Characteristics'!$C:$C,0))),"",INDEX('Policy Characteristics'!E:E,MATCH($C1910,'Policy Characteristics'!$C:$C,0)))</f>
        <v>RnD industry capital cost reduction</v>
      </c>
      <c r="L1910" s="238">
        <f>IF(ISBLANK(INDEX('Policy Characteristics'!F:F,MATCH($C1910,'Policy Characteristics'!$C:$C,0))),"",INDEX('Policy Characteristics'!F:F,MATCH($C1910,'Policy Characteristics'!$C:$C,0)))</f>
        <v>0</v>
      </c>
      <c r="M1910" s="238">
        <f>IF(ISBLANK(INDEX('Policy Characteristics'!G:G,MATCH($C1910,'Policy Characteristics'!$C:$C,0))),"",INDEX('Policy Characteristics'!G:G,MATCH($C1910,'Policy Characteristics'!$C:$C,0)))</f>
        <v>0.4</v>
      </c>
      <c r="N1910" s="238">
        <f>IF(ISBLANK(INDEX('Policy Characteristics'!H:H,MATCH($C1910,'Policy Characteristics'!$C:$C,0))),"",INDEX('Policy Characteristics'!H:H,MATCH($C1910,'Policy Characteristics'!$C:$C,0)))</f>
        <v>0.01</v>
      </c>
      <c r="O1910" s="237" t="str">
        <f>IF(ISBLANK(INDEX('Policy Characteristics'!I:I,MATCH($C1910,'Policy Characteristics'!$C:$C,0))),"",INDEX('Policy Characteristics'!I:I,MATCH($C1910,'Policy Characteristics'!$C:$C,0)))</f>
        <v>% reduction in cost</v>
      </c>
      <c r="P1910" s="237"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7" t="str">
        <f>IF(ISBLANK(INDEX('Policy Characteristics'!K:K,MATCH($C1910,'Policy Characteristics'!$C:$C,0))),"",INDEX('Policy Characteristics'!K:K,MATCH($C1910,'Policy Characteristics'!$C:$C,0)))</f>
        <v>architectural-design.html#rnd</v>
      </c>
      <c r="R1910" s="237" t="str">
        <f>IF(ISBLANK(INDEX('Policy Characteristics'!L:L,MATCH($C1910,'Policy Characteristics'!$C:$C,0))),"",INDEX('Policy Characteristics'!L:L,MATCH($C1910,'Policy Characteristics'!$C:$C,0)))</f>
        <v>research-and-development.html</v>
      </c>
      <c r="S1910" s="291" t="s">
        <v>187</v>
      </c>
    </row>
    <row r="1911" spans="1:19">
      <c r="A1911" s="237" t="str">
        <f>IF(ISBLANK(INDEX('Policy Characteristics'!A:A,MATCH($C1911,'Policy Characteristics'!$C:$C,0))),"",INDEX('Policy Characteristics'!A:A,MATCH($C1911,'Policy Characteristics'!$C:$C,0)))</f>
        <v>Research and Development</v>
      </c>
      <c r="B1911" s="386" t="str">
        <f>IF(ISBLANK(INDEX('Policy Characteristics'!B:B,MATCH($C1911,'Policy Characteristics'!$C:$C,0))),"",INDEX('Policy Characteristics'!B:B,MATCH($C1911,'Policy Characteristics'!$C:$C,0)))</f>
        <v>Capital Cost Reduction</v>
      </c>
      <c r="C1911" s="237" t="str">
        <f t="shared" si="74"/>
        <v>RnD Industry Capital Cost Perc Reduction</v>
      </c>
      <c r="D1911" t="s">
        <v>3058</v>
      </c>
      <c r="E1911" s="335"/>
      <c r="F1911" s="290" t="s">
        <v>324</v>
      </c>
      <c r="G1911" s="335"/>
      <c r="H1911" s="17">
        <v>1475</v>
      </c>
      <c r="I1911" s="387" t="s">
        <v>43</v>
      </c>
      <c r="J1911" s="388" t="str">
        <f>IF(ISBLANK(INDEX('Policy Characteristics'!D:D,MATCH($C1911,'Policy Characteristics'!$C:$C,0))),"",INDEX('Policy Characteristics'!D:D,MATCH($C1911,'Policy Characteristics'!$C:$C,0)))</f>
        <v>R&amp;D Capital Cost Reductions</v>
      </c>
      <c r="K1911" s="237" t="str">
        <f>IF(ISBLANK(INDEX('Policy Characteristics'!E:E,MATCH($C1911,'Policy Characteristics'!$C:$C,0))),"",INDEX('Policy Characteristics'!E:E,MATCH($C1911,'Policy Characteristics'!$C:$C,0)))</f>
        <v>RnD industry capital cost reduction</v>
      </c>
      <c r="L1911" s="238">
        <f>IF(ISBLANK(INDEX('Policy Characteristics'!F:F,MATCH($C1911,'Policy Characteristics'!$C:$C,0))),"",INDEX('Policy Characteristics'!F:F,MATCH($C1911,'Policy Characteristics'!$C:$C,0)))</f>
        <v>0</v>
      </c>
      <c r="M1911" s="238">
        <f>IF(ISBLANK(INDEX('Policy Characteristics'!G:G,MATCH($C1911,'Policy Characteristics'!$C:$C,0))),"",INDEX('Policy Characteristics'!G:G,MATCH($C1911,'Policy Characteristics'!$C:$C,0)))</f>
        <v>0.4</v>
      </c>
      <c r="N1911" s="238">
        <f>IF(ISBLANK(INDEX('Policy Characteristics'!H:H,MATCH($C1911,'Policy Characteristics'!$C:$C,0))),"",INDEX('Policy Characteristics'!H:H,MATCH($C1911,'Policy Characteristics'!$C:$C,0)))</f>
        <v>0.01</v>
      </c>
      <c r="O1911" s="237" t="str">
        <f>IF(ISBLANK(INDEX('Policy Characteristics'!I:I,MATCH($C1911,'Policy Characteristics'!$C:$C,0))),"",INDEX('Policy Characteristics'!I:I,MATCH($C1911,'Policy Characteristics'!$C:$C,0)))</f>
        <v>% reduction in cost</v>
      </c>
      <c r="P1911" s="237"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7" t="str">
        <f>IF(ISBLANK(INDEX('Policy Characteristics'!K:K,MATCH($C1911,'Policy Characteristics'!$C:$C,0))),"",INDEX('Policy Characteristics'!K:K,MATCH($C1911,'Policy Characteristics'!$C:$C,0)))</f>
        <v>architectural-design.html#rnd</v>
      </c>
      <c r="R1911" s="237" t="str">
        <f>IF(ISBLANK(INDEX('Policy Characteristics'!L:L,MATCH($C1911,'Policy Characteristics'!$C:$C,0))),"",INDEX('Policy Characteristics'!L:L,MATCH($C1911,'Policy Characteristics'!$C:$C,0)))</f>
        <v>research-and-development.html</v>
      </c>
      <c r="S1911" s="291" t="s">
        <v>187</v>
      </c>
    </row>
    <row r="1912" spans="1:19">
      <c r="A1912" s="237" t="str">
        <f>IF(ISBLANK(INDEX('Policy Characteristics'!A:A,MATCH($C1912,'Policy Characteristics'!$C:$C,0))),"",INDEX('Policy Characteristics'!A:A,MATCH($C1912,'Policy Characteristics'!$C:$C,0)))</f>
        <v>Research and Development</v>
      </c>
      <c r="B1912" s="386" t="str">
        <f>IF(ISBLANK(INDEX('Policy Characteristics'!B:B,MATCH($C1912,'Policy Characteristics'!$C:$C,0))),"",INDEX('Policy Characteristics'!B:B,MATCH($C1912,'Policy Characteristics'!$C:$C,0)))</f>
        <v>Capital Cost Reduction</v>
      </c>
      <c r="C1912" s="237" t="str">
        <f t="shared" si="74"/>
        <v>RnD Industry Capital Cost Perc Reduction</v>
      </c>
      <c r="D1912" t="s">
        <v>3059</v>
      </c>
      <c r="E1912" s="335"/>
      <c r="F1912" s="290" t="s">
        <v>3084</v>
      </c>
      <c r="G1912" s="335"/>
      <c r="H1912" s="17">
        <v>1476</v>
      </c>
      <c r="I1912" s="387" t="s">
        <v>43</v>
      </c>
      <c r="J1912" s="388" t="str">
        <f>IF(ISBLANK(INDEX('Policy Characteristics'!D:D,MATCH($C1912,'Policy Characteristics'!$C:$C,0))),"",INDEX('Policy Characteristics'!D:D,MATCH($C1912,'Policy Characteristics'!$C:$C,0)))</f>
        <v>R&amp;D Capital Cost Reductions</v>
      </c>
      <c r="K1912" s="237" t="str">
        <f>IF(ISBLANK(INDEX('Policy Characteristics'!E:E,MATCH($C1912,'Policy Characteristics'!$C:$C,0))),"",INDEX('Policy Characteristics'!E:E,MATCH($C1912,'Policy Characteristics'!$C:$C,0)))</f>
        <v>RnD industry capital cost reduction</v>
      </c>
      <c r="L1912" s="238">
        <f>IF(ISBLANK(INDEX('Policy Characteristics'!F:F,MATCH($C1912,'Policy Characteristics'!$C:$C,0))),"",INDEX('Policy Characteristics'!F:F,MATCH($C1912,'Policy Characteristics'!$C:$C,0)))</f>
        <v>0</v>
      </c>
      <c r="M1912" s="238">
        <f>IF(ISBLANK(INDEX('Policy Characteristics'!G:G,MATCH($C1912,'Policy Characteristics'!$C:$C,0))),"",INDEX('Policy Characteristics'!G:G,MATCH($C1912,'Policy Characteristics'!$C:$C,0)))</f>
        <v>0.4</v>
      </c>
      <c r="N1912" s="238">
        <f>IF(ISBLANK(INDEX('Policy Characteristics'!H:H,MATCH($C1912,'Policy Characteristics'!$C:$C,0))),"",INDEX('Policy Characteristics'!H:H,MATCH($C1912,'Policy Characteristics'!$C:$C,0)))</f>
        <v>0.01</v>
      </c>
      <c r="O1912" s="237" t="str">
        <f>IF(ISBLANK(INDEX('Policy Characteristics'!I:I,MATCH($C1912,'Policy Characteristics'!$C:$C,0))),"",INDEX('Policy Characteristics'!I:I,MATCH($C1912,'Policy Characteristics'!$C:$C,0)))</f>
        <v>% reduction in cost</v>
      </c>
      <c r="P1912" s="237"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7" t="str">
        <f>IF(ISBLANK(INDEX('Policy Characteristics'!K:K,MATCH($C1912,'Policy Characteristics'!$C:$C,0))),"",INDEX('Policy Characteristics'!K:K,MATCH($C1912,'Policy Characteristics'!$C:$C,0)))</f>
        <v>architectural-design.html#rnd</v>
      </c>
      <c r="R1912" s="237" t="str">
        <f>IF(ISBLANK(INDEX('Policy Characteristics'!L:L,MATCH($C1912,'Policy Characteristics'!$C:$C,0))),"",INDEX('Policy Characteristics'!L:L,MATCH($C1912,'Policy Characteristics'!$C:$C,0)))</f>
        <v>research-and-development.html</v>
      </c>
      <c r="S1912" s="291" t="s">
        <v>187</v>
      </c>
    </row>
    <row r="1913" spans="1:19">
      <c r="A1913" s="237" t="str">
        <f>IF(ISBLANK(INDEX('Policy Characteristics'!A:A,MATCH($C1913,'Policy Characteristics'!$C:$C,0))),"",INDEX('Policy Characteristics'!A:A,MATCH($C1913,'Policy Characteristics'!$C:$C,0)))</f>
        <v>Research and Development</v>
      </c>
      <c r="B1913" s="386" t="str">
        <f>IF(ISBLANK(INDEX('Policy Characteristics'!B:B,MATCH($C1913,'Policy Characteristics'!$C:$C,0))),"",INDEX('Policy Characteristics'!B:B,MATCH($C1913,'Policy Characteristics'!$C:$C,0)))</f>
        <v>Capital Cost Reduction</v>
      </c>
      <c r="C1913" s="237" t="str">
        <f t="shared" si="74"/>
        <v>RnD Industry Capital Cost Perc Reduction</v>
      </c>
      <c r="D1913" t="s">
        <v>3060</v>
      </c>
      <c r="E1913" s="335"/>
      <c r="F1913" s="290" t="s">
        <v>3085</v>
      </c>
      <c r="G1913" s="335"/>
      <c r="H1913" s="17">
        <v>1477</v>
      </c>
      <c r="I1913" s="387" t="s">
        <v>43</v>
      </c>
      <c r="J1913" s="388" t="str">
        <f>IF(ISBLANK(INDEX('Policy Characteristics'!D:D,MATCH($C1913,'Policy Characteristics'!$C:$C,0))),"",INDEX('Policy Characteristics'!D:D,MATCH($C1913,'Policy Characteristics'!$C:$C,0)))</f>
        <v>R&amp;D Capital Cost Reductions</v>
      </c>
      <c r="K1913" s="237" t="str">
        <f>IF(ISBLANK(INDEX('Policy Characteristics'!E:E,MATCH($C1913,'Policy Characteristics'!$C:$C,0))),"",INDEX('Policy Characteristics'!E:E,MATCH($C1913,'Policy Characteristics'!$C:$C,0)))</f>
        <v>RnD industry capital cost reduction</v>
      </c>
      <c r="L1913" s="238">
        <f>IF(ISBLANK(INDEX('Policy Characteristics'!F:F,MATCH($C1913,'Policy Characteristics'!$C:$C,0))),"",INDEX('Policy Characteristics'!F:F,MATCH($C1913,'Policy Characteristics'!$C:$C,0)))</f>
        <v>0</v>
      </c>
      <c r="M1913" s="238">
        <f>IF(ISBLANK(INDEX('Policy Characteristics'!G:G,MATCH($C1913,'Policy Characteristics'!$C:$C,0))),"",INDEX('Policy Characteristics'!G:G,MATCH($C1913,'Policy Characteristics'!$C:$C,0)))</f>
        <v>0.4</v>
      </c>
      <c r="N1913" s="238">
        <f>IF(ISBLANK(INDEX('Policy Characteristics'!H:H,MATCH($C1913,'Policy Characteristics'!$C:$C,0))),"",INDEX('Policy Characteristics'!H:H,MATCH($C1913,'Policy Characteristics'!$C:$C,0)))</f>
        <v>0.01</v>
      </c>
      <c r="O1913" s="237" t="str">
        <f>IF(ISBLANK(INDEX('Policy Characteristics'!I:I,MATCH($C1913,'Policy Characteristics'!$C:$C,0))),"",INDEX('Policy Characteristics'!I:I,MATCH($C1913,'Policy Characteristics'!$C:$C,0)))</f>
        <v>% reduction in cost</v>
      </c>
      <c r="P1913" s="237"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7" t="str">
        <f>IF(ISBLANK(INDEX('Policy Characteristics'!K:K,MATCH($C1913,'Policy Characteristics'!$C:$C,0))),"",INDEX('Policy Characteristics'!K:K,MATCH($C1913,'Policy Characteristics'!$C:$C,0)))</f>
        <v>architectural-design.html#rnd</v>
      </c>
      <c r="R1913" s="237" t="str">
        <f>IF(ISBLANK(INDEX('Policy Characteristics'!L:L,MATCH($C1913,'Policy Characteristics'!$C:$C,0))),"",INDEX('Policy Characteristics'!L:L,MATCH($C1913,'Policy Characteristics'!$C:$C,0)))</f>
        <v>research-and-development.html</v>
      </c>
      <c r="S1913" s="291" t="s">
        <v>187</v>
      </c>
    </row>
    <row r="1914" spans="1:19">
      <c r="A1914" s="237" t="str">
        <f>IF(ISBLANK(INDEX('Policy Characteristics'!A:A,MATCH($C1914,'Policy Characteristics'!$C:$C,0))),"",INDEX('Policy Characteristics'!A:A,MATCH($C1914,'Policy Characteristics'!$C:$C,0)))</f>
        <v>Research and Development</v>
      </c>
      <c r="B1914" s="386" t="str">
        <f>IF(ISBLANK(INDEX('Policy Characteristics'!B:B,MATCH($C1914,'Policy Characteristics'!$C:$C,0))),"",INDEX('Policy Characteristics'!B:B,MATCH($C1914,'Policy Characteristics'!$C:$C,0)))</f>
        <v>Capital Cost Reduction</v>
      </c>
      <c r="C1914" s="237" t="str">
        <f t="shared" si="74"/>
        <v>RnD Industry Capital Cost Perc Reduction</v>
      </c>
      <c r="D1914" t="s">
        <v>3061</v>
      </c>
      <c r="E1914" s="335"/>
      <c r="F1914" s="290" t="s">
        <v>3086</v>
      </c>
      <c r="G1914" s="335"/>
      <c r="H1914" s="17">
        <v>1478</v>
      </c>
      <c r="I1914" s="387" t="s">
        <v>43</v>
      </c>
      <c r="J1914" s="388" t="str">
        <f>IF(ISBLANK(INDEX('Policy Characteristics'!D:D,MATCH($C1914,'Policy Characteristics'!$C:$C,0))),"",INDEX('Policy Characteristics'!D:D,MATCH($C1914,'Policy Characteristics'!$C:$C,0)))</f>
        <v>R&amp;D Capital Cost Reductions</v>
      </c>
      <c r="K1914" s="237" t="str">
        <f>IF(ISBLANK(INDEX('Policy Characteristics'!E:E,MATCH($C1914,'Policy Characteristics'!$C:$C,0))),"",INDEX('Policy Characteristics'!E:E,MATCH($C1914,'Policy Characteristics'!$C:$C,0)))</f>
        <v>RnD industry capital cost reduction</v>
      </c>
      <c r="L1914" s="238">
        <f>IF(ISBLANK(INDEX('Policy Characteristics'!F:F,MATCH($C1914,'Policy Characteristics'!$C:$C,0))),"",INDEX('Policy Characteristics'!F:F,MATCH($C1914,'Policy Characteristics'!$C:$C,0)))</f>
        <v>0</v>
      </c>
      <c r="M1914" s="238">
        <f>IF(ISBLANK(INDEX('Policy Characteristics'!G:G,MATCH($C1914,'Policy Characteristics'!$C:$C,0))),"",INDEX('Policy Characteristics'!G:G,MATCH($C1914,'Policy Characteristics'!$C:$C,0)))</f>
        <v>0.4</v>
      </c>
      <c r="N1914" s="238">
        <f>IF(ISBLANK(INDEX('Policy Characteristics'!H:H,MATCH($C1914,'Policy Characteristics'!$C:$C,0))),"",INDEX('Policy Characteristics'!H:H,MATCH($C1914,'Policy Characteristics'!$C:$C,0)))</f>
        <v>0.01</v>
      </c>
      <c r="O1914" s="237" t="str">
        <f>IF(ISBLANK(INDEX('Policy Characteristics'!I:I,MATCH($C1914,'Policy Characteristics'!$C:$C,0))),"",INDEX('Policy Characteristics'!I:I,MATCH($C1914,'Policy Characteristics'!$C:$C,0)))</f>
        <v>% reduction in cost</v>
      </c>
      <c r="P1914" s="237"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7" t="str">
        <f>IF(ISBLANK(INDEX('Policy Characteristics'!K:K,MATCH($C1914,'Policy Characteristics'!$C:$C,0))),"",INDEX('Policy Characteristics'!K:K,MATCH($C1914,'Policy Characteristics'!$C:$C,0)))</f>
        <v>architectural-design.html#rnd</v>
      </c>
      <c r="R1914" s="237" t="str">
        <f>IF(ISBLANK(INDEX('Policy Characteristics'!L:L,MATCH($C1914,'Policy Characteristics'!$C:$C,0))),"",INDEX('Policy Characteristics'!L:L,MATCH($C1914,'Policy Characteristics'!$C:$C,0)))</f>
        <v>research-and-development.html</v>
      </c>
      <c r="S1914" s="291" t="s">
        <v>187</v>
      </c>
    </row>
    <row r="1915" spans="1:19">
      <c r="A1915" s="237" t="str">
        <f>IF(ISBLANK(INDEX('Policy Characteristics'!A:A,MATCH($C1915,'Policy Characteristics'!$C:$C,0))),"",INDEX('Policy Characteristics'!A:A,MATCH($C1915,'Policy Characteristics'!$C:$C,0)))</f>
        <v>Research and Development</v>
      </c>
      <c r="B1915" s="386" t="str">
        <f>IF(ISBLANK(INDEX('Policy Characteristics'!B:B,MATCH($C1915,'Policy Characteristics'!$C:$C,0))),"",INDEX('Policy Characteristics'!B:B,MATCH($C1915,'Policy Characteristics'!$C:$C,0)))</f>
        <v>Capital Cost Reduction</v>
      </c>
      <c r="C1915" s="237" t="str">
        <f t="shared" si="74"/>
        <v>RnD Industry Capital Cost Perc Reduction</v>
      </c>
      <c r="D1915" t="s">
        <v>3062</v>
      </c>
      <c r="E1915" s="335"/>
      <c r="F1915" s="290" t="s">
        <v>3087</v>
      </c>
      <c r="G1915" s="335"/>
      <c r="H1915" s="17">
        <v>1479</v>
      </c>
      <c r="I1915" s="387" t="s">
        <v>43</v>
      </c>
      <c r="J1915" s="388" t="str">
        <f>IF(ISBLANK(INDEX('Policy Characteristics'!D:D,MATCH($C1915,'Policy Characteristics'!$C:$C,0))),"",INDEX('Policy Characteristics'!D:D,MATCH($C1915,'Policy Characteristics'!$C:$C,0)))</f>
        <v>R&amp;D Capital Cost Reductions</v>
      </c>
      <c r="K1915" s="237" t="str">
        <f>IF(ISBLANK(INDEX('Policy Characteristics'!E:E,MATCH($C1915,'Policy Characteristics'!$C:$C,0))),"",INDEX('Policy Characteristics'!E:E,MATCH($C1915,'Policy Characteristics'!$C:$C,0)))</f>
        <v>RnD industry capital cost reduction</v>
      </c>
      <c r="L1915" s="238">
        <f>IF(ISBLANK(INDEX('Policy Characteristics'!F:F,MATCH($C1915,'Policy Characteristics'!$C:$C,0))),"",INDEX('Policy Characteristics'!F:F,MATCH($C1915,'Policy Characteristics'!$C:$C,0)))</f>
        <v>0</v>
      </c>
      <c r="M1915" s="238">
        <f>IF(ISBLANK(INDEX('Policy Characteristics'!G:G,MATCH($C1915,'Policy Characteristics'!$C:$C,0))),"",INDEX('Policy Characteristics'!G:G,MATCH($C1915,'Policy Characteristics'!$C:$C,0)))</f>
        <v>0.4</v>
      </c>
      <c r="N1915" s="238">
        <f>IF(ISBLANK(INDEX('Policy Characteristics'!H:H,MATCH($C1915,'Policy Characteristics'!$C:$C,0))),"",INDEX('Policy Characteristics'!H:H,MATCH($C1915,'Policy Characteristics'!$C:$C,0)))</f>
        <v>0.01</v>
      </c>
      <c r="O1915" s="237" t="str">
        <f>IF(ISBLANK(INDEX('Policy Characteristics'!I:I,MATCH($C1915,'Policy Characteristics'!$C:$C,0))),"",INDEX('Policy Characteristics'!I:I,MATCH($C1915,'Policy Characteristics'!$C:$C,0)))</f>
        <v>% reduction in cost</v>
      </c>
      <c r="P1915" s="237"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7" t="str">
        <f>IF(ISBLANK(INDEX('Policy Characteristics'!K:K,MATCH($C1915,'Policy Characteristics'!$C:$C,0))),"",INDEX('Policy Characteristics'!K:K,MATCH($C1915,'Policy Characteristics'!$C:$C,0)))</f>
        <v>architectural-design.html#rnd</v>
      </c>
      <c r="R1915" s="237" t="str">
        <f>IF(ISBLANK(INDEX('Policy Characteristics'!L:L,MATCH($C1915,'Policy Characteristics'!$C:$C,0))),"",INDEX('Policy Characteristics'!L:L,MATCH($C1915,'Policy Characteristics'!$C:$C,0)))</f>
        <v>research-and-development.html</v>
      </c>
      <c r="S1915" s="291" t="s">
        <v>187</v>
      </c>
    </row>
    <row r="1916" spans="1:19">
      <c r="A1916" s="237" t="str">
        <f>IF(ISBLANK(INDEX('Policy Characteristics'!A:A,MATCH($C1916,'Policy Characteristics'!$C:$C,0))),"",INDEX('Policy Characteristics'!A:A,MATCH($C1916,'Policy Characteristics'!$C:$C,0)))</f>
        <v>Research and Development</v>
      </c>
      <c r="B1916" s="386" t="str">
        <f>IF(ISBLANK(INDEX('Policy Characteristics'!B:B,MATCH($C1916,'Policy Characteristics'!$C:$C,0))),"",INDEX('Policy Characteristics'!B:B,MATCH($C1916,'Policy Characteristics'!$C:$C,0)))</f>
        <v>Capital Cost Reduction</v>
      </c>
      <c r="C1916" s="237" t="str">
        <f t="shared" si="74"/>
        <v>RnD Industry Capital Cost Perc Reduction</v>
      </c>
      <c r="D1916" t="s">
        <v>3063</v>
      </c>
      <c r="E1916" s="335"/>
      <c r="F1916" s="290" t="s">
        <v>3088</v>
      </c>
      <c r="G1916" s="335"/>
      <c r="H1916" s="17">
        <v>1480</v>
      </c>
      <c r="I1916" s="387" t="s">
        <v>43</v>
      </c>
      <c r="J1916" s="388" t="str">
        <f>IF(ISBLANK(INDEX('Policy Characteristics'!D:D,MATCH($C1916,'Policy Characteristics'!$C:$C,0))),"",INDEX('Policy Characteristics'!D:D,MATCH($C1916,'Policy Characteristics'!$C:$C,0)))</f>
        <v>R&amp;D Capital Cost Reductions</v>
      </c>
      <c r="K1916" s="237" t="str">
        <f>IF(ISBLANK(INDEX('Policy Characteristics'!E:E,MATCH($C1916,'Policy Characteristics'!$C:$C,0))),"",INDEX('Policy Characteristics'!E:E,MATCH($C1916,'Policy Characteristics'!$C:$C,0)))</f>
        <v>RnD industry capital cost reduction</v>
      </c>
      <c r="L1916" s="238">
        <f>IF(ISBLANK(INDEX('Policy Characteristics'!F:F,MATCH($C1916,'Policy Characteristics'!$C:$C,0))),"",INDEX('Policy Characteristics'!F:F,MATCH($C1916,'Policy Characteristics'!$C:$C,0)))</f>
        <v>0</v>
      </c>
      <c r="M1916" s="238">
        <f>IF(ISBLANK(INDEX('Policy Characteristics'!G:G,MATCH($C1916,'Policy Characteristics'!$C:$C,0))),"",INDEX('Policy Characteristics'!G:G,MATCH($C1916,'Policy Characteristics'!$C:$C,0)))</f>
        <v>0.4</v>
      </c>
      <c r="N1916" s="238">
        <f>IF(ISBLANK(INDEX('Policy Characteristics'!H:H,MATCH($C1916,'Policy Characteristics'!$C:$C,0))),"",INDEX('Policy Characteristics'!H:H,MATCH($C1916,'Policy Characteristics'!$C:$C,0)))</f>
        <v>0.01</v>
      </c>
      <c r="O1916" s="237" t="str">
        <f>IF(ISBLANK(INDEX('Policy Characteristics'!I:I,MATCH($C1916,'Policy Characteristics'!$C:$C,0))),"",INDEX('Policy Characteristics'!I:I,MATCH($C1916,'Policy Characteristics'!$C:$C,0)))</f>
        <v>% reduction in cost</v>
      </c>
      <c r="P1916" s="237"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7" t="str">
        <f>IF(ISBLANK(INDEX('Policy Characteristics'!K:K,MATCH($C1916,'Policy Characteristics'!$C:$C,0))),"",INDEX('Policy Characteristics'!K:K,MATCH($C1916,'Policy Characteristics'!$C:$C,0)))</f>
        <v>architectural-design.html#rnd</v>
      </c>
      <c r="R1916" s="237" t="str">
        <f>IF(ISBLANK(INDEX('Policy Characteristics'!L:L,MATCH($C1916,'Policy Characteristics'!$C:$C,0))),"",INDEX('Policy Characteristics'!L:L,MATCH($C1916,'Policy Characteristics'!$C:$C,0)))</f>
        <v>research-and-development.html</v>
      </c>
      <c r="S1916" s="291" t="s">
        <v>187</v>
      </c>
    </row>
    <row r="1917" spans="1:19">
      <c r="A1917" s="237" t="str">
        <f>IF(ISBLANK(INDEX('Policy Characteristics'!A:A,MATCH($C1917,'Policy Characteristics'!$C:$C,0))),"",INDEX('Policy Characteristics'!A:A,MATCH($C1917,'Policy Characteristics'!$C:$C,0)))</f>
        <v>Research and Development</v>
      </c>
      <c r="B1917" s="386" t="str">
        <f>IF(ISBLANK(INDEX('Policy Characteristics'!B:B,MATCH($C1917,'Policy Characteristics'!$C:$C,0))),"",INDEX('Policy Characteristics'!B:B,MATCH($C1917,'Policy Characteristics'!$C:$C,0)))</f>
        <v>Capital Cost Reduction</v>
      </c>
      <c r="C1917" s="237" t="str">
        <f t="shared" si="74"/>
        <v>RnD Industry Capital Cost Perc Reduction</v>
      </c>
      <c r="D1917" t="s">
        <v>3064</v>
      </c>
      <c r="E1917" s="335"/>
      <c r="F1917" s="290" t="s">
        <v>3089</v>
      </c>
      <c r="G1917" s="335"/>
      <c r="H1917" s="17">
        <v>1481</v>
      </c>
      <c r="I1917" s="387" t="s">
        <v>43</v>
      </c>
      <c r="J1917" s="388" t="str">
        <f>IF(ISBLANK(INDEX('Policy Characteristics'!D:D,MATCH($C1917,'Policy Characteristics'!$C:$C,0))),"",INDEX('Policy Characteristics'!D:D,MATCH($C1917,'Policy Characteristics'!$C:$C,0)))</f>
        <v>R&amp;D Capital Cost Reductions</v>
      </c>
      <c r="K1917" s="237" t="str">
        <f>IF(ISBLANK(INDEX('Policy Characteristics'!E:E,MATCH($C1917,'Policy Characteristics'!$C:$C,0))),"",INDEX('Policy Characteristics'!E:E,MATCH($C1917,'Policy Characteristics'!$C:$C,0)))</f>
        <v>RnD industry capital cost reduction</v>
      </c>
      <c r="L1917" s="238">
        <f>IF(ISBLANK(INDEX('Policy Characteristics'!F:F,MATCH($C1917,'Policy Characteristics'!$C:$C,0))),"",INDEX('Policy Characteristics'!F:F,MATCH($C1917,'Policy Characteristics'!$C:$C,0)))</f>
        <v>0</v>
      </c>
      <c r="M1917" s="238">
        <f>IF(ISBLANK(INDEX('Policy Characteristics'!G:G,MATCH($C1917,'Policy Characteristics'!$C:$C,0))),"",INDEX('Policy Characteristics'!G:G,MATCH($C1917,'Policy Characteristics'!$C:$C,0)))</f>
        <v>0.4</v>
      </c>
      <c r="N1917" s="238">
        <f>IF(ISBLANK(INDEX('Policy Characteristics'!H:H,MATCH($C1917,'Policy Characteristics'!$C:$C,0))),"",INDEX('Policy Characteristics'!H:H,MATCH($C1917,'Policy Characteristics'!$C:$C,0)))</f>
        <v>0.01</v>
      </c>
      <c r="O1917" s="237" t="str">
        <f>IF(ISBLANK(INDEX('Policy Characteristics'!I:I,MATCH($C1917,'Policy Characteristics'!$C:$C,0))),"",INDEX('Policy Characteristics'!I:I,MATCH($C1917,'Policy Characteristics'!$C:$C,0)))</f>
        <v>% reduction in cost</v>
      </c>
      <c r="P1917" s="237"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7" t="str">
        <f>IF(ISBLANK(INDEX('Policy Characteristics'!K:K,MATCH($C1917,'Policy Characteristics'!$C:$C,0))),"",INDEX('Policy Characteristics'!K:K,MATCH($C1917,'Policy Characteristics'!$C:$C,0)))</f>
        <v>architectural-design.html#rnd</v>
      </c>
      <c r="R1917" s="237" t="str">
        <f>IF(ISBLANK(INDEX('Policy Characteristics'!L:L,MATCH($C1917,'Policy Characteristics'!$C:$C,0))),"",INDEX('Policy Characteristics'!L:L,MATCH($C1917,'Policy Characteristics'!$C:$C,0)))</f>
        <v>research-and-development.html</v>
      </c>
      <c r="S1917" s="291" t="s">
        <v>187</v>
      </c>
    </row>
    <row r="1918" spans="1:19">
      <c r="A1918" s="237" t="str">
        <f>IF(ISBLANK(INDEX('Policy Characteristics'!A:A,MATCH($C1918,'Policy Characteristics'!$C:$C,0))),"",INDEX('Policy Characteristics'!A:A,MATCH($C1918,'Policy Characteristics'!$C:$C,0)))</f>
        <v>Research and Development</v>
      </c>
      <c r="B1918" s="386" t="str">
        <f>IF(ISBLANK(INDEX('Policy Characteristics'!B:B,MATCH($C1918,'Policy Characteristics'!$C:$C,0))),"",INDEX('Policy Characteristics'!B:B,MATCH($C1918,'Policy Characteristics'!$C:$C,0)))</f>
        <v>Capital Cost Reduction</v>
      </c>
      <c r="C1918" s="237" t="str">
        <f t="shared" si="74"/>
        <v>RnD Industry Capital Cost Perc Reduction</v>
      </c>
      <c r="D1918" t="s">
        <v>3065</v>
      </c>
      <c r="E1918" s="335"/>
      <c r="F1918" s="290" t="s">
        <v>3090</v>
      </c>
      <c r="G1918" s="335"/>
      <c r="H1918" s="17">
        <v>1482</v>
      </c>
      <c r="I1918" s="387" t="s">
        <v>43</v>
      </c>
      <c r="J1918" s="388" t="str">
        <f>IF(ISBLANK(INDEX('Policy Characteristics'!D:D,MATCH($C1918,'Policy Characteristics'!$C:$C,0))),"",INDEX('Policy Characteristics'!D:D,MATCH($C1918,'Policy Characteristics'!$C:$C,0)))</f>
        <v>R&amp;D Capital Cost Reductions</v>
      </c>
      <c r="K1918" s="237" t="str">
        <f>IF(ISBLANK(INDEX('Policy Characteristics'!E:E,MATCH($C1918,'Policy Characteristics'!$C:$C,0))),"",INDEX('Policy Characteristics'!E:E,MATCH($C1918,'Policy Characteristics'!$C:$C,0)))</f>
        <v>RnD industry capital cost reduction</v>
      </c>
      <c r="L1918" s="238">
        <f>IF(ISBLANK(INDEX('Policy Characteristics'!F:F,MATCH($C1918,'Policy Characteristics'!$C:$C,0))),"",INDEX('Policy Characteristics'!F:F,MATCH($C1918,'Policy Characteristics'!$C:$C,0)))</f>
        <v>0</v>
      </c>
      <c r="M1918" s="238">
        <f>IF(ISBLANK(INDEX('Policy Characteristics'!G:G,MATCH($C1918,'Policy Characteristics'!$C:$C,0))),"",INDEX('Policy Characteristics'!G:G,MATCH($C1918,'Policy Characteristics'!$C:$C,0)))</f>
        <v>0.4</v>
      </c>
      <c r="N1918" s="238">
        <f>IF(ISBLANK(INDEX('Policy Characteristics'!H:H,MATCH($C1918,'Policy Characteristics'!$C:$C,0))),"",INDEX('Policy Characteristics'!H:H,MATCH($C1918,'Policy Characteristics'!$C:$C,0)))</f>
        <v>0.01</v>
      </c>
      <c r="O1918" s="237" t="str">
        <f>IF(ISBLANK(INDEX('Policy Characteristics'!I:I,MATCH($C1918,'Policy Characteristics'!$C:$C,0))),"",INDEX('Policy Characteristics'!I:I,MATCH($C1918,'Policy Characteristics'!$C:$C,0)))</f>
        <v>% reduction in cost</v>
      </c>
      <c r="P1918" s="237"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7" t="str">
        <f>IF(ISBLANK(INDEX('Policy Characteristics'!K:K,MATCH($C1918,'Policy Characteristics'!$C:$C,0))),"",INDEX('Policy Characteristics'!K:K,MATCH($C1918,'Policy Characteristics'!$C:$C,0)))</f>
        <v>architectural-design.html#rnd</v>
      </c>
      <c r="R1918" s="237" t="str">
        <f>IF(ISBLANK(INDEX('Policy Characteristics'!L:L,MATCH($C1918,'Policy Characteristics'!$C:$C,0))),"",INDEX('Policy Characteristics'!L:L,MATCH($C1918,'Policy Characteristics'!$C:$C,0)))</f>
        <v>research-and-development.html</v>
      </c>
      <c r="S1918" s="291" t="s">
        <v>187</v>
      </c>
    </row>
    <row r="1919" spans="1:19">
      <c r="A1919" s="237" t="str">
        <f>IF(ISBLANK(INDEX('Policy Characteristics'!A:A,MATCH($C1919,'Policy Characteristics'!$C:$C,0))),"",INDEX('Policy Characteristics'!A:A,MATCH($C1919,'Policy Characteristics'!$C:$C,0)))</f>
        <v>Research and Development</v>
      </c>
      <c r="B1919" s="386" t="str">
        <f>IF(ISBLANK(INDEX('Policy Characteristics'!B:B,MATCH($C1919,'Policy Characteristics'!$C:$C,0))),"",INDEX('Policy Characteristics'!B:B,MATCH($C1919,'Policy Characteristics'!$C:$C,0)))</f>
        <v>Capital Cost Reduction</v>
      </c>
      <c r="C1919" s="237" t="str">
        <f t="shared" si="74"/>
        <v>RnD Industry Capital Cost Perc Reduction</v>
      </c>
      <c r="D1919" t="s">
        <v>3066</v>
      </c>
      <c r="E1919" s="335"/>
      <c r="F1919" s="290" t="s">
        <v>3091</v>
      </c>
      <c r="G1919" s="335"/>
      <c r="H1919" s="17">
        <v>1483</v>
      </c>
      <c r="I1919" s="387" t="s">
        <v>43</v>
      </c>
      <c r="J1919" s="388" t="str">
        <f>IF(ISBLANK(INDEX('Policy Characteristics'!D:D,MATCH($C1919,'Policy Characteristics'!$C:$C,0))),"",INDEX('Policy Characteristics'!D:D,MATCH($C1919,'Policy Characteristics'!$C:$C,0)))</f>
        <v>R&amp;D Capital Cost Reductions</v>
      </c>
      <c r="K1919" s="237" t="str">
        <f>IF(ISBLANK(INDEX('Policy Characteristics'!E:E,MATCH($C1919,'Policy Characteristics'!$C:$C,0))),"",INDEX('Policy Characteristics'!E:E,MATCH($C1919,'Policy Characteristics'!$C:$C,0)))</f>
        <v>RnD industry capital cost reduction</v>
      </c>
      <c r="L1919" s="238">
        <f>IF(ISBLANK(INDEX('Policy Characteristics'!F:F,MATCH($C1919,'Policy Characteristics'!$C:$C,0))),"",INDEX('Policy Characteristics'!F:F,MATCH($C1919,'Policy Characteristics'!$C:$C,0)))</f>
        <v>0</v>
      </c>
      <c r="M1919" s="238">
        <f>IF(ISBLANK(INDEX('Policy Characteristics'!G:G,MATCH($C1919,'Policy Characteristics'!$C:$C,0))),"",INDEX('Policy Characteristics'!G:G,MATCH($C1919,'Policy Characteristics'!$C:$C,0)))</f>
        <v>0.4</v>
      </c>
      <c r="N1919" s="238">
        <f>IF(ISBLANK(INDEX('Policy Characteristics'!H:H,MATCH($C1919,'Policy Characteristics'!$C:$C,0))),"",INDEX('Policy Characteristics'!H:H,MATCH($C1919,'Policy Characteristics'!$C:$C,0)))</f>
        <v>0.01</v>
      </c>
      <c r="O1919" s="237" t="str">
        <f>IF(ISBLANK(INDEX('Policy Characteristics'!I:I,MATCH($C1919,'Policy Characteristics'!$C:$C,0))),"",INDEX('Policy Characteristics'!I:I,MATCH($C1919,'Policy Characteristics'!$C:$C,0)))</f>
        <v>% reduction in cost</v>
      </c>
      <c r="P1919" s="237"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7" t="str">
        <f>IF(ISBLANK(INDEX('Policy Characteristics'!K:K,MATCH($C1919,'Policy Characteristics'!$C:$C,0))),"",INDEX('Policy Characteristics'!K:K,MATCH($C1919,'Policy Characteristics'!$C:$C,0)))</f>
        <v>architectural-design.html#rnd</v>
      </c>
      <c r="R1919" s="237" t="str">
        <f>IF(ISBLANK(INDEX('Policy Characteristics'!L:L,MATCH($C1919,'Policy Characteristics'!$C:$C,0))),"",INDEX('Policy Characteristics'!L:L,MATCH($C1919,'Policy Characteristics'!$C:$C,0)))</f>
        <v>research-and-development.html</v>
      </c>
      <c r="S1919" s="291" t="s">
        <v>187</v>
      </c>
    </row>
    <row r="1920" spans="1:19">
      <c r="A1920" s="237" t="str">
        <f>IF(ISBLANK(INDEX('Policy Characteristics'!A:A,MATCH($C1920,'Policy Characteristics'!$C:$C,0))),"",INDEX('Policy Characteristics'!A:A,MATCH($C1920,'Policy Characteristics'!$C:$C,0)))</f>
        <v>Research and Development</v>
      </c>
      <c r="B1920" s="386" t="str">
        <f>IF(ISBLANK(INDEX('Policy Characteristics'!B:B,MATCH($C1920,'Policy Characteristics'!$C:$C,0))),"",INDEX('Policy Characteristics'!B:B,MATCH($C1920,'Policy Characteristics'!$C:$C,0)))</f>
        <v>Capital Cost Reduction</v>
      </c>
      <c r="C1920" s="237" t="str">
        <f t="shared" si="74"/>
        <v>RnD Industry Capital Cost Perc Reduction</v>
      </c>
      <c r="D1920" t="s">
        <v>3067</v>
      </c>
      <c r="E1920" s="335"/>
      <c r="F1920" s="290" t="s">
        <v>3092</v>
      </c>
      <c r="G1920" s="335"/>
      <c r="H1920" s="17">
        <v>1484</v>
      </c>
      <c r="I1920" s="387" t="s">
        <v>43</v>
      </c>
      <c r="J1920" s="388" t="str">
        <f>IF(ISBLANK(INDEX('Policy Characteristics'!D:D,MATCH($C1920,'Policy Characteristics'!$C:$C,0))),"",INDEX('Policy Characteristics'!D:D,MATCH($C1920,'Policy Characteristics'!$C:$C,0)))</f>
        <v>R&amp;D Capital Cost Reductions</v>
      </c>
      <c r="K1920" s="237" t="str">
        <f>IF(ISBLANK(INDEX('Policy Characteristics'!E:E,MATCH($C1920,'Policy Characteristics'!$C:$C,0))),"",INDEX('Policy Characteristics'!E:E,MATCH($C1920,'Policy Characteristics'!$C:$C,0)))</f>
        <v>RnD industry capital cost reduction</v>
      </c>
      <c r="L1920" s="238">
        <f>IF(ISBLANK(INDEX('Policy Characteristics'!F:F,MATCH($C1920,'Policy Characteristics'!$C:$C,0))),"",INDEX('Policy Characteristics'!F:F,MATCH($C1920,'Policy Characteristics'!$C:$C,0)))</f>
        <v>0</v>
      </c>
      <c r="M1920" s="238">
        <f>IF(ISBLANK(INDEX('Policy Characteristics'!G:G,MATCH($C1920,'Policy Characteristics'!$C:$C,0))),"",INDEX('Policy Characteristics'!G:G,MATCH($C1920,'Policy Characteristics'!$C:$C,0)))</f>
        <v>0.4</v>
      </c>
      <c r="N1920" s="238">
        <f>IF(ISBLANK(INDEX('Policy Characteristics'!H:H,MATCH($C1920,'Policy Characteristics'!$C:$C,0))),"",INDEX('Policy Characteristics'!H:H,MATCH($C1920,'Policy Characteristics'!$C:$C,0)))</f>
        <v>0.01</v>
      </c>
      <c r="O1920" s="237" t="str">
        <f>IF(ISBLANK(INDEX('Policy Characteristics'!I:I,MATCH($C1920,'Policy Characteristics'!$C:$C,0))),"",INDEX('Policy Characteristics'!I:I,MATCH($C1920,'Policy Characteristics'!$C:$C,0)))</f>
        <v>% reduction in cost</v>
      </c>
      <c r="P1920" s="237"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7" t="str">
        <f>IF(ISBLANK(INDEX('Policy Characteristics'!K:K,MATCH($C1920,'Policy Characteristics'!$C:$C,0))),"",INDEX('Policy Characteristics'!K:K,MATCH($C1920,'Policy Characteristics'!$C:$C,0)))</f>
        <v>architectural-design.html#rnd</v>
      </c>
      <c r="R1920" s="237" t="str">
        <f>IF(ISBLANK(INDEX('Policy Characteristics'!L:L,MATCH($C1920,'Policy Characteristics'!$C:$C,0))),"",INDEX('Policy Characteristics'!L:L,MATCH($C1920,'Policy Characteristics'!$C:$C,0)))</f>
        <v>research-and-development.html</v>
      </c>
      <c r="S1920" s="291" t="s">
        <v>187</v>
      </c>
    </row>
    <row r="1921" spans="1:19">
      <c r="A1921" s="237" t="str">
        <f>IF(ISBLANK(INDEX('Policy Characteristics'!A:A,MATCH($C1921,'Policy Characteristics'!$C:$C,0))),"",INDEX('Policy Characteristics'!A:A,MATCH($C1921,'Policy Characteristics'!$C:$C,0)))</f>
        <v>Research and Development</v>
      </c>
      <c r="B1921" s="386" t="str">
        <f>IF(ISBLANK(INDEX('Policy Characteristics'!B:B,MATCH($C1921,'Policy Characteristics'!$C:$C,0))),"",INDEX('Policy Characteristics'!B:B,MATCH($C1921,'Policy Characteristics'!$C:$C,0)))</f>
        <v>Capital Cost Reduction</v>
      </c>
      <c r="C1921" s="237" t="str">
        <f t="shared" si="74"/>
        <v>RnD Industry Capital Cost Perc Reduction</v>
      </c>
      <c r="D1921" t="s">
        <v>3068</v>
      </c>
      <c r="E1921" s="335"/>
      <c r="F1921" s="290" t="s">
        <v>3093</v>
      </c>
      <c r="G1921" s="335"/>
      <c r="H1921" s="17">
        <v>1485</v>
      </c>
      <c r="I1921" s="387" t="s">
        <v>43</v>
      </c>
      <c r="J1921" s="388" t="str">
        <f>IF(ISBLANK(INDEX('Policy Characteristics'!D:D,MATCH($C1921,'Policy Characteristics'!$C:$C,0))),"",INDEX('Policy Characteristics'!D:D,MATCH($C1921,'Policy Characteristics'!$C:$C,0)))</f>
        <v>R&amp;D Capital Cost Reductions</v>
      </c>
      <c r="K1921" s="237" t="str">
        <f>IF(ISBLANK(INDEX('Policy Characteristics'!E:E,MATCH($C1921,'Policy Characteristics'!$C:$C,0))),"",INDEX('Policy Characteristics'!E:E,MATCH($C1921,'Policy Characteristics'!$C:$C,0)))</f>
        <v>RnD industry capital cost reduction</v>
      </c>
      <c r="L1921" s="238">
        <f>IF(ISBLANK(INDEX('Policy Characteristics'!F:F,MATCH($C1921,'Policy Characteristics'!$C:$C,0))),"",INDEX('Policy Characteristics'!F:F,MATCH($C1921,'Policy Characteristics'!$C:$C,0)))</f>
        <v>0</v>
      </c>
      <c r="M1921" s="238">
        <f>IF(ISBLANK(INDEX('Policy Characteristics'!G:G,MATCH($C1921,'Policy Characteristics'!$C:$C,0))),"",INDEX('Policy Characteristics'!G:G,MATCH($C1921,'Policy Characteristics'!$C:$C,0)))</f>
        <v>0.4</v>
      </c>
      <c r="N1921" s="238">
        <f>IF(ISBLANK(INDEX('Policy Characteristics'!H:H,MATCH($C1921,'Policy Characteristics'!$C:$C,0))),"",INDEX('Policy Characteristics'!H:H,MATCH($C1921,'Policy Characteristics'!$C:$C,0)))</f>
        <v>0.01</v>
      </c>
      <c r="O1921" s="237" t="str">
        <f>IF(ISBLANK(INDEX('Policy Characteristics'!I:I,MATCH($C1921,'Policy Characteristics'!$C:$C,0))),"",INDEX('Policy Characteristics'!I:I,MATCH($C1921,'Policy Characteristics'!$C:$C,0)))</f>
        <v>% reduction in cost</v>
      </c>
      <c r="P1921" s="237"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7" t="str">
        <f>IF(ISBLANK(INDEX('Policy Characteristics'!K:K,MATCH($C1921,'Policy Characteristics'!$C:$C,0))),"",INDEX('Policy Characteristics'!K:K,MATCH($C1921,'Policy Characteristics'!$C:$C,0)))</f>
        <v>architectural-design.html#rnd</v>
      </c>
      <c r="R1921" s="237" t="str">
        <f>IF(ISBLANK(INDEX('Policy Characteristics'!L:L,MATCH($C1921,'Policy Characteristics'!$C:$C,0))),"",INDEX('Policy Characteristics'!L:L,MATCH($C1921,'Policy Characteristics'!$C:$C,0)))</f>
        <v>research-and-development.html</v>
      </c>
      <c r="S1921" s="291" t="s">
        <v>187</v>
      </c>
    </row>
    <row r="1922" spans="1:19">
      <c r="A1922" s="237" t="str">
        <f>IF(ISBLANK(INDEX('Policy Characteristics'!A:A,MATCH($C1922,'Policy Characteristics'!$C:$C,0))),"",INDEX('Policy Characteristics'!A:A,MATCH($C1922,'Policy Characteristics'!$C:$C,0)))</f>
        <v>Research and Development</v>
      </c>
      <c r="B1922" s="386" t="str">
        <f>IF(ISBLANK(INDEX('Policy Characteristics'!B:B,MATCH($C1922,'Policy Characteristics'!$C:$C,0))),"",INDEX('Policy Characteristics'!B:B,MATCH($C1922,'Policy Characteristics'!$C:$C,0)))</f>
        <v>Capital Cost Reduction</v>
      </c>
      <c r="C1922" s="237" t="str">
        <f t="shared" si="74"/>
        <v>RnD Industry Capital Cost Perc Reduction</v>
      </c>
      <c r="D1922" t="s">
        <v>3069</v>
      </c>
      <c r="E1922" s="335"/>
      <c r="F1922" s="290" t="s">
        <v>3094</v>
      </c>
      <c r="G1922" s="335"/>
      <c r="H1922" s="17">
        <v>1486</v>
      </c>
      <c r="I1922" s="387" t="s">
        <v>43</v>
      </c>
      <c r="J1922" s="388" t="str">
        <f>IF(ISBLANK(INDEX('Policy Characteristics'!D:D,MATCH($C1922,'Policy Characteristics'!$C:$C,0))),"",INDEX('Policy Characteristics'!D:D,MATCH($C1922,'Policy Characteristics'!$C:$C,0)))</f>
        <v>R&amp;D Capital Cost Reductions</v>
      </c>
      <c r="K1922" s="237" t="str">
        <f>IF(ISBLANK(INDEX('Policy Characteristics'!E:E,MATCH($C1922,'Policy Characteristics'!$C:$C,0))),"",INDEX('Policy Characteristics'!E:E,MATCH($C1922,'Policy Characteristics'!$C:$C,0)))</f>
        <v>RnD industry capital cost reduction</v>
      </c>
      <c r="L1922" s="238">
        <f>IF(ISBLANK(INDEX('Policy Characteristics'!F:F,MATCH($C1922,'Policy Characteristics'!$C:$C,0))),"",INDEX('Policy Characteristics'!F:F,MATCH($C1922,'Policy Characteristics'!$C:$C,0)))</f>
        <v>0</v>
      </c>
      <c r="M1922" s="238">
        <f>IF(ISBLANK(INDEX('Policy Characteristics'!G:G,MATCH($C1922,'Policy Characteristics'!$C:$C,0))),"",INDEX('Policy Characteristics'!G:G,MATCH($C1922,'Policy Characteristics'!$C:$C,0)))</f>
        <v>0.4</v>
      </c>
      <c r="N1922" s="238">
        <f>IF(ISBLANK(INDEX('Policy Characteristics'!H:H,MATCH($C1922,'Policy Characteristics'!$C:$C,0))),"",INDEX('Policy Characteristics'!H:H,MATCH($C1922,'Policy Characteristics'!$C:$C,0)))</f>
        <v>0.01</v>
      </c>
      <c r="O1922" s="237" t="str">
        <f>IF(ISBLANK(INDEX('Policy Characteristics'!I:I,MATCH($C1922,'Policy Characteristics'!$C:$C,0))),"",INDEX('Policy Characteristics'!I:I,MATCH($C1922,'Policy Characteristics'!$C:$C,0)))</f>
        <v>% reduction in cost</v>
      </c>
      <c r="P1922" s="237"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7" t="str">
        <f>IF(ISBLANK(INDEX('Policy Characteristics'!K:K,MATCH($C1922,'Policy Characteristics'!$C:$C,0))),"",INDEX('Policy Characteristics'!K:K,MATCH($C1922,'Policy Characteristics'!$C:$C,0)))</f>
        <v>architectural-design.html#rnd</v>
      </c>
      <c r="R1922" s="237" t="str">
        <f>IF(ISBLANK(INDEX('Policy Characteristics'!L:L,MATCH($C1922,'Policy Characteristics'!$C:$C,0))),"",INDEX('Policy Characteristics'!L:L,MATCH($C1922,'Policy Characteristics'!$C:$C,0)))</f>
        <v>research-and-development.html</v>
      </c>
      <c r="S1922" s="291" t="s">
        <v>187</v>
      </c>
    </row>
    <row r="1923" spans="1:19">
      <c r="A1923" s="237" t="str">
        <f>IF(ISBLANK(INDEX('Policy Characteristics'!A:A,MATCH($C1923,'Policy Characteristics'!$C:$C,0))),"",INDEX('Policy Characteristics'!A:A,MATCH($C1923,'Policy Characteristics'!$C:$C,0)))</f>
        <v>Research and Development</v>
      </c>
      <c r="B1923" s="386" t="str">
        <f>IF(ISBLANK(INDEX('Policy Characteristics'!B:B,MATCH($C1923,'Policy Characteristics'!$C:$C,0))),"",INDEX('Policy Characteristics'!B:B,MATCH($C1923,'Policy Characteristics'!$C:$C,0)))</f>
        <v>Capital Cost Reduction</v>
      </c>
      <c r="C1923" s="291" t="s">
        <v>291</v>
      </c>
      <c r="D1923" s="335" t="s">
        <v>2243</v>
      </c>
      <c r="E1923" s="335"/>
      <c r="F1923" s="335" t="s">
        <v>468</v>
      </c>
      <c r="G1923" s="335"/>
      <c r="H1923" s="17">
        <v>108</v>
      </c>
      <c r="I1923" s="387" t="s">
        <v>43</v>
      </c>
      <c r="J1923" s="388" t="str">
        <f>IF(ISBLANK(INDEX('Policy Characteristics'!D:D,MATCH($C1923,'Policy Characteristics'!$C:$C,0))),"",INDEX('Policy Characteristics'!D:D,MATCH($C1923,'Policy Characteristics'!$C:$C,0)))</f>
        <v>R&amp;D Capital Cost Reductions</v>
      </c>
      <c r="K1923" s="237" t="str">
        <f>IF(ISBLANK(INDEX('Policy Characteristics'!E:E,MATCH($C1923,'Policy Characteristics'!$C:$C,0))),"",INDEX('Policy Characteristics'!E:E,MATCH($C1923,'Policy Characteristics'!$C:$C,0)))</f>
        <v>RnD transportation capital cost reduction</v>
      </c>
      <c r="L1923" s="238">
        <f>IF(ISBLANK(INDEX('Policy Characteristics'!F:F,MATCH($C1923,'Policy Characteristics'!$C:$C,0))),"",INDEX('Policy Characteristics'!F:F,MATCH($C1923,'Policy Characteristics'!$C:$C,0)))</f>
        <v>0</v>
      </c>
      <c r="M1923" s="238">
        <f>IF(ISBLANK(INDEX('Policy Characteristics'!G:G,MATCH($C1923,'Policy Characteristics'!$C:$C,0))),"",INDEX('Policy Characteristics'!G:G,MATCH($C1923,'Policy Characteristics'!$C:$C,0)))</f>
        <v>0.4</v>
      </c>
      <c r="N1923" s="238">
        <f>IF(ISBLANK(INDEX('Policy Characteristics'!H:H,MATCH($C1923,'Policy Characteristics'!$C:$C,0))),"",INDEX('Policy Characteristics'!H:H,MATCH($C1923,'Policy Characteristics'!$C:$C,0)))</f>
        <v>0.01</v>
      </c>
      <c r="O1923" s="237" t="str">
        <f>IF(ISBLANK(INDEX('Policy Characteristics'!I:I,MATCH($C1923,'Policy Characteristics'!$C:$C,0))),"",INDEX('Policy Characteristics'!I:I,MATCH($C1923,'Policy Characteristics'!$C:$C,0)))</f>
        <v>% reduction in cost</v>
      </c>
      <c r="P1923" s="237"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7" t="str">
        <f>IF(ISBLANK(INDEX('Policy Characteristics'!K:K,MATCH($C1923,'Policy Characteristics'!$C:$C,0))),"",INDEX('Policy Characteristics'!K:K,MATCH($C1923,'Policy Characteristics'!$C:$C,0)))</f>
        <v>architectural-design.html#rnd</v>
      </c>
      <c r="R1923" s="237" t="str">
        <f>IF(ISBLANK(INDEX('Policy Characteristics'!L:L,MATCH($C1923,'Policy Characteristics'!$C:$C,0))),"",INDEX('Policy Characteristics'!L:L,MATCH($C1923,'Policy Characteristics'!$C:$C,0)))</f>
        <v>research-and-development.html</v>
      </c>
      <c r="S1923" s="291" t="s">
        <v>187</v>
      </c>
    </row>
    <row r="1924" spans="1:19">
      <c r="A1924" s="237" t="str">
        <f>IF(ISBLANK(INDEX('Policy Characteristics'!A:A,MATCH($C1924,'Policy Characteristics'!$C:$C,0))),"",INDEX('Policy Characteristics'!A:A,MATCH($C1924,'Policy Characteristics'!$C:$C,0)))</f>
        <v>Research and Development</v>
      </c>
      <c r="B1924" s="386" t="str">
        <f>IF(ISBLANK(INDEX('Policy Characteristics'!B:B,MATCH($C1924,'Policy Characteristics'!$C:$C,0))),"",INDEX('Policy Characteristics'!B:B,MATCH($C1924,'Policy Characteristics'!$C:$C,0)))</f>
        <v>Capital Cost Reduction</v>
      </c>
      <c r="C1924" s="237" t="str">
        <f t="shared" ref="C1924:C1929" si="75">C$1923</f>
        <v>RnD Transportation Capital Cost Perc Reduction</v>
      </c>
      <c r="D1924" s="335" t="s">
        <v>2244</v>
      </c>
      <c r="E1924" s="335"/>
      <c r="F1924" s="335" t="s">
        <v>469</v>
      </c>
      <c r="G1924" s="335"/>
      <c r="H1924" s="17">
        <v>109</v>
      </c>
      <c r="I1924" s="387" t="s">
        <v>43</v>
      </c>
      <c r="J1924" s="388" t="str">
        <f>IF(ISBLANK(INDEX('Policy Characteristics'!D:D,MATCH($C1924,'Policy Characteristics'!$C:$C,0))),"",INDEX('Policy Characteristics'!D:D,MATCH($C1924,'Policy Characteristics'!$C:$C,0)))</f>
        <v>R&amp;D Capital Cost Reductions</v>
      </c>
      <c r="K1924" s="237" t="str">
        <f>IF(ISBLANK(INDEX('Policy Characteristics'!E:E,MATCH($C1924,'Policy Characteristics'!$C:$C,0))),"",INDEX('Policy Characteristics'!E:E,MATCH($C1924,'Policy Characteristics'!$C:$C,0)))</f>
        <v>RnD transportation capital cost reduction</v>
      </c>
      <c r="L1924" s="238">
        <f>IF(ISBLANK(INDEX('Policy Characteristics'!F:F,MATCH($C1924,'Policy Characteristics'!$C:$C,0))),"",INDEX('Policy Characteristics'!F:F,MATCH($C1924,'Policy Characteristics'!$C:$C,0)))</f>
        <v>0</v>
      </c>
      <c r="M1924" s="238">
        <f>IF(ISBLANK(INDEX('Policy Characteristics'!G:G,MATCH($C1924,'Policy Characteristics'!$C:$C,0))),"",INDEX('Policy Characteristics'!G:G,MATCH($C1924,'Policy Characteristics'!$C:$C,0)))</f>
        <v>0.4</v>
      </c>
      <c r="N1924" s="238">
        <f>IF(ISBLANK(INDEX('Policy Characteristics'!H:H,MATCH($C1924,'Policy Characteristics'!$C:$C,0))),"",INDEX('Policy Characteristics'!H:H,MATCH($C1924,'Policy Characteristics'!$C:$C,0)))</f>
        <v>0.01</v>
      </c>
      <c r="O1924" s="237" t="str">
        <f>IF(ISBLANK(INDEX('Policy Characteristics'!I:I,MATCH($C1924,'Policy Characteristics'!$C:$C,0))),"",INDEX('Policy Characteristics'!I:I,MATCH($C1924,'Policy Characteristics'!$C:$C,0)))</f>
        <v>% reduction in cost</v>
      </c>
      <c r="P1924" s="237"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7" t="str">
        <f>IF(ISBLANK(INDEX('Policy Characteristics'!K:K,MATCH($C1924,'Policy Characteristics'!$C:$C,0))),"",INDEX('Policy Characteristics'!K:K,MATCH($C1924,'Policy Characteristics'!$C:$C,0)))</f>
        <v>architectural-design.html#rnd</v>
      </c>
      <c r="R1924" s="237" t="str">
        <f>IF(ISBLANK(INDEX('Policy Characteristics'!L:L,MATCH($C1924,'Policy Characteristics'!$C:$C,0))),"",INDEX('Policy Characteristics'!L:L,MATCH($C1924,'Policy Characteristics'!$C:$C,0)))</f>
        <v>research-and-development.html</v>
      </c>
      <c r="S1924" s="291" t="s">
        <v>187</v>
      </c>
    </row>
    <row r="1925" spans="1:19">
      <c r="A1925" s="237" t="str">
        <f>IF(ISBLANK(INDEX('Policy Characteristics'!A:A,MATCH($C1925,'Policy Characteristics'!$C:$C,0))),"",INDEX('Policy Characteristics'!A:A,MATCH($C1925,'Policy Characteristics'!$C:$C,0)))</f>
        <v>Research and Development</v>
      </c>
      <c r="B1925" s="386" t="str">
        <f>IF(ISBLANK(INDEX('Policy Characteristics'!B:B,MATCH($C1925,'Policy Characteristics'!$C:$C,0))),"",INDEX('Policy Characteristics'!B:B,MATCH($C1925,'Policy Characteristics'!$C:$C,0)))</f>
        <v>Capital Cost Reduction</v>
      </c>
      <c r="C1925" s="237" t="str">
        <f t="shared" si="75"/>
        <v>RnD Transportation Capital Cost Perc Reduction</v>
      </c>
      <c r="D1925" s="335" t="s">
        <v>2245</v>
      </c>
      <c r="E1925" s="335"/>
      <c r="F1925" s="335" t="s">
        <v>470</v>
      </c>
      <c r="G1925" s="335"/>
      <c r="H1925" s="17">
        <v>110</v>
      </c>
      <c r="I1925" s="387" t="s">
        <v>43</v>
      </c>
      <c r="J1925" s="388" t="str">
        <f>IF(ISBLANK(INDEX('Policy Characteristics'!D:D,MATCH($C1925,'Policy Characteristics'!$C:$C,0))),"",INDEX('Policy Characteristics'!D:D,MATCH($C1925,'Policy Characteristics'!$C:$C,0)))</f>
        <v>R&amp;D Capital Cost Reductions</v>
      </c>
      <c r="K1925" s="237" t="str">
        <f>IF(ISBLANK(INDEX('Policy Characteristics'!E:E,MATCH($C1925,'Policy Characteristics'!$C:$C,0))),"",INDEX('Policy Characteristics'!E:E,MATCH($C1925,'Policy Characteristics'!$C:$C,0)))</f>
        <v>RnD transportation capital cost reduction</v>
      </c>
      <c r="L1925" s="238">
        <f>IF(ISBLANK(INDEX('Policy Characteristics'!F:F,MATCH($C1925,'Policy Characteristics'!$C:$C,0))),"",INDEX('Policy Characteristics'!F:F,MATCH($C1925,'Policy Characteristics'!$C:$C,0)))</f>
        <v>0</v>
      </c>
      <c r="M1925" s="238">
        <f>IF(ISBLANK(INDEX('Policy Characteristics'!G:G,MATCH($C1925,'Policy Characteristics'!$C:$C,0))),"",INDEX('Policy Characteristics'!G:G,MATCH($C1925,'Policy Characteristics'!$C:$C,0)))</f>
        <v>0.4</v>
      </c>
      <c r="N1925" s="238">
        <f>IF(ISBLANK(INDEX('Policy Characteristics'!H:H,MATCH($C1925,'Policy Characteristics'!$C:$C,0))),"",INDEX('Policy Characteristics'!H:H,MATCH($C1925,'Policy Characteristics'!$C:$C,0)))</f>
        <v>0.01</v>
      </c>
      <c r="O1925" s="237" t="str">
        <f>IF(ISBLANK(INDEX('Policy Characteristics'!I:I,MATCH($C1925,'Policy Characteristics'!$C:$C,0))),"",INDEX('Policy Characteristics'!I:I,MATCH($C1925,'Policy Characteristics'!$C:$C,0)))</f>
        <v>% reduction in cost</v>
      </c>
      <c r="P1925" s="237"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7" t="str">
        <f>IF(ISBLANK(INDEX('Policy Characteristics'!K:K,MATCH($C1925,'Policy Characteristics'!$C:$C,0))),"",INDEX('Policy Characteristics'!K:K,MATCH($C1925,'Policy Characteristics'!$C:$C,0)))</f>
        <v>architectural-design.html#rnd</v>
      </c>
      <c r="R1925" s="237" t="str">
        <f>IF(ISBLANK(INDEX('Policy Characteristics'!L:L,MATCH($C1925,'Policy Characteristics'!$C:$C,0))),"",INDEX('Policy Characteristics'!L:L,MATCH($C1925,'Policy Characteristics'!$C:$C,0)))</f>
        <v>research-and-development.html</v>
      </c>
      <c r="S1925" s="291" t="s">
        <v>187</v>
      </c>
    </row>
    <row r="1926" spans="1:19">
      <c r="A1926" s="237" t="str">
        <f>IF(ISBLANK(INDEX('Policy Characteristics'!A:A,MATCH($C1926,'Policy Characteristics'!$C:$C,0))),"",INDEX('Policy Characteristics'!A:A,MATCH($C1926,'Policy Characteristics'!$C:$C,0)))</f>
        <v>Research and Development</v>
      </c>
      <c r="B1926" s="386" t="str">
        <f>IF(ISBLANK(INDEX('Policy Characteristics'!B:B,MATCH($C1926,'Policy Characteristics'!$C:$C,0))),"",INDEX('Policy Characteristics'!B:B,MATCH($C1926,'Policy Characteristics'!$C:$C,0)))</f>
        <v>Capital Cost Reduction</v>
      </c>
      <c r="C1926" s="237" t="str">
        <f t="shared" si="75"/>
        <v>RnD Transportation Capital Cost Perc Reduction</v>
      </c>
      <c r="D1926" s="335" t="s">
        <v>2246</v>
      </c>
      <c r="E1926" s="335"/>
      <c r="F1926" s="335" t="s">
        <v>471</v>
      </c>
      <c r="G1926" s="335"/>
      <c r="H1926" s="17">
        <v>111</v>
      </c>
      <c r="I1926" s="387" t="s">
        <v>43</v>
      </c>
      <c r="J1926" s="388" t="str">
        <f>IF(ISBLANK(INDEX('Policy Characteristics'!D:D,MATCH($C1926,'Policy Characteristics'!$C:$C,0))),"",INDEX('Policy Characteristics'!D:D,MATCH($C1926,'Policy Characteristics'!$C:$C,0)))</f>
        <v>R&amp;D Capital Cost Reductions</v>
      </c>
      <c r="K1926" s="237" t="str">
        <f>IF(ISBLANK(INDEX('Policy Characteristics'!E:E,MATCH($C1926,'Policy Characteristics'!$C:$C,0))),"",INDEX('Policy Characteristics'!E:E,MATCH($C1926,'Policy Characteristics'!$C:$C,0)))</f>
        <v>RnD transportation capital cost reduction</v>
      </c>
      <c r="L1926" s="238">
        <f>IF(ISBLANK(INDEX('Policy Characteristics'!F:F,MATCH($C1926,'Policy Characteristics'!$C:$C,0))),"",INDEX('Policy Characteristics'!F:F,MATCH($C1926,'Policy Characteristics'!$C:$C,0)))</f>
        <v>0</v>
      </c>
      <c r="M1926" s="238">
        <f>IF(ISBLANK(INDEX('Policy Characteristics'!G:G,MATCH($C1926,'Policy Characteristics'!$C:$C,0))),"",INDEX('Policy Characteristics'!G:G,MATCH($C1926,'Policy Characteristics'!$C:$C,0)))</f>
        <v>0.4</v>
      </c>
      <c r="N1926" s="238">
        <f>IF(ISBLANK(INDEX('Policy Characteristics'!H:H,MATCH($C1926,'Policy Characteristics'!$C:$C,0))),"",INDEX('Policy Characteristics'!H:H,MATCH($C1926,'Policy Characteristics'!$C:$C,0)))</f>
        <v>0.01</v>
      </c>
      <c r="O1926" s="237" t="str">
        <f>IF(ISBLANK(INDEX('Policy Characteristics'!I:I,MATCH($C1926,'Policy Characteristics'!$C:$C,0))),"",INDEX('Policy Characteristics'!I:I,MATCH($C1926,'Policy Characteristics'!$C:$C,0)))</f>
        <v>% reduction in cost</v>
      </c>
      <c r="P1926" s="237"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7" t="str">
        <f>IF(ISBLANK(INDEX('Policy Characteristics'!K:K,MATCH($C1926,'Policy Characteristics'!$C:$C,0))),"",INDEX('Policy Characteristics'!K:K,MATCH($C1926,'Policy Characteristics'!$C:$C,0)))</f>
        <v>architectural-design.html#rnd</v>
      </c>
      <c r="R1926" s="237" t="str">
        <f>IF(ISBLANK(INDEX('Policy Characteristics'!L:L,MATCH($C1926,'Policy Characteristics'!$C:$C,0))),"",INDEX('Policy Characteristics'!L:L,MATCH($C1926,'Policy Characteristics'!$C:$C,0)))</f>
        <v>research-and-development.html</v>
      </c>
      <c r="S1926" s="291" t="s">
        <v>187</v>
      </c>
    </row>
    <row r="1927" spans="1:19">
      <c r="A1927" s="237" t="str">
        <f>IF(ISBLANK(INDEX('Policy Characteristics'!A:A,MATCH($C1927,'Policy Characteristics'!$C:$C,0))),"",INDEX('Policy Characteristics'!A:A,MATCH($C1927,'Policy Characteristics'!$C:$C,0)))</f>
        <v>Research and Development</v>
      </c>
      <c r="B1927" s="386" t="str">
        <f>IF(ISBLANK(INDEX('Policy Characteristics'!B:B,MATCH($C1927,'Policy Characteristics'!$C:$C,0))),"",INDEX('Policy Characteristics'!B:B,MATCH($C1927,'Policy Characteristics'!$C:$C,0)))</f>
        <v>Capital Cost Reduction</v>
      </c>
      <c r="C1927" s="237" t="str">
        <f t="shared" si="75"/>
        <v>RnD Transportation Capital Cost Perc Reduction</v>
      </c>
      <c r="D1927" s="335" t="s">
        <v>2247</v>
      </c>
      <c r="E1927" s="335"/>
      <c r="F1927" s="335" t="s">
        <v>472</v>
      </c>
      <c r="G1927" s="335"/>
      <c r="H1927" s="17">
        <v>112</v>
      </c>
      <c r="I1927" s="387" t="s">
        <v>43</v>
      </c>
      <c r="J1927" s="388" t="str">
        <f>IF(ISBLANK(INDEX('Policy Characteristics'!D:D,MATCH($C1927,'Policy Characteristics'!$C:$C,0))),"",INDEX('Policy Characteristics'!D:D,MATCH($C1927,'Policy Characteristics'!$C:$C,0)))</f>
        <v>R&amp;D Capital Cost Reductions</v>
      </c>
      <c r="K1927" s="237" t="str">
        <f>IF(ISBLANK(INDEX('Policy Characteristics'!E:E,MATCH($C1927,'Policy Characteristics'!$C:$C,0))),"",INDEX('Policy Characteristics'!E:E,MATCH($C1927,'Policy Characteristics'!$C:$C,0)))</f>
        <v>RnD transportation capital cost reduction</v>
      </c>
      <c r="L1927" s="238">
        <f>IF(ISBLANK(INDEX('Policy Characteristics'!F:F,MATCH($C1927,'Policy Characteristics'!$C:$C,0))),"",INDEX('Policy Characteristics'!F:F,MATCH($C1927,'Policy Characteristics'!$C:$C,0)))</f>
        <v>0</v>
      </c>
      <c r="M1927" s="238">
        <f>IF(ISBLANK(INDEX('Policy Characteristics'!G:G,MATCH($C1927,'Policy Characteristics'!$C:$C,0))),"",INDEX('Policy Characteristics'!G:G,MATCH($C1927,'Policy Characteristics'!$C:$C,0)))</f>
        <v>0.4</v>
      </c>
      <c r="N1927" s="238">
        <f>IF(ISBLANK(INDEX('Policy Characteristics'!H:H,MATCH($C1927,'Policy Characteristics'!$C:$C,0))),"",INDEX('Policy Characteristics'!H:H,MATCH($C1927,'Policy Characteristics'!$C:$C,0)))</f>
        <v>0.01</v>
      </c>
      <c r="O1927" s="237" t="str">
        <f>IF(ISBLANK(INDEX('Policy Characteristics'!I:I,MATCH($C1927,'Policy Characteristics'!$C:$C,0))),"",INDEX('Policy Characteristics'!I:I,MATCH($C1927,'Policy Characteristics'!$C:$C,0)))</f>
        <v>% reduction in cost</v>
      </c>
      <c r="P1927" s="237"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7" t="str">
        <f>IF(ISBLANK(INDEX('Policy Characteristics'!K:K,MATCH($C1927,'Policy Characteristics'!$C:$C,0))),"",INDEX('Policy Characteristics'!K:K,MATCH($C1927,'Policy Characteristics'!$C:$C,0)))</f>
        <v>architectural-design.html#rnd</v>
      </c>
      <c r="R1927" s="237" t="str">
        <f>IF(ISBLANK(INDEX('Policy Characteristics'!L:L,MATCH($C1927,'Policy Characteristics'!$C:$C,0))),"",INDEX('Policy Characteristics'!L:L,MATCH($C1927,'Policy Characteristics'!$C:$C,0)))</f>
        <v>research-and-development.html</v>
      </c>
      <c r="S1927" s="291" t="s">
        <v>187</v>
      </c>
    </row>
    <row r="1928" spans="1:19">
      <c r="A1928" s="237" t="str">
        <f>IF(ISBLANK(INDEX('Policy Characteristics'!A:A,MATCH($C1928,'Policy Characteristics'!$C:$C,0))),"",INDEX('Policy Characteristics'!A:A,MATCH($C1928,'Policy Characteristics'!$C:$C,0)))</f>
        <v>Research and Development</v>
      </c>
      <c r="B1928" s="386" t="str">
        <f>IF(ISBLANK(INDEX('Policy Characteristics'!B:B,MATCH($C1928,'Policy Characteristics'!$C:$C,0))),"",INDEX('Policy Characteristics'!B:B,MATCH($C1928,'Policy Characteristics'!$C:$C,0)))</f>
        <v>Capital Cost Reduction</v>
      </c>
      <c r="C1928" s="237" t="str">
        <f t="shared" si="75"/>
        <v>RnD Transportation Capital Cost Perc Reduction</v>
      </c>
      <c r="D1928" s="335" t="s">
        <v>2503</v>
      </c>
      <c r="E1928" s="335"/>
      <c r="F1928" s="335" t="s">
        <v>2784</v>
      </c>
      <c r="G1928" s="335"/>
      <c r="H1928" s="17">
        <v>113</v>
      </c>
      <c r="I1928" s="387" t="s">
        <v>43</v>
      </c>
      <c r="J1928" s="388" t="str">
        <f>IF(ISBLANK(INDEX('Policy Characteristics'!D:D,MATCH($C1928,'Policy Characteristics'!$C:$C,0))),"",INDEX('Policy Characteristics'!D:D,MATCH($C1928,'Policy Characteristics'!$C:$C,0)))</f>
        <v>R&amp;D Capital Cost Reductions</v>
      </c>
      <c r="K1928" s="237" t="str">
        <f>IF(ISBLANK(INDEX('Policy Characteristics'!E:E,MATCH($C1928,'Policy Characteristics'!$C:$C,0))),"",INDEX('Policy Characteristics'!E:E,MATCH($C1928,'Policy Characteristics'!$C:$C,0)))</f>
        <v>RnD transportation capital cost reduction</v>
      </c>
      <c r="L1928" s="238">
        <f>IF(ISBLANK(INDEX('Policy Characteristics'!F:F,MATCH($C1928,'Policy Characteristics'!$C:$C,0))),"",INDEX('Policy Characteristics'!F:F,MATCH($C1928,'Policy Characteristics'!$C:$C,0)))</f>
        <v>0</v>
      </c>
      <c r="M1928" s="238">
        <f>IF(ISBLANK(INDEX('Policy Characteristics'!G:G,MATCH($C1928,'Policy Characteristics'!$C:$C,0))),"",INDEX('Policy Characteristics'!G:G,MATCH($C1928,'Policy Characteristics'!$C:$C,0)))</f>
        <v>0.4</v>
      </c>
      <c r="N1928" s="238">
        <f>IF(ISBLANK(INDEX('Policy Characteristics'!H:H,MATCH($C1928,'Policy Characteristics'!$C:$C,0))),"",INDEX('Policy Characteristics'!H:H,MATCH($C1928,'Policy Characteristics'!$C:$C,0)))</f>
        <v>0.01</v>
      </c>
      <c r="O1928" s="237" t="str">
        <f>IF(ISBLANK(INDEX('Policy Characteristics'!I:I,MATCH($C1928,'Policy Characteristics'!$C:$C,0))),"",INDEX('Policy Characteristics'!I:I,MATCH($C1928,'Policy Characteristics'!$C:$C,0)))</f>
        <v>% reduction in cost</v>
      </c>
      <c r="P1928" s="237"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7" t="str">
        <f>IF(ISBLANK(INDEX('Policy Characteristics'!K:K,MATCH($C1928,'Policy Characteristics'!$C:$C,0))),"",INDEX('Policy Characteristics'!K:K,MATCH($C1928,'Policy Characteristics'!$C:$C,0)))</f>
        <v>architectural-design.html#rnd</v>
      </c>
      <c r="R1928" s="237" t="str">
        <f>IF(ISBLANK(INDEX('Policy Characteristics'!L:L,MATCH($C1928,'Policy Characteristics'!$C:$C,0))),"",INDEX('Policy Characteristics'!L:L,MATCH($C1928,'Policy Characteristics'!$C:$C,0)))</f>
        <v>research-and-development.html</v>
      </c>
      <c r="S1928" s="291" t="s">
        <v>187</v>
      </c>
    </row>
    <row r="1929" spans="1:19">
      <c r="A1929" s="237" t="str">
        <f>IF(ISBLANK(INDEX('Policy Characteristics'!A:A,MATCH($C1929,'Policy Characteristics'!$C:$C,0))),"",INDEX('Policy Characteristics'!A:A,MATCH($C1929,'Policy Characteristics'!$C:$C,0)))</f>
        <v>Research and Development</v>
      </c>
      <c r="B1929" s="386" t="str">
        <f>IF(ISBLANK(INDEX('Policy Characteristics'!B:B,MATCH($C1929,'Policy Characteristics'!$C:$C,0))),"",INDEX('Policy Characteristics'!B:B,MATCH($C1929,'Policy Characteristics'!$C:$C,0)))</f>
        <v>Capital Cost Reduction</v>
      </c>
      <c r="C1929" s="237" t="str">
        <f t="shared" si="75"/>
        <v>RnD Transportation Capital Cost Perc Reduction</v>
      </c>
      <c r="D1929" s="335" t="s">
        <v>2502</v>
      </c>
      <c r="E1929" s="335"/>
      <c r="F1929" s="335" t="s">
        <v>2785</v>
      </c>
      <c r="G1929" s="335"/>
      <c r="H1929" s="17">
        <v>523</v>
      </c>
      <c r="I1929" s="387" t="s">
        <v>43</v>
      </c>
      <c r="J1929" s="388" t="str">
        <f>IF(ISBLANK(INDEX('Policy Characteristics'!D:D,MATCH($C1929,'Policy Characteristics'!$C:$C,0))),"",INDEX('Policy Characteristics'!D:D,MATCH($C1929,'Policy Characteristics'!$C:$C,0)))</f>
        <v>R&amp;D Capital Cost Reductions</v>
      </c>
      <c r="K1929" s="237" t="str">
        <f>IF(ISBLANK(INDEX('Policy Characteristics'!E:E,MATCH($C1929,'Policy Characteristics'!$C:$C,0))),"",INDEX('Policy Characteristics'!E:E,MATCH($C1929,'Policy Characteristics'!$C:$C,0)))</f>
        <v>RnD transportation capital cost reduction</v>
      </c>
      <c r="L1929" s="238">
        <f>IF(ISBLANK(INDEX('Policy Characteristics'!F:F,MATCH($C1929,'Policy Characteristics'!$C:$C,0))),"",INDEX('Policy Characteristics'!F:F,MATCH($C1929,'Policy Characteristics'!$C:$C,0)))</f>
        <v>0</v>
      </c>
      <c r="M1929" s="238">
        <f>IF(ISBLANK(INDEX('Policy Characteristics'!G:G,MATCH($C1929,'Policy Characteristics'!$C:$C,0))),"",INDEX('Policy Characteristics'!G:G,MATCH($C1929,'Policy Characteristics'!$C:$C,0)))</f>
        <v>0.4</v>
      </c>
      <c r="N1929" s="238">
        <f>IF(ISBLANK(INDEX('Policy Characteristics'!H:H,MATCH($C1929,'Policy Characteristics'!$C:$C,0))),"",INDEX('Policy Characteristics'!H:H,MATCH($C1929,'Policy Characteristics'!$C:$C,0)))</f>
        <v>0.01</v>
      </c>
      <c r="O1929" s="237" t="str">
        <f>IF(ISBLANK(INDEX('Policy Characteristics'!I:I,MATCH($C1929,'Policy Characteristics'!$C:$C,0))),"",INDEX('Policy Characteristics'!I:I,MATCH($C1929,'Policy Characteristics'!$C:$C,0)))</f>
        <v>% reduction in cost</v>
      </c>
      <c r="P1929" s="237"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7" t="str">
        <f>IF(ISBLANK(INDEX('Policy Characteristics'!K:K,MATCH($C1929,'Policy Characteristics'!$C:$C,0))),"",INDEX('Policy Characteristics'!K:K,MATCH($C1929,'Policy Characteristics'!$C:$C,0)))</f>
        <v>architectural-design.html#rnd</v>
      </c>
      <c r="R1929" s="237" t="str">
        <f>IF(ISBLANK(INDEX('Policy Characteristics'!L:L,MATCH($C1929,'Policy Characteristics'!$C:$C,0))),"",INDEX('Policy Characteristics'!L:L,MATCH($C1929,'Policy Characteristics'!$C:$C,0)))</f>
        <v>research-and-development.html</v>
      </c>
      <c r="S1929" s="291" t="s">
        <v>187</v>
      </c>
    </row>
    <row r="1930" spans="1:19" s="291" customFormat="1">
      <c r="A1930" s="237" t="str">
        <f>IF(ISBLANK(INDEX('Policy Characteristics'!A:A,MATCH($C1930,'Policy Characteristics'!$C:$C,0))),"",INDEX('Policy Characteristics'!A:A,MATCH($C1930,'Policy Characteristics'!$C:$C,0)))</f>
        <v>Carbon Removal</v>
      </c>
      <c r="B1930" s="386" t="str">
        <f>IF(ISBLANK(INDEX('Policy Characteristics'!B:B,MATCH($C1930,'Policy Characteristics'!$C:$C,0))),"",INDEX('Policy Characteristics'!B:B,MATCH($C1930,'Policy Characteristics'!$C:$C,0)))</f>
        <v>Direct Air Capture</v>
      </c>
      <c r="C1930" s="291" t="s">
        <v>2795</v>
      </c>
      <c r="D1930" s="290"/>
      <c r="E1930" s="290"/>
      <c r="F1930" s="290"/>
      <c r="G1930" s="290"/>
      <c r="H1930" s="293">
        <v>525</v>
      </c>
      <c r="I1930" s="389" t="s">
        <v>43</v>
      </c>
      <c r="J1930" s="388" t="str">
        <f>IF(ISBLANK(INDEX('Policy Characteristics'!D:D,MATCH($C1930,'Policy Characteristics'!$C:$C,0))),"",INDEX('Policy Characteristics'!D:D,MATCH($C1930,'Policy Characteristics'!$C:$C,0)))</f>
        <v>Carbon Dioxide Removal</v>
      </c>
      <c r="K1930" s="237" t="str">
        <f>IF(ISBLANK(INDEX('Policy Characteristics'!E:E,MATCH($C1930,'Policy Characteristics'!$C:$C,0))),"",INDEX('Policy Characteristics'!E:E,MATCH($C1930,'Policy Characteristics'!$C:$C,0)))</f>
        <v>geoeng direct air capture</v>
      </c>
      <c r="L1930" s="238">
        <f>IF(ISBLANK(INDEX('Policy Characteristics'!F:F,MATCH($C1930,'Policy Characteristics'!$C:$C,0))),"",INDEX('Policy Characteristics'!F:F,MATCH($C1930,'Policy Characteristics'!$C:$C,0)))</f>
        <v>0</v>
      </c>
      <c r="M1930" s="238">
        <f>IF(ISBLANK(INDEX('Policy Characteristics'!G:G,MATCH($C1930,'Policy Characteristics'!$C:$C,0))),"",INDEX('Policy Characteristics'!G:G,MATCH($C1930,'Policy Characteristics'!$C:$C,0)))</f>
        <v>1</v>
      </c>
      <c r="N1930" s="238">
        <f>IF(ISBLANK(INDEX('Policy Characteristics'!H:H,MATCH($C1930,'Policy Characteristics'!$C:$C,0))),"",INDEX('Policy Characteristics'!H:H,MATCH($C1930,'Policy Characteristics'!$C:$C,0)))</f>
        <v>0.01</v>
      </c>
      <c r="O1930" s="237" t="str">
        <f>IF(ISBLANK(INDEX('Policy Characteristics'!I:I,MATCH($C1930,'Policy Characteristics'!$C:$C,0))),"",INDEX('Policy Characteristics'!I:I,MATCH($C1930,'Policy Characteristics'!$C:$C,0)))</f>
        <v>% of potential achieved</v>
      </c>
      <c r="P1930" s="237"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7" t="str">
        <f>IF(ISBLANK(INDEX('Policy Characteristics'!K:K,MATCH($C1930,'Policy Characteristics'!$C:$C,0))),"",INDEX('Policy Characteristics'!K:K,MATCH($C1930,'Policy Characteristics'!$C:$C,0)))</f>
        <v>direct-air-capture.html#dac</v>
      </c>
      <c r="R1930" s="237" t="str">
        <f>IF(ISBLANK(INDEX('Policy Characteristics'!L:L,MATCH($C1930,'Policy Characteristics'!$C:$C,0))),"",INDEX('Policy Characteristics'!L:L,MATCH($C1930,'Policy Characteristics'!$C:$C,0)))</f>
        <v>direct-air-capture.html</v>
      </c>
      <c r="S1930" s="291" t="s">
        <v>3955</v>
      </c>
    </row>
    <row r="1931" spans="1:19" s="291" customFormat="1">
      <c r="A1931" s="237" t="str">
        <f>IF(ISBLANK(INDEX('Policy Characteristics'!A:A,MATCH($C1931,'Policy Characteristics'!$C:$C,0))),"",INDEX('Policy Characteristics'!A:A,MATCH($C1931,'Policy Characteristics'!$C:$C,0)))</f>
        <v>Carbon Removal</v>
      </c>
      <c r="B1931" s="386" t="str">
        <f>IF(ISBLANK(INDEX('Policy Characteristics'!B:B,MATCH($C1931,'Policy Characteristics'!$C:$C,0))),"",INDEX('Policy Characteristics'!B:B,MATCH($C1931,'Policy Characteristics'!$C:$C,0)))</f>
        <v>Enhanced Rock Weathering</v>
      </c>
      <c r="C1931" s="291" t="s">
        <v>3670</v>
      </c>
      <c r="D1931" s="290"/>
      <c r="E1931" s="290"/>
      <c r="F1931" s="290"/>
      <c r="G1931" s="290"/>
      <c r="H1931" s="293">
        <v>2313</v>
      </c>
      <c r="I1931" s="389" t="s">
        <v>43</v>
      </c>
      <c r="J1931" s="388" t="str">
        <f>IF(ISBLANK(INDEX('Policy Characteristics'!D:D,MATCH($C1931,'Policy Characteristics'!$C:$C,0))),"",INDEX('Policy Characteristics'!D:D,MATCH($C1931,'Policy Characteristics'!$C:$C,0)))</f>
        <v>Carbon Dioxide Removal</v>
      </c>
      <c r="K1931" s="237" t="str">
        <f>IF(ISBLANK(INDEX('Policy Characteristics'!E:E,MATCH($C1931,'Policy Characteristics'!$C:$C,0))),"",INDEX('Policy Characteristics'!E:E,MATCH($C1931,'Policy Characteristics'!$C:$C,0)))</f>
        <v>geoeng enhanced rock weathering</v>
      </c>
      <c r="L1931" s="238">
        <f>IF(ISBLANK(INDEX('Policy Characteristics'!F:F,MATCH($C1931,'Policy Characteristics'!$C:$C,0))),"",INDEX('Policy Characteristics'!F:F,MATCH($C1931,'Policy Characteristics'!$C:$C,0)))</f>
        <v>0</v>
      </c>
      <c r="M1931" s="238">
        <f>IF(ISBLANK(INDEX('Policy Characteristics'!G:G,MATCH($C1931,'Policy Characteristics'!$C:$C,0))),"",INDEX('Policy Characteristics'!G:G,MATCH($C1931,'Policy Characteristics'!$C:$C,0)))</f>
        <v>1</v>
      </c>
      <c r="N1931" s="238">
        <f>IF(ISBLANK(INDEX('Policy Characteristics'!H:H,MATCH($C1931,'Policy Characteristics'!$C:$C,0))),"",INDEX('Policy Characteristics'!H:H,MATCH($C1931,'Policy Characteristics'!$C:$C,0)))</f>
        <v>0.01</v>
      </c>
      <c r="O1931" s="237" t="str">
        <f>IF(ISBLANK(INDEX('Policy Characteristics'!I:I,MATCH($C1931,'Policy Characteristics'!$C:$C,0))),"",INDEX('Policy Characteristics'!I:I,MATCH($C1931,'Policy Characteristics'!$C:$C,0)))</f>
        <v>% of potential achieved</v>
      </c>
      <c r="P1931" s="237"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7" t="str">
        <f>IF(ISBLANK(INDEX('Policy Characteristics'!K:K,MATCH($C1931,'Policy Characteristics'!$C:$C,0))),"",INDEX('Policy Characteristics'!K:K,MATCH($C1931,'Policy Characteristics'!$C:$C,0)))</f>
        <v/>
      </c>
      <c r="R1931" s="237" t="str">
        <f>IF(ISBLANK(INDEX('Policy Characteristics'!L:L,MATCH($C1931,'Policy Characteristics'!$C:$C,0))),"",INDEX('Policy Characteristics'!L:L,MATCH($C1931,'Policy Characteristics'!$C:$C,0)))</f>
        <v/>
      </c>
      <c r="S1931" s="291" t="s">
        <v>3956</v>
      </c>
    </row>
    <row r="1932" spans="1:19">
      <c r="A1932" s="237" t="str">
        <f>IF(ISBLANK(INDEX('Policy Characteristics'!A:A,MATCH($C1932,'Policy Characteristics'!$C:$C,0))),"",INDEX('Policy Characteristics'!A:A,MATCH($C1932,'Policy Characteristics'!$C:$C,0)))</f>
        <v>Research and Development</v>
      </c>
      <c r="B1932" s="386" t="str">
        <f>IF(ISBLANK(INDEX('Policy Characteristics'!B:B,MATCH($C1932,'Policy Characteristics'!$C:$C,0))),"",INDEX('Policy Characteristics'!B:B,MATCH($C1932,'Policy Characteristics'!$C:$C,0)))</f>
        <v>Fuel Use Reduction</v>
      </c>
      <c r="C1932" t="s">
        <v>292</v>
      </c>
      <c r="D1932" s="335" t="s">
        <v>114</v>
      </c>
      <c r="E1932" s="335"/>
      <c r="F1932" s="335" t="s">
        <v>314</v>
      </c>
      <c r="G1932" s="335"/>
      <c r="H1932" s="17">
        <v>114</v>
      </c>
      <c r="I1932" s="387" t="s">
        <v>43</v>
      </c>
      <c r="J1932" s="388" t="str">
        <f>IF(ISBLANK(INDEX('Policy Characteristics'!D:D,MATCH($C1932,'Policy Characteristics'!$C:$C,0))),"",INDEX('Policy Characteristics'!D:D,MATCH($C1932,'Policy Characteristics'!$C:$C,0)))</f>
        <v>R&amp;D Fuel Use Reductions</v>
      </c>
      <c r="K1932" s="237" t="str">
        <f>IF(ISBLANK(INDEX('Policy Characteristics'!E:E,MATCH($C1932,'Policy Characteristics'!$C:$C,0))),"",INDEX('Policy Characteristics'!E:E,MATCH($C1932,'Policy Characteristics'!$C:$C,0)))</f>
        <v>RnD building fuel use reduction</v>
      </c>
      <c r="L1932" s="238">
        <f>IF(ISBLANK(INDEX('Policy Characteristics'!F:F,MATCH($C1932,'Policy Characteristics'!$C:$C,0))),"",INDEX('Policy Characteristics'!F:F,MATCH($C1932,'Policy Characteristics'!$C:$C,0)))</f>
        <v>0</v>
      </c>
      <c r="M1932" s="238">
        <f>IF(ISBLANK(INDEX('Policy Characteristics'!G:G,MATCH($C1932,'Policy Characteristics'!$C:$C,0))),"",INDEX('Policy Characteristics'!G:G,MATCH($C1932,'Policy Characteristics'!$C:$C,0)))</f>
        <v>0.4</v>
      </c>
      <c r="N1932" s="238">
        <f>IF(ISBLANK(INDEX('Policy Characteristics'!H:H,MATCH($C1932,'Policy Characteristics'!$C:$C,0))),"",INDEX('Policy Characteristics'!H:H,MATCH($C1932,'Policy Characteristics'!$C:$C,0)))</f>
        <v>0.01</v>
      </c>
      <c r="O1932" s="237" t="str">
        <f>IF(ISBLANK(INDEX('Policy Characteristics'!I:I,MATCH($C1932,'Policy Characteristics'!$C:$C,0))),"",INDEX('Policy Characteristics'!I:I,MATCH($C1932,'Policy Characteristics'!$C:$C,0)))</f>
        <v>% reduction in fuel use</v>
      </c>
      <c r="P1932" s="237"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7" t="str">
        <f>IF(ISBLANK(INDEX('Policy Characteristics'!K:K,MATCH($C1932,'Policy Characteristics'!$C:$C,0))),"",INDEX('Policy Characteristics'!K:K,MATCH($C1932,'Policy Characteristics'!$C:$C,0)))</f>
        <v>architectural-design.html#rnd</v>
      </c>
      <c r="R1932" s="237" t="str">
        <f>IF(ISBLANK(INDEX('Policy Characteristics'!L:L,MATCH($C1932,'Policy Characteristics'!$C:$C,0))),"",INDEX('Policy Characteristics'!L:L,MATCH($C1932,'Policy Characteristics'!$C:$C,0)))</f>
        <v>research-and-development.html</v>
      </c>
      <c r="S1932" s="291" t="s">
        <v>3957</v>
      </c>
    </row>
    <row r="1933" spans="1:19">
      <c r="A1933" s="237" t="str">
        <f>IF(ISBLANK(INDEX('Policy Characteristics'!A:A,MATCH($C1933,'Policy Characteristics'!$C:$C,0))),"",INDEX('Policy Characteristics'!A:A,MATCH($C1933,'Policy Characteristics'!$C:$C,0)))</f>
        <v>Research and Development</v>
      </c>
      <c r="B1933" s="386" t="str">
        <f>IF(ISBLANK(INDEX('Policy Characteristics'!B:B,MATCH($C1933,'Policy Characteristics'!$C:$C,0))),"",INDEX('Policy Characteristics'!B:B,MATCH($C1933,'Policy Characteristics'!$C:$C,0)))</f>
        <v>Fuel Use Reduction</v>
      </c>
      <c r="C1933" s="237" t="str">
        <f t="shared" ref="C1933:C1937" si="76">C$1932</f>
        <v>RnD Building Fuel Use Perc Reduction</v>
      </c>
      <c r="D1933" s="335" t="s">
        <v>115</v>
      </c>
      <c r="E1933" s="335"/>
      <c r="F1933" s="335" t="s">
        <v>315</v>
      </c>
      <c r="G1933" s="335"/>
      <c r="H1933" s="17">
        <v>115</v>
      </c>
      <c r="I1933" s="387" t="s">
        <v>43</v>
      </c>
      <c r="J1933" s="388" t="str">
        <f>IF(ISBLANK(INDEX('Policy Characteristics'!D:D,MATCH($C1933,'Policy Characteristics'!$C:$C,0))),"",INDEX('Policy Characteristics'!D:D,MATCH($C1933,'Policy Characteristics'!$C:$C,0)))</f>
        <v>R&amp;D Fuel Use Reductions</v>
      </c>
      <c r="K1933" s="237" t="str">
        <f>IF(ISBLANK(INDEX('Policy Characteristics'!E:E,MATCH($C1933,'Policy Characteristics'!$C:$C,0))),"",INDEX('Policy Characteristics'!E:E,MATCH($C1933,'Policy Characteristics'!$C:$C,0)))</f>
        <v>RnD building fuel use reduction</v>
      </c>
      <c r="L1933" s="238">
        <f>IF(ISBLANK(INDEX('Policy Characteristics'!F:F,MATCH($C1933,'Policy Characteristics'!$C:$C,0))),"",INDEX('Policy Characteristics'!F:F,MATCH($C1933,'Policy Characteristics'!$C:$C,0)))</f>
        <v>0</v>
      </c>
      <c r="M1933" s="238">
        <f>IF(ISBLANK(INDEX('Policy Characteristics'!G:G,MATCH($C1933,'Policy Characteristics'!$C:$C,0))),"",INDEX('Policy Characteristics'!G:G,MATCH($C1933,'Policy Characteristics'!$C:$C,0)))</f>
        <v>0.4</v>
      </c>
      <c r="N1933" s="238">
        <f>IF(ISBLANK(INDEX('Policy Characteristics'!H:H,MATCH($C1933,'Policy Characteristics'!$C:$C,0))),"",INDEX('Policy Characteristics'!H:H,MATCH($C1933,'Policy Characteristics'!$C:$C,0)))</f>
        <v>0.01</v>
      </c>
      <c r="O1933" s="237" t="str">
        <f>IF(ISBLANK(INDEX('Policy Characteristics'!I:I,MATCH($C1933,'Policy Characteristics'!$C:$C,0))),"",INDEX('Policy Characteristics'!I:I,MATCH($C1933,'Policy Characteristics'!$C:$C,0)))</f>
        <v>% reduction in fuel use</v>
      </c>
      <c r="P1933" s="237"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7" t="str">
        <f>IF(ISBLANK(INDEX('Policy Characteristics'!K:K,MATCH($C1933,'Policy Characteristics'!$C:$C,0))),"",INDEX('Policy Characteristics'!K:K,MATCH($C1933,'Policy Characteristics'!$C:$C,0)))</f>
        <v>architectural-design.html#rnd</v>
      </c>
      <c r="R1933" s="237" t="str">
        <f>IF(ISBLANK(INDEX('Policy Characteristics'!L:L,MATCH($C1933,'Policy Characteristics'!$C:$C,0))),"",INDEX('Policy Characteristics'!L:L,MATCH($C1933,'Policy Characteristics'!$C:$C,0)))</f>
        <v>research-and-development.html</v>
      </c>
      <c r="S1933" s="291" t="s">
        <v>187</v>
      </c>
    </row>
    <row r="1934" spans="1:19">
      <c r="A1934" s="237" t="str">
        <f>IF(ISBLANK(INDEX('Policy Characteristics'!A:A,MATCH($C1934,'Policy Characteristics'!$C:$C,0))),"",INDEX('Policy Characteristics'!A:A,MATCH($C1934,'Policy Characteristics'!$C:$C,0)))</f>
        <v>Research and Development</v>
      </c>
      <c r="B1934" s="386" t="str">
        <f>IF(ISBLANK(INDEX('Policy Characteristics'!B:B,MATCH($C1934,'Policy Characteristics'!$C:$C,0))),"",INDEX('Policy Characteristics'!B:B,MATCH($C1934,'Policy Characteristics'!$C:$C,0)))</f>
        <v>Fuel Use Reduction</v>
      </c>
      <c r="C1934" s="237" t="str">
        <f t="shared" si="76"/>
        <v>RnD Building Fuel Use Perc Reduction</v>
      </c>
      <c r="D1934" s="335" t="s">
        <v>116</v>
      </c>
      <c r="E1934" s="335"/>
      <c r="F1934" s="335" t="s">
        <v>316</v>
      </c>
      <c r="G1934" s="335"/>
      <c r="H1934" s="17">
        <v>750</v>
      </c>
      <c r="I1934" s="387" t="s">
        <v>44</v>
      </c>
      <c r="J1934" s="388" t="str">
        <f>IF(ISBLANK(INDEX('Policy Characteristics'!D:D,MATCH($C1934,'Policy Characteristics'!$C:$C,0))),"",INDEX('Policy Characteristics'!D:D,MATCH($C1934,'Policy Characteristics'!$C:$C,0)))</f>
        <v>R&amp;D Fuel Use Reductions</v>
      </c>
      <c r="K1934" s="237" t="str">
        <f>IF(ISBLANK(INDEX('Policy Characteristics'!E:E,MATCH($C1934,'Policy Characteristics'!$C:$C,0))),"",INDEX('Policy Characteristics'!E:E,MATCH($C1934,'Policy Characteristics'!$C:$C,0)))</f>
        <v>RnD building fuel use reduction</v>
      </c>
      <c r="L1934" s="238">
        <f>IF(ISBLANK(INDEX('Policy Characteristics'!F:F,MATCH($C1934,'Policy Characteristics'!$C:$C,0))),"",INDEX('Policy Characteristics'!F:F,MATCH($C1934,'Policy Characteristics'!$C:$C,0)))</f>
        <v>0</v>
      </c>
      <c r="M1934" s="238">
        <f>IF(ISBLANK(INDEX('Policy Characteristics'!G:G,MATCH($C1934,'Policy Characteristics'!$C:$C,0))),"",INDEX('Policy Characteristics'!G:G,MATCH($C1934,'Policy Characteristics'!$C:$C,0)))</f>
        <v>0.4</v>
      </c>
      <c r="N1934" s="238">
        <f>IF(ISBLANK(INDEX('Policy Characteristics'!H:H,MATCH($C1934,'Policy Characteristics'!$C:$C,0))),"",INDEX('Policy Characteristics'!H:H,MATCH($C1934,'Policy Characteristics'!$C:$C,0)))</f>
        <v>0.01</v>
      </c>
      <c r="O1934" s="237" t="str">
        <f>IF(ISBLANK(INDEX('Policy Characteristics'!I:I,MATCH($C1934,'Policy Characteristics'!$C:$C,0))),"",INDEX('Policy Characteristics'!I:I,MATCH($C1934,'Policy Characteristics'!$C:$C,0)))</f>
        <v>% reduction in fuel use</v>
      </c>
      <c r="P1934" s="237"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7" t="str">
        <f>IF(ISBLANK(INDEX('Policy Characteristics'!K:K,MATCH($C1934,'Policy Characteristics'!$C:$C,0))),"",INDEX('Policy Characteristics'!K:K,MATCH($C1934,'Policy Characteristics'!$C:$C,0)))</f>
        <v>architectural-design.html#rnd</v>
      </c>
      <c r="R1934" s="237" t="str">
        <f>IF(ISBLANK(INDEX('Policy Characteristics'!L:L,MATCH($C1934,'Policy Characteristics'!$C:$C,0))),"",INDEX('Policy Characteristics'!L:L,MATCH($C1934,'Policy Characteristics'!$C:$C,0)))</f>
        <v>research-and-development.html</v>
      </c>
      <c r="S1934" s="291" t="s">
        <v>187</v>
      </c>
    </row>
    <row r="1935" spans="1:19">
      <c r="A1935" s="237" t="str">
        <f>IF(ISBLANK(INDEX('Policy Characteristics'!A:A,MATCH($C1935,'Policy Characteristics'!$C:$C,0))),"",INDEX('Policy Characteristics'!A:A,MATCH($C1935,'Policy Characteristics'!$C:$C,0)))</f>
        <v>Research and Development</v>
      </c>
      <c r="B1935" s="386" t="str">
        <f>IF(ISBLANK(INDEX('Policy Characteristics'!B:B,MATCH($C1935,'Policy Characteristics'!$C:$C,0))),"",INDEX('Policy Characteristics'!B:B,MATCH($C1935,'Policy Characteristics'!$C:$C,0)))</f>
        <v>Fuel Use Reduction</v>
      </c>
      <c r="C1935" s="237" t="str">
        <f t="shared" si="76"/>
        <v>RnD Building Fuel Use Perc Reduction</v>
      </c>
      <c r="D1935" s="335" t="s">
        <v>117</v>
      </c>
      <c r="E1935" s="335"/>
      <c r="F1935" s="335" t="s">
        <v>317</v>
      </c>
      <c r="G1935" s="335"/>
      <c r="H1935" s="17">
        <v>117</v>
      </c>
      <c r="I1935" s="387" t="s">
        <v>43</v>
      </c>
      <c r="J1935" s="388" t="str">
        <f>IF(ISBLANK(INDEX('Policy Characteristics'!D:D,MATCH($C1935,'Policy Characteristics'!$C:$C,0))),"",INDEX('Policy Characteristics'!D:D,MATCH($C1935,'Policy Characteristics'!$C:$C,0)))</f>
        <v>R&amp;D Fuel Use Reductions</v>
      </c>
      <c r="K1935" s="237" t="str">
        <f>IF(ISBLANK(INDEX('Policy Characteristics'!E:E,MATCH($C1935,'Policy Characteristics'!$C:$C,0))),"",INDEX('Policy Characteristics'!E:E,MATCH($C1935,'Policy Characteristics'!$C:$C,0)))</f>
        <v>RnD building fuel use reduction</v>
      </c>
      <c r="L1935" s="238">
        <f>IF(ISBLANK(INDEX('Policy Characteristics'!F:F,MATCH($C1935,'Policy Characteristics'!$C:$C,0))),"",INDEX('Policy Characteristics'!F:F,MATCH($C1935,'Policy Characteristics'!$C:$C,0)))</f>
        <v>0</v>
      </c>
      <c r="M1935" s="238">
        <f>IF(ISBLANK(INDEX('Policy Characteristics'!G:G,MATCH($C1935,'Policy Characteristics'!$C:$C,0))),"",INDEX('Policy Characteristics'!G:G,MATCH($C1935,'Policy Characteristics'!$C:$C,0)))</f>
        <v>0.4</v>
      </c>
      <c r="N1935" s="238">
        <f>IF(ISBLANK(INDEX('Policy Characteristics'!H:H,MATCH($C1935,'Policy Characteristics'!$C:$C,0))),"",INDEX('Policy Characteristics'!H:H,MATCH($C1935,'Policy Characteristics'!$C:$C,0)))</f>
        <v>0.01</v>
      </c>
      <c r="O1935" s="237" t="str">
        <f>IF(ISBLANK(INDEX('Policy Characteristics'!I:I,MATCH($C1935,'Policy Characteristics'!$C:$C,0))),"",INDEX('Policy Characteristics'!I:I,MATCH($C1935,'Policy Characteristics'!$C:$C,0)))</f>
        <v>% reduction in fuel use</v>
      </c>
      <c r="P1935" s="237"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7" t="str">
        <f>IF(ISBLANK(INDEX('Policy Characteristics'!K:K,MATCH($C1935,'Policy Characteristics'!$C:$C,0))),"",INDEX('Policy Characteristics'!K:K,MATCH($C1935,'Policy Characteristics'!$C:$C,0)))</f>
        <v>architectural-design.html#rnd</v>
      </c>
      <c r="R1935" s="237" t="str">
        <f>IF(ISBLANK(INDEX('Policy Characteristics'!L:L,MATCH($C1935,'Policy Characteristics'!$C:$C,0))),"",INDEX('Policy Characteristics'!L:L,MATCH($C1935,'Policy Characteristics'!$C:$C,0)))</f>
        <v>research-and-development.html</v>
      </c>
      <c r="S1935" s="291" t="s">
        <v>187</v>
      </c>
    </row>
    <row r="1936" spans="1:19">
      <c r="A1936" s="237" t="str">
        <f>IF(ISBLANK(INDEX('Policy Characteristics'!A:A,MATCH($C1936,'Policy Characteristics'!$C:$C,0))),"",INDEX('Policy Characteristics'!A:A,MATCH($C1936,'Policy Characteristics'!$C:$C,0)))</f>
        <v>Research and Development</v>
      </c>
      <c r="B1936" s="386" t="str">
        <f>IF(ISBLANK(INDEX('Policy Characteristics'!B:B,MATCH($C1936,'Policy Characteristics'!$C:$C,0))),"",INDEX('Policy Characteristics'!B:B,MATCH($C1936,'Policy Characteristics'!$C:$C,0)))</f>
        <v>Fuel Use Reduction</v>
      </c>
      <c r="C1936" s="237" t="str">
        <f t="shared" si="76"/>
        <v>RnD Building Fuel Use Perc Reduction</v>
      </c>
      <c r="D1936" s="335" t="s">
        <v>118</v>
      </c>
      <c r="E1936" s="335"/>
      <c r="F1936" s="335" t="s">
        <v>318</v>
      </c>
      <c r="G1936" s="335"/>
      <c r="H1936" s="17">
        <v>118</v>
      </c>
      <c r="I1936" s="387" t="s">
        <v>43</v>
      </c>
      <c r="J1936" s="388" t="str">
        <f>IF(ISBLANK(INDEX('Policy Characteristics'!D:D,MATCH($C1936,'Policy Characteristics'!$C:$C,0))),"",INDEX('Policy Characteristics'!D:D,MATCH($C1936,'Policy Characteristics'!$C:$C,0)))</f>
        <v>R&amp;D Fuel Use Reductions</v>
      </c>
      <c r="K1936" s="237" t="str">
        <f>IF(ISBLANK(INDEX('Policy Characteristics'!E:E,MATCH($C1936,'Policy Characteristics'!$C:$C,0))),"",INDEX('Policy Characteristics'!E:E,MATCH($C1936,'Policy Characteristics'!$C:$C,0)))</f>
        <v>RnD building fuel use reduction</v>
      </c>
      <c r="L1936" s="238">
        <f>IF(ISBLANK(INDEX('Policy Characteristics'!F:F,MATCH($C1936,'Policy Characteristics'!$C:$C,0))),"",INDEX('Policy Characteristics'!F:F,MATCH($C1936,'Policy Characteristics'!$C:$C,0)))</f>
        <v>0</v>
      </c>
      <c r="M1936" s="238">
        <f>IF(ISBLANK(INDEX('Policy Characteristics'!G:G,MATCH($C1936,'Policy Characteristics'!$C:$C,0))),"",INDEX('Policy Characteristics'!G:G,MATCH($C1936,'Policy Characteristics'!$C:$C,0)))</f>
        <v>0.4</v>
      </c>
      <c r="N1936" s="238">
        <f>IF(ISBLANK(INDEX('Policy Characteristics'!H:H,MATCH($C1936,'Policy Characteristics'!$C:$C,0))),"",INDEX('Policy Characteristics'!H:H,MATCH($C1936,'Policy Characteristics'!$C:$C,0)))</f>
        <v>0.01</v>
      </c>
      <c r="O1936" s="237" t="str">
        <f>IF(ISBLANK(INDEX('Policy Characteristics'!I:I,MATCH($C1936,'Policy Characteristics'!$C:$C,0))),"",INDEX('Policy Characteristics'!I:I,MATCH($C1936,'Policy Characteristics'!$C:$C,0)))</f>
        <v>% reduction in fuel use</v>
      </c>
      <c r="P1936" s="237"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7" t="str">
        <f>IF(ISBLANK(INDEX('Policy Characteristics'!K:K,MATCH($C1936,'Policy Characteristics'!$C:$C,0))),"",INDEX('Policy Characteristics'!K:K,MATCH($C1936,'Policy Characteristics'!$C:$C,0)))</f>
        <v>architectural-design.html#rnd</v>
      </c>
      <c r="R1936" s="237" t="str">
        <f>IF(ISBLANK(INDEX('Policy Characteristics'!L:L,MATCH($C1936,'Policy Characteristics'!$C:$C,0))),"",INDEX('Policy Characteristics'!L:L,MATCH($C1936,'Policy Characteristics'!$C:$C,0)))</f>
        <v>research-and-development.html</v>
      </c>
      <c r="S1936" s="291" t="s">
        <v>187</v>
      </c>
    </row>
    <row r="1937" spans="1:19">
      <c r="A1937" s="237" t="str">
        <f>IF(ISBLANK(INDEX('Policy Characteristics'!A:A,MATCH($C1937,'Policy Characteristics'!$C:$C,0))),"",INDEX('Policy Characteristics'!A:A,MATCH($C1937,'Policy Characteristics'!$C:$C,0)))</f>
        <v>Research and Development</v>
      </c>
      <c r="B1937" s="386" t="str">
        <f>IF(ISBLANK(INDEX('Policy Characteristics'!B:B,MATCH($C1937,'Policy Characteristics'!$C:$C,0))),"",INDEX('Policy Characteristics'!B:B,MATCH($C1937,'Policy Characteristics'!$C:$C,0)))</f>
        <v>Fuel Use Reduction</v>
      </c>
      <c r="C1937" s="237" t="str">
        <f t="shared" si="76"/>
        <v>RnD Building Fuel Use Perc Reduction</v>
      </c>
      <c r="D1937" s="335" t="s">
        <v>119</v>
      </c>
      <c r="E1937" s="335"/>
      <c r="F1937" s="335" t="s">
        <v>319</v>
      </c>
      <c r="G1937" s="335"/>
      <c r="H1937" s="17">
        <v>119</v>
      </c>
      <c r="I1937" s="387" t="s">
        <v>43</v>
      </c>
      <c r="J1937" s="388" t="str">
        <f>IF(ISBLANK(INDEX('Policy Characteristics'!D:D,MATCH($C1937,'Policy Characteristics'!$C:$C,0))),"",INDEX('Policy Characteristics'!D:D,MATCH($C1937,'Policy Characteristics'!$C:$C,0)))</f>
        <v>R&amp;D Fuel Use Reductions</v>
      </c>
      <c r="K1937" s="237" t="str">
        <f>IF(ISBLANK(INDEX('Policy Characteristics'!E:E,MATCH($C1937,'Policy Characteristics'!$C:$C,0))),"",INDEX('Policy Characteristics'!E:E,MATCH($C1937,'Policy Characteristics'!$C:$C,0)))</f>
        <v>RnD building fuel use reduction</v>
      </c>
      <c r="L1937" s="238">
        <f>IF(ISBLANK(INDEX('Policy Characteristics'!F:F,MATCH($C1937,'Policy Characteristics'!$C:$C,0))),"",INDEX('Policy Characteristics'!F:F,MATCH($C1937,'Policy Characteristics'!$C:$C,0)))</f>
        <v>0</v>
      </c>
      <c r="M1937" s="238">
        <f>IF(ISBLANK(INDEX('Policy Characteristics'!G:G,MATCH($C1937,'Policy Characteristics'!$C:$C,0))),"",INDEX('Policy Characteristics'!G:G,MATCH($C1937,'Policy Characteristics'!$C:$C,0)))</f>
        <v>0.4</v>
      </c>
      <c r="N1937" s="238">
        <f>IF(ISBLANK(INDEX('Policy Characteristics'!H:H,MATCH($C1937,'Policy Characteristics'!$C:$C,0))),"",INDEX('Policy Characteristics'!H:H,MATCH($C1937,'Policy Characteristics'!$C:$C,0)))</f>
        <v>0.01</v>
      </c>
      <c r="O1937" s="237" t="str">
        <f>IF(ISBLANK(INDEX('Policy Characteristics'!I:I,MATCH($C1937,'Policy Characteristics'!$C:$C,0))),"",INDEX('Policy Characteristics'!I:I,MATCH($C1937,'Policy Characteristics'!$C:$C,0)))</f>
        <v>% reduction in fuel use</v>
      </c>
      <c r="P1937" s="237"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7" t="str">
        <f>IF(ISBLANK(INDEX('Policy Characteristics'!K:K,MATCH($C1937,'Policy Characteristics'!$C:$C,0))),"",INDEX('Policy Characteristics'!K:K,MATCH($C1937,'Policy Characteristics'!$C:$C,0)))</f>
        <v>architectural-design.html#rnd</v>
      </c>
      <c r="R1937" s="237" t="str">
        <f>IF(ISBLANK(INDEX('Policy Characteristics'!L:L,MATCH($C1937,'Policy Characteristics'!$C:$C,0))),"",INDEX('Policy Characteristics'!L:L,MATCH($C1937,'Policy Characteristics'!$C:$C,0)))</f>
        <v>research-and-development.html</v>
      </c>
      <c r="S1937" s="291" t="s">
        <v>187</v>
      </c>
    </row>
    <row r="1938" spans="1:19">
      <c r="A1938" s="237" t="str">
        <f>IF(ISBLANK(INDEX('Policy Characteristics'!A:A,MATCH($C1938,'Policy Characteristics'!$C:$C,0))),"",INDEX('Policy Characteristics'!A:A,MATCH($C1938,'Policy Characteristics'!$C:$C,0)))</f>
        <v>Research and Development</v>
      </c>
      <c r="B1938" s="386" t="str">
        <f>IF(ISBLANK(INDEX('Policy Characteristics'!B:B,MATCH($C1938,'Policy Characteristics'!$C:$C,0))),"",INDEX('Policy Characteristics'!B:B,MATCH($C1938,'Policy Characteristics'!$C:$C,0)))</f>
        <v>Fuel Use Reduction</v>
      </c>
      <c r="C1938" t="s">
        <v>293</v>
      </c>
      <c r="D1938" s="335"/>
      <c r="E1938" s="335"/>
      <c r="F1938" s="335" t="s">
        <v>26</v>
      </c>
      <c r="G1938" s="335"/>
      <c r="H1938" s="17">
        <v>120</v>
      </c>
      <c r="I1938" s="387" t="s">
        <v>43</v>
      </c>
      <c r="J1938" s="388" t="str">
        <f>IF(ISBLANK(INDEX('Policy Characteristics'!D:D,MATCH($C1938,'Policy Characteristics'!$C:$C,0))),"",INDEX('Policy Characteristics'!D:D,MATCH($C1938,'Policy Characteristics'!$C:$C,0)))</f>
        <v>R&amp;D Fuel Use Reductions</v>
      </c>
      <c r="K1938" s="237" t="str">
        <f>IF(ISBLANK(INDEX('Policy Characteristics'!E:E,MATCH($C1938,'Policy Characteristics'!$C:$C,0))),"",INDEX('Policy Characteristics'!E:E,MATCH($C1938,'Policy Characteristics'!$C:$C,0)))</f>
        <v>RnD CCS fuel use reduction</v>
      </c>
      <c r="L1938" s="238">
        <f>IF(ISBLANK(INDEX('Policy Characteristics'!F:F,MATCH($C1938,'Policy Characteristics'!$C:$C,0))),"",INDEX('Policy Characteristics'!F:F,MATCH($C1938,'Policy Characteristics'!$C:$C,0)))</f>
        <v>0</v>
      </c>
      <c r="M1938" s="238">
        <f>IF(ISBLANK(INDEX('Policy Characteristics'!G:G,MATCH($C1938,'Policy Characteristics'!$C:$C,0))),"",INDEX('Policy Characteristics'!G:G,MATCH($C1938,'Policy Characteristics'!$C:$C,0)))</f>
        <v>0.4</v>
      </c>
      <c r="N1938" s="238">
        <f>IF(ISBLANK(INDEX('Policy Characteristics'!H:H,MATCH($C1938,'Policy Characteristics'!$C:$C,0))),"",INDEX('Policy Characteristics'!H:H,MATCH($C1938,'Policy Characteristics'!$C:$C,0)))</f>
        <v>0.01</v>
      </c>
      <c r="O1938" s="237" t="str">
        <f>IF(ISBLANK(INDEX('Policy Characteristics'!I:I,MATCH($C1938,'Policy Characteristics'!$C:$C,0))),"",INDEX('Policy Characteristics'!I:I,MATCH($C1938,'Policy Characteristics'!$C:$C,0)))</f>
        <v>% reduction in fuel use</v>
      </c>
      <c r="P1938" s="237"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7" t="str">
        <f>IF(ISBLANK(INDEX('Policy Characteristics'!K:K,MATCH($C1938,'Policy Characteristics'!$C:$C,0))),"",INDEX('Policy Characteristics'!K:K,MATCH($C1938,'Policy Characteristics'!$C:$C,0)))</f>
        <v>architectural-design.html#rnd</v>
      </c>
      <c r="R1938" s="237" t="str">
        <f>IF(ISBLANK(INDEX('Policy Characteristics'!L:L,MATCH($C1938,'Policy Characteristics'!$C:$C,0))),"",INDEX('Policy Characteristics'!L:L,MATCH($C1938,'Policy Characteristics'!$C:$C,0)))</f>
        <v>research-and-development.html</v>
      </c>
      <c r="S1938" s="291" t="s">
        <v>187</v>
      </c>
    </row>
    <row r="1939" spans="1:19">
      <c r="A1939" s="237" t="str">
        <f>IF(ISBLANK(INDEX('Policy Characteristics'!A:A,MATCH($C1939,'Policy Characteristics'!$C:$C,0))),"",INDEX('Policy Characteristics'!A:A,MATCH($C1939,'Policy Characteristics'!$C:$C,0)))</f>
        <v>Research and Development</v>
      </c>
      <c r="B1939" s="386" t="str">
        <f>IF(ISBLANK(INDEX('Policy Characteristics'!B:B,MATCH($C1939,'Policy Characteristics'!$C:$C,0))),"",INDEX('Policy Characteristics'!B:B,MATCH($C1939,'Policy Characteristics'!$C:$C,0)))</f>
        <v>Fuel Use Reduction</v>
      </c>
      <c r="C1939" t="s">
        <v>294</v>
      </c>
      <c r="D1939" s="335" t="s">
        <v>445</v>
      </c>
      <c r="E1939" s="335"/>
      <c r="F1939" s="335" t="s">
        <v>448</v>
      </c>
      <c r="G1939" s="335"/>
      <c r="H1939" s="17">
        <v>121</v>
      </c>
      <c r="I1939" s="387" t="s">
        <v>43</v>
      </c>
      <c r="J1939" s="388" t="str">
        <f>IF(ISBLANK(INDEX('Policy Characteristics'!D:D,MATCH($C1939,'Policy Characteristics'!$C:$C,0))),"",INDEX('Policy Characteristics'!D:D,MATCH($C1939,'Policy Characteristics'!$C:$C,0)))</f>
        <v>R&amp;D Fuel Use Reductions</v>
      </c>
      <c r="K1939" s="237" t="str">
        <f>IF(ISBLANK(INDEX('Policy Characteristics'!E:E,MATCH($C1939,'Policy Characteristics'!$C:$C,0))),"",INDEX('Policy Characteristics'!E:E,MATCH($C1939,'Policy Characteristics'!$C:$C,0)))</f>
        <v>RnD electricity fuel use reduction</v>
      </c>
      <c r="L1939" s="238">
        <f>IF(ISBLANK(INDEX('Policy Characteristics'!F:F,MATCH($C1939,'Policy Characteristics'!$C:$C,0))),"",INDEX('Policy Characteristics'!F:F,MATCH($C1939,'Policy Characteristics'!$C:$C,0)))</f>
        <v>0</v>
      </c>
      <c r="M1939" s="238">
        <f>IF(ISBLANK(INDEX('Policy Characteristics'!G:G,MATCH($C1939,'Policy Characteristics'!$C:$C,0))),"",INDEX('Policy Characteristics'!G:G,MATCH($C1939,'Policy Characteristics'!$C:$C,0)))</f>
        <v>0.4</v>
      </c>
      <c r="N1939" s="238">
        <f>IF(ISBLANK(INDEX('Policy Characteristics'!H:H,MATCH($C1939,'Policy Characteristics'!$C:$C,0))),"",INDEX('Policy Characteristics'!H:H,MATCH($C1939,'Policy Characteristics'!$C:$C,0)))</f>
        <v>0.01</v>
      </c>
      <c r="O1939" s="237" t="str">
        <f>IF(ISBLANK(INDEX('Policy Characteristics'!I:I,MATCH($C1939,'Policy Characteristics'!$C:$C,0))),"",INDEX('Policy Characteristics'!I:I,MATCH($C1939,'Policy Characteristics'!$C:$C,0)))</f>
        <v>% reduction in fuel use</v>
      </c>
      <c r="P1939" s="237"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7" t="str">
        <f>IF(ISBLANK(INDEX('Policy Characteristics'!K:K,MATCH($C1939,'Policy Characteristics'!$C:$C,0))),"",INDEX('Policy Characteristics'!K:K,MATCH($C1939,'Policy Characteristics'!$C:$C,0)))</f>
        <v>architectural-design.html#rnd</v>
      </c>
      <c r="R1939" s="237" t="str">
        <f>IF(ISBLANK(INDEX('Policy Characteristics'!L:L,MATCH($C1939,'Policy Characteristics'!$C:$C,0))),"",INDEX('Policy Characteristics'!L:L,MATCH($C1939,'Policy Characteristics'!$C:$C,0)))</f>
        <v>research-and-development.html</v>
      </c>
      <c r="S1939" s="291" t="s">
        <v>187</v>
      </c>
    </row>
    <row r="1940" spans="1:19">
      <c r="A1940" s="237" t="str">
        <f>IF(ISBLANK(INDEX('Policy Characteristics'!A:A,MATCH($C1940,'Policy Characteristics'!$C:$C,0))),"",INDEX('Policy Characteristics'!A:A,MATCH($C1940,'Policy Characteristics'!$C:$C,0)))</f>
        <v>Research and Development</v>
      </c>
      <c r="B1940" s="386" t="str">
        <f>IF(ISBLANK(INDEX('Policy Characteristics'!B:B,MATCH($C1940,'Policy Characteristics'!$C:$C,0))),"",INDEX('Policy Characteristics'!B:B,MATCH($C1940,'Policy Characteristics'!$C:$C,0)))</f>
        <v>Fuel Use Reduction</v>
      </c>
      <c r="C1940" s="237" t="str">
        <f t="shared" ref="C1940:C1947" si="77">C$1939</f>
        <v>RnD Electricity Fuel Use Perc Reduction</v>
      </c>
      <c r="D1940" s="290" t="s">
        <v>3461</v>
      </c>
      <c r="E1940" s="335"/>
      <c r="F1940" s="290" t="s">
        <v>3473</v>
      </c>
      <c r="G1940" s="335"/>
      <c r="H1940" s="17">
        <v>122</v>
      </c>
      <c r="I1940" s="387" t="s">
        <v>43</v>
      </c>
      <c r="J1940" s="388" t="str">
        <f>IF(ISBLANK(INDEX('Policy Characteristics'!D:D,MATCH($C1940,'Policy Characteristics'!$C:$C,0))),"",INDEX('Policy Characteristics'!D:D,MATCH($C1940,'Policy Characteristics'!$C:$C,0)))</f>
        <v>R&amp;D Fuel Use Reductions</v>
      </c>
      <c r="K1940" s="237" t="str">
        <f>IF(ISBLANK(INDEX('Policy Characteristics'!E:E,MATCH($C1940,'Policy Characteristics'!$C:$C,0))),"",INDEX('Policy Characteristics'!E:E,MATCH($C1940,'Policy Characteristics'!$C:$C,0)))</f>
        <v>RnD electricity fuel use reduction</v>
      </c>
      <c r="L1940" s="238">
        <f>IF(ISBLANK(INDEX('Policy Characteristics'!F:F,MATCH($C1940,'Policy Characteristics'!$C:$C,0))),"",INDEX('Policy Characteristics'!F:F,MATCH($C1940,'Policy Characteristics'!$C:$C,0)))</f>
        <v>0</v>
      </c>
      <c r="M1940" s="238">
        <f>IF(ISBLANK(INDEX('Policy Characteristics'!G:G,MATCH($C1940,'Policy Characteristics'!$C:$C,0))),"",INDEX('Policy Characteristics'!G:G,MATCH($C1940,'Policy Characteristics'!$C:$C,0)))</f>
        <v>0.4</v>
      </c>
      <c r="N1940" s="238">
        <f>IF(ISBLANK(INDEX('Policy Characteristics'!H:H,MATCH($C1940,'Policy Characteristics'!$C:$C,0))),"",INDEX('Policy Characteristics'!H:H,MATCH($C1940,'Policy Characteristics'!$C:$C,0)))</f>
        <v>0.01</v>
      </c>
      <c r="O1940" s="237" t="str">
        <f>IF(ISBLANK(INDEX('Policy Characteristics'!I:I,MATCH($C1940,'Policy Characteristics'!$C:$C,0))),"",INDEX('Policy Characteristics'!I:I,MATCH($C1940,'Policy Characteristics'!$C:$C,0)))</f>
        <v>% reduction in fuel use</v>
      </c>
      <c r="P1940" s="237"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7" t="str">
        <f>IF(ISBLANK(INDEX('Policy Characteristics'!K:K,MATCH($C1940,'Policy Characteristics'!$C:$C,0))),"",INDEX('Policy Characteristics'!K:K,MATCH($C1940,'Policy Characteristics'!$C:$C,0)))</f>
        <v>architectural-design.html#rnd</v>
      </c>
      <c r="R1940" s="237" t="str">
        <f>IF(ISBLANK(INDEX('Policy Characteristics'!L:L,MATCH($C1940,'Policy Characteristics'!$C:$C,0))),"",INDEX('Policy Characteristics'!L:L,MATCH($C1940,'Policy Characteristics'!$C:$C,0)))</f>
        <v>research-and-development.html</v>
      </c>
      <c r="S1940" s="291" t="s">
        <v>187</v>
      </c>
    </row>
    <row r="1941" spans="1:19">
      <c r="A1941" s="237" t="str">
        <f>IF(ISBLANK(INDEX('Policy Characteristics'!A:A,MATCH($C1941,'Policy Characteristics'!$C:$C,0))),"",INDEX('Policy Characteristics'!A:A,MATCH($C1941,'Policy Characteristics'!$C:$C,0)))</f>
        <v>Research and Development</v>
      </c>
      <c r="B1941" s="386" t="str">
        <f>IF(ISBLANK(INDEX('Policy Characteristics'!B:B,MATCH($C1941,'Policy Characteristics'!$C:$C,0))),"",INDEX('Policy Characteristics'!B:B,MATCH($C1941,'Policy Characteristics'!$C:$C,0)))</f>
        <v>Fuel Use Reduction</v>
      </c>
      <c r="C1941" s="237" t="str">
        <f t="shared" si="77"/>
        <v>RnD Electricity Fuel Use Perc Reduction</v>
      </c>
      <c r="D1941" s="290" t="s">
        <v>3462</v>
      </c>
      <c r="E1941" s="335"/>
      <c r="F1941" s="290" t="s">
        <v>3474</v>
      </c>
      <c r="G1941" s="335"/>
      <c r="H1941" s="17">
        <v>123</v>
      </c>
      <c r="I1941" s="387" t="s">
        <v>43</v>
      </c>
      <c r="J1941" s="388" t="str">
        <f>IF(ISBLANK(INDEX('Policy Characteristics'!D:D,MATCH($C1941,'Policy Characteristics'!$C:$C,0))),"",INDEX('Policy Characteristics'!D:D,MATCH($C1941,'Policy Characteristics'!$C:$C,0)))</f>
        <v>R&amp;D Fuel Use Reductions</v>
      </c>
      <c r="K1941" s="237" t="str">
        <f>IF(ISBLANK(INDEX('Policy Characteristics'!E:E,MATCH($C1941,'Policy Characteristics'!$C:$C,0))),"",INDEX('Policy Characteristics'!E:E,MATCH($C1941,'Policy Characteristics'!$C:$C,0)))</f>
        <v>RnD electricity fuel use reduction</v>
      </c>
      <c r="L1941" s="238">
        <f>IF(ISBLANK(INDEX('Policy Characteristics'!F:F,MATCH($C1941,'Policy Characteristics'!$C:$C,0))),"",INDEX('Policy Characteristics'!F:F,MATCH($C1941,'Policy Characteristics'!$C:$C,0)))</f>
        <v>0</v>
      </c>
      <c r="M1941" s="238">
        <f>IF(ISBLANK(INDEX('Policy Characteristics'!G:G,MATCH($C1941,'Policy Characteristics'!$C:$C,0))),"",INDEX('Policy Characteristics'!G:G,MATCH($C1941,'Policy Characteristics'!$C:$C,0)))</f>
        <v>0.4</v>
      </c>
      <c r="N1941" s="238">
        <f>IF(ISBLANK(INDEX('Policy Characteristics'!H:H,MATCH($C1941,'Policy Characteristics'!$C:$C,0))),"",INDEX('Policy Characteristics'!H:H,MATCH($C1941,'Policy Characteristics'!$C:$C,0)))</f>
        <v>0.01</v>
      </c>
      <c r="O1941" s="237" t="str">
        <f>IF(ISBLANK(INDEX('Policy Characteristics'!I:I,MATCH($C1941,'Policy Characteristics'!$C:$C,0))),"",INDEX('Policy Characteristics'!I:I,MATCH($C1941,'Policy Characteristics'!$C:$C,0)))</f>
        <v>% reduction in fuel use</v>
      </c>
      <c r="P1941" s="237"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7" t="str">
        <f>IF(ISBLANK(INDEX('Policy Characteristics'!K:K,MATCH($C1941,'Policy Characteristics'!$C:$C,0))),"",INDEX('Policy Characteristics'!K:K,MATCH($C1941,'Policy Characteristics'!$C:$C,0)))</f>
        <v>architectural-design.html#rnd</v>
      </c>
      <c r="R1941" s="237" t="str">
        <f>IF(ISBLANK(INDEX('Policy Characteristics'!L:L,MATCH($C1941,'Policy Characteristics'!$C:$C,0))),"",INDEX('Policy Characteristics'!L:L,MATCH($C1941,'Policy Characteristics'!$C:$C,0)))</f>
        <v>research-and-development.html</v>
      </c>
      <c r="S1941" s="291" t="s">
        <v>187</v>
      </c>
    </row>
    <row r="1942" spans="1:19">
      <c r="A1942" s="237" t="str">
        <f>IF(ISBLANK(INDEX('Policy Characteristics'!A:A,MATCH($C1942,'Policy Characteristics'!$C:$C,0))),"",INDEX('Policy Characteristics'!A:A,MATCH($C1942,'Policy Characteristics'!$C:$C,0)))</f>
        <v>Research and Development</v>
      </c>
      <c r="B1942" s="386" t="str">
        <f>IF(ISBLANK(INDEX('Policy Characteristics'!B:B,MATCH($C1942,'Policy Characteristics'!$C:$C,0))),"",INDEX('Policy Characteristics'!B:B,MATCH($C1942,'Policy Characteristics'!$C:$C,0)))</f>
        <v>Fuel Use Reduction</v>
      </c>
      <c r="C1942" s="237" t="str">
        <f t="shared" si="77"/>
        <v>RnD Electricity Fuel Use Perc Reduction</v>
      </c>
      <c r="D1942" s="290" t="s">
        <v>76</v>
      </c>
      <c r="E1942" s="335"/>
      <c r="F1942" s="290" t="s">
        <v>3475</v>
      </c>
      <c r="G1942" s="335"/>
      <c r="H1942" s="17">
        <v>751</v>
      </c>
      <c r="I1942" s="387" t="s">
        <v>44</v>
      </c>
      <c r="J1942" s="388" t="str">
        <f>IF(ISBLANK(INDEX('Policy Characteristics'!D:D,MATCH($C1942,'Policy Characteristics'!$C:$C,0))),"",INDEX('Policy Characteristics'!D:D,MATCH($C1942,'Policy Characteristics'!$C:$C,0)))</f>
        <v>R&amp;D Fuel Use Reductions</v>
      </c>
      <c r="K1942" s="237" t="str">
        <f>IF(ISBLANK(INDEX('Policy Characteristics'!E:E,MATCH($C1942,'Policy Characteristics'!$C:$C,0))),"",INDEX('Policy Characteristics'!E:E,MATCH($C1942,'Policy Characteristics'!$C:$C,0)))</f>
        <v>RnD electricity fuel use reduction</v>
      </c>
      <c r="L1942" s="238">
        <f>IF(ISBLANK(INDEX('Policy Characteristics'!F:F,MATCH($C1942,'Policy Characteristics'!$C:$C,0))),"",INDEX('Policy Characteristics'!F:F,MATCH($C1942,'Policy Characteristics'!$C:$C,0)))</f>
        <v>0</v>
      </c>
      <c r="M1942" s="238">
        <f>IF(ISBLANK(INDEX('Policy Characteristics'!G:G,MATCH($C1942,'Policy Characteristics'!$C:$C,0))),"",INDEX('Policy Characteristics'!G:G,MATCH($C1942,'Policy Characteristics'!$C:$C,0)))</f>
        <v>0.4</v>
      </c>
      <c r="N1942" s="238">
        <f>IF(ISBLANK(INDEX('Policy Characteristics'!H:H,MATCH($C1942,'Policy Characteristics'!$C:$C,0))),"",INDEX('Policy Characteristics'!H:H,MATCH($C1942,'Policy Characteristics'!$C:$C,0)))</f>
        <v>0.01</v>
      </c>
      <c r="O1942" s="237" t="str">
        <f>IF(ISBLANK(INDEX('Policy Characteristics'!I:I,MATCH($C1942,'Policy Characteristics'!$C:$C,0))),"",INDEX('Policy Characteristics'!I:I,MATCH($C1942,'Policy Characteristics'!$C:$C,0)))</f>
        <v>% reduction in fuel use</v>
      </c>
      <c r="P1942" s="237"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7" t="str">
        <f>IF(ISBLANK(INDEX('Policy Characteristics'!K:K,MATCH($C1942,'Policy Characteristics'!$C:$C,0))),"",INDEX('Policy Characteristics'!K:K,MATCH($C1942,'Policy Characteristics'!$C:$C,0)))</f>
        <v>architectural-design.html#rnd</v>
      </c>
      <c r="R1942" s="237" t="str">
        <f>IF(ISBLANK(INDEX('Policy Characteristics'!L:L,MATCH($C1942,'Policy Characteristics'!$C:$C,0))),"",INDEX('Policy Characteristics'!L:L,MATCH($C1942,'Policy Characteristics'!$C:$C,0)))</f>
        <v>research-and-development.html</v>
      </c>
      <c r="S1942" s="291" t="s">
        <v>187</v>
      </c>
    </row>
    <row r="1943" spans="1:19">
      <c r="A1943" s="237" t="str">
        <f>IF(ISBLANK(INDEX('Policy Characteristics'!A:A,MATCH($C1943,'Policy Characteristics'!$C:$C,0))),"",INDEX('Policy Characteristics'!A:A,MATCH($C1943,'Policy Characteristics'!$C:$C,0)))</f>
        <v>Research and Development</v>
      </c>
      <c r="B1943" s="386" t="str">
        <f>IF(ISBLANK(INDEX('Policy Characteristics'!B:B,MATCH($C1943,'Policy Characteristics'!$C:$C,0))),"",INDEX('Policy Characteristics'!B:B,MATCH($C1943,'Policy Characteristics'!$C:$C,0)))</f>
        <v>Fuel Use Reduction</v>
      </c>
      <c r="C1943" s="237" t="str">
        <f t="shared" si="77"/>
        <v>RnD Electricity Fuel Use Perc Reduction</v>
      </c>
      <c r="D1943" s="290" t="s">
        <v>77</v>
      </c>
      <c r="E1943" s="335"/>
      <c r="F1943" s="290" t="s">
        <v>320</v>
      </c>
      <c r="G1943" s="335"/>
      <c r="H1943" s="17">
        <v>752</v>
      </c>
      <c r="I1943" s="387" t="s">
        <v>44</v>
      </c>
      <c r="J1943" s="388" t="str">
        <f>IF(ISBLANK(INDEX('Policy Characteristics'!D:D,MATCH($C1943,'Policy Characteristics'!$C:$C,0))),"",INDEX('Policy Characteristics'!D:D,MATCH($C1943,'Policy Characteristics'!$C:$C,0)))</f>
        <v>R&amp;D Fuel Use Reductions</v>
      </c>
      <c r="K1943" s="237" t="str">
        <f>IF(ISBLANK(INDEX('Policy Characteristics'!E:E,MATCH($C1943,'Policy Characteristics'!$C:$C,0))),"",INDEX('Policy Characteristics'!E:E,MATCH($C1943,'Policy Characteristics'!$C:$C,0)))</f>
        <v>RnD electricity fuel use reduction</v>
      </c>
      <c r="L1943" s="238">
        <f>IF(ISBLANK(INDEX('Policy Characteristics'!F:F,MATCH($C1943,'Policy Characteristics'!$C:$C,0))),"",INDEX('Policy Characteristics'!F:F,MATCH($C1943,'Policy Characteristics'!$C:$C,0)))</f>
        <v>0</v>
      </c>
      <c r="M1943" s="238">
        <f>IF(ISBLANK(INDEX('Policy Characteristics'!G:G,MATCH($C1943,'Policy Characteristics'!$C:$C,0))),"",INDEX('Policy Characteristics'!G:G,MATCH($C1943,'Policy Characteristics'!$C:$C,0)))</f>
        <v>0.4</v>
      </c>
      <c r="N1943" s="238">
        <f>IF(ISBLANK(INDEX('Policy Characteristics'!H:H,MATCH($C1943,'Policy Characteristics'!$C:$C,0))),"",INDEX('Policy Characteristics'!H:H,MATCH($C1943,'Policy Characteristics'!$C:$C,0)))</f>
        <v>0.01</v>
      </c>
      <c r="O1943" s="237" t="str">
        <f>IF(ISBLANK(INDEX('Policy Characteristics'!I:I,MATCH($C1943,'Policy Characteristics'!$C:$C,0))),"",INDEX('Policy Characteristics'!I:I,MATCH($C1943,'Policy Characteristics'!$C:$C,0)))</f>
        <v>% reduction in fuel use</v>
      </c>
      <c r="P1943" s="237"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7" t="str">
        <f>IF(ISBLANK(INDEX('Policy Characteristics'!K:K,MATCH($C1943,'Policy Characteristics'!$C:$C,0))),"",INDEX('Policy Characteristics'!K:K,MATCH($C1943,'Policy Characteristics'!$C:$C,0)))</f>
        <v>architectural-design.html#rnd</v>
      </c>
      <c r="R1943" s="237" t="str">
        <f>IF(ISBLANK(INDEX('Policy Characteristics'!L:L,MATCH($C1943,'Policy Characteristics'!$C:$C,0))),"",INDEX('Policy Characteristics'!L:L,MATCH($C1943,'Policy Characteristics'!$C:$C,0)))</f>
        <v>research-and-development.html</v>
      </c>
      <c r="S1943" s="291" t="s">
        <v>187</v>
      </c>
    </row>
    <row r="1944" spans="1:19">
      <c r="A1944" s="237" t="str">
        <f>IF(ISBLANK(INDEX('Policy Characteristics'!A:A,MATCH($C1944,'Policy Characteristics'!$C:$C,0))),"",INDEX('Policy Characteristics'!A:A,MATCH($C1944,'Policy Characteristics'!$C:$C,0)))</f>
        <v>Research and Development</v>
      </c>
      <c r="B1944" s="386" t="str">
        <f>IF(ISBLANK(INDEX('Policy Characteristics'!B:B,MATCH($C1944,'Policy Characteristics'!$C:$C,0))),"",INDEX('Policy Characteristics'!B:B,MATCH($C1944,'Policy Characteristics'!$C:$C,0)))</f>
        <v>Fuel Use Reduction</v>
      </c>
      <c r="C1944" s="237" t="str">
        <f t="shared" si="77"/>
        <v>RnD Electricity Fuel Use Perc Reduction</v>
      </c>
      <c r="D1944" s="290" t="s">
        <v>446</v>
      </c>
      <c r="E1944" s="335"/>
      <c r="F1944" s="290" t="s">
        <v>450</v>
      </c>
      <c r="G1944" s="335"/>
      <c r="H1944" s="17">
        <v>753</v>
      </c>
      <c r="I1944" s="387" t="s">
        <v>44</v>
      </c>
      <c r="J1944" s="388" t="str">
        <f>IF(ISBLANK(INDEX('Policy Characteristics'!D:D,MATCH($C1944,'Policy Characteristics'!$C:$C,0))),"",INDEX('Policy Characteristics'!D:D,MATCH($C1944,'Policy Characteristics'!$C:$C,0)))</f>
        <v>R&amp;D Fuel Use Reductions</v>
      </c>
      <c r="K1944" s="237" t="str">
        <f>IF(ISBLANK(INDEX('Policy Characteristics'!E:E,MATCH($C1944,'Policy Characteristics'!$C:$C,0))),"",INDEX('Policy Characteristics'!E:E,MATCH($C1944,'Policy Characteristics'!$C:$C,0)))</f>
        <v>RnD electricity fuel use reduction</v>
      </c>
      <c r="L1944" s="238">
        <f>IF(ISBLANK(INDEX('Policy Characteristics'!F:F,MATCH($C1944,'Policy Characteristics'!$C:$C,0))),"",INDEX('Policy Characteristics'!F:F,MATCH($C1944,'Policy Characteristics'!$C:$C,0)))</f>
        <v>0</v>
      </c>
      <c r="M1944" s="238">
        <f>IF(ISBLANK(INDEX('Policy Characteristics'!G:G,MATCH($C1944,'Policy Characteristics'!$C:$C,0))),"",INDEX('Policy Characteristics'!G:G,MATCH($C1944,'Policy Characteristics'!$C:$C,0)))</f>
        <v>0.4</v>
      </c>
      <c r="N1944" s="238">
        <f>IF(ISBLANK(INDEX('Policy Characteristics'!H:H,MATCH($C1944,'Policy Characteristics'!$C:$C,0))),"",INDEX('Policy Characteristics'!H:H,MATCH($C1944,'Policy Characteristics'!$C:$C,0)))</f>
        <v>0.01</v>
      </c>
      <c r="O1944" s="237" t="str">
        <f>IF(ISBLANK(INDEX('Policy Characteristics'!I:I,MATCH($C1944,'Policy Characteristics'!$C:$C,0))),"",INDEX('Policy Characteristics'!I:I,MATCH($C1944,'Policy Characteristics'!$C:$C,0)))</f>
        <v>% reduction in fuel use</v>
      </c>
      <c r="P1944" s="237"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7" t="str">
        <f>IF(ISBLANK(INDEX('Policy Characteristics'!K:K,MATCH($C1944,'Policy Characteristics'!$C:$C,0))),"",INDEX('Policy Characteristics'!K:K,MATCH($C1944,'Policy Characteristics'!$C:$C,0)))</f>
        <v>architectural-design.html#rnd</v>
      </c>
      <c r="R1944" s="237" t="str">
        <f>IF(ISBLANK(INDEX('Policy Characteristics'!L:L,MATCH($C1944,'Policy Characteristics'!$C:$C,0))),"",INDEX('Policy Characteristics'!L:L,MATCH($C1944,'Policy Characteristics'!$C:$C,0)))</f>
        <v>research-and-development.html</v>
      </c>
      <c r="S1944" s="291" t="s">
        <v>187</v>
      </c>
    </row>
    <row r="1945" spans="1:19">
      <c r="A1945" s="237" t="str">
        <f>IF(ISBLANK(INDEX('Policy Characteristics'!A:A,MATCH($C1945,'Policy Characteristics'!$C:$C,0))),"",INDEX('Policy Characteristics'!A:A,MATCH($C1945,'Policy Characteristics'!$C:$C,0)))</f>
        <v>Research and Development</v>
      </c>
      <c r="B1945" s="386" t="str">
        <f>IF(ISBLANK(INDEX('Policy Characteristics'!B:B,MATCH($C1945,'Policy Characteristics'!$C:$C,0))),"",INDEX('Policy Characteristics'!B:B,MATCH($C1945,'Policy Characteristics'!$C:$C,0)))</f>
        <v>Fuel Use Reduction</v>
      </c>
      <c r="C1945" s="237" t="str">
        <f t="shared" si="77"/>
        <v>RnD Electricity Fuel Use Perc Reduction</v>
      </c>
      <c r="D1945" s="290" t="s">
        <v>78</v>
      </c>
      <c r="E1945" s="335"/>
      <c r="F1945" s="290" t="s">
        <v>321</v>
      </c>
      <c r="G1945" s="335"/>
      <c r="H1945" s="17">
        <v>754</v>
      </c>
      <c r="I1945" s="387" t="s">
        <v>44</v>
      </c>
      <c r="J1945" s="388" t="str">
        <f>IF(ISBLANK(INDEX('Policy Characteristics'!D:D,MATCH($C1945,'Policy Characteristics'!$C:$C,0))),"",INDEX('Policy Characteristics'!D:D,MATCH($C1945,'Policy Characteristics'!$C:$C,0)))</f>
        <v>R&amp;D Fuel Use Reductions</v>
      </c>
      <c r="K1945" s="237" t="str">
        <f>IF(ISBLANK(INDEX('Policy Characteristics'!E:E,MATCH($C1945,'Policy Characteristics'!$C:$C,0))),"",INDEX('Policy Characteristics'!E:E,MATCH($C1945,'Policy Characteristics'!$C:$C,0)))</f>
        <v>RnD electricity fuel use reduction</v>
      </c>
      <c r="L1945" s="238">
        <f>IF(ISBLANK(INDEX('Policy Characteristics'!F:F,MATCH($C1945,'Policy Characteristics'!$C:$C,0))),"",INDEX('Policy Characteristics'!F:F,MATCH($C1945,'Policy Characteristics'!$C:$C,0)))</f>
        <v>0</v>
      </c>
      <c r="M1945" s="238">
        <f>IF(ISBLANK(INDEX('Policy Characteristics'!G:G,MATCH($C1945,'Policy Characteristics'!$C:$C,0))),"",INDEX('Policy Characteristics'!G:G,MATCH($C1945,'Policy Characteristics'!$C:$C,0)))</f>
        <v>0.4</v>
      </c>
      <c r="N1945" s="238">
        <f>IF(ISBLANK(INDEX('Policy Characteristics'!H:H,MATCH($C1945,'Policy Characteristics'!$C:$C,0))),"",INDEX('Policy Characteristics'!H:H,MATCH($C1945,'Policy Characteristics'!$C:$C,0)))</f>
        <v>0.01</v>
      </c>
      <c r="O1945" s="237" t="str">
        <f>IF(ISBLANK(INDEX('Policy Characteristics'!I:I,MATCH($C1945,'Policy Characteristics'!$C:$C,0))),"",INDEX('Policy Characteristics'!I:I,MATCH($C1945,'Policy Characteristics'!$C:$C,0)))</f>
        <v>% reduction in fuel use</v>
      </c>
      <c r="P1945" s="237"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7" t="str">
        <f>IF(ISBLANK(INDEX('Policy Characteristics'!K:K,MATCH($C1945,'Policy Characteristics'!$C:$C,0))),"",INDEX('Policy Characteristics'!K:K,MATCH($C1945,'Policy Characteristics'!$C:$C,0)))</f>
        <v>architectural-design.html#rnd</v>
      </c>
      <c r="R1945" s="237" t="str">
        <f>IF(ISBLANK(INDEX('Policy Characteristics'!L:L,MATCH($C1945,'Policy Characteristics'!$C:$C,0))),"",INDEX('Policy Characteristics'!L:L,MATCH($C1945,'Policy Characteristics'!$C:$C,0)))</f>
        <v>research-and-development.html</v>
      </c>
      <c r="S1945" s="291" t="s">
        <v>187</v>
      </c>
    </row>
    <row r="1946" spans="1:19">
      <c r="A1946" s="237" t="str">
        <f>IF(ISBLANK(INDEX('Policy Characteristics'!A:A,MATCH($C1946,'Policy Characteristics'!$C:$C,0))),"",INDEX('Policy Characteristics'!A:A,MATCH($C1946,'Policy Characteristics'!$C:$C,0)))</f>
        <v>Research and Development</v>
      </c>
      <c r="B1946" s="386" t="str">
        <f>IF(ISBLANK(INDEX('Policy Characteristics'!B:B,MATCH($C1946,'Policy Characteristics'!$C:$C,0))),"",INDEX('Policy Characteristics'!B:B,MATCH($C1946,'Policy Characteristics'!$C:$C,0)))</f>
        <v>Fuel Use Reduction</v>
      </c>
      <c r="C1946" s="237" t="str">
        <f t="shared" si="77"/>
        <v>RnD Electricity Fuel Use Perc Reduction</v>
      </c>
      <c r="D1946" s="290" t="s">
        <v>79</v>
      </c>
      <c r="E1946" s="335"/>
      <c r="F1946" s="290" t="s">
        <v>322</v>
      </c>
      <c r="G1946" s="335"/>
      <c r="H1946" s="17">
        <v>124</v>
      </c>
      <c r="I1946" s="387" t="s">
        <v>44</v>
      </c>
      <c r="J1946" s="388" t="str">
        <f>IF(ISBLANK(INDEX('Policy Characteristics'!D:D,MATCH($C1946,'Policy Characteristics'!$C:$C,0))),"",INDEX('Policy Characteristics'!D:D,MATCH($C1946,'Policy Characteristics'!$C:$C,0)))</f>
        <v>R&amp;D Fuel Use Reductions</v>
      </c>
      <c r="K1946" s="237" t="str">
        <f>IF(ISBLANK(INDEX('Policy Characteristics'!E:E,MATCH($C1946,'Policy Characteristics'!$C:$C,0))),"",INDEX('Policy Characteristics'!E:E,MATCH($C1946,'Policy Characteristics'!$C:$C,0)))</f>
        <v>RnD electricity fuel use reduction</v>
      </c>
      <c r="L1946" s="238">
        <f>IF(ISBLANK(INDEX('Policy Characteristics'!F:F,MATCH($C1946,'Policy Characteristics'!$C:$C,0))),"",INDEX('Policy Characteristics'!F:F,MATCH($C1946,'Policy Characteristics'!$C:$C,0)))</f>
        <v>0</v>
      </c>
      <c r="M1946" s="238">
        <f>IF(ISBLANK(INDEX('Policy Characteristics'!G:G,MATCH($C1946,'Policy Characteristics'!$C:$C,0))),"",INDEX('Policy Characteristics'!G:G,MATCH($C1946,'Policy Characteristics'!$C:$C,0)))</f>
        <v>0.4</v>
      </c>
      <c r="N1946" s="238">
        <f>IF(ISBLANK(INDEX('Policy Characteristics'!H:H,MATCH($C1946,'Policy Characteristics'!$C:$C,0))),"",INDEX('Policy Characteristics'!H:H,MATCH($C1946,'Policy Characteristics'!$C:$C,0)))</f>
        <v>0.01</v>
      </c>
      <c r="O1946" s="237" t="str">
        <f>IF(ISBLANK(INDEX('Policy Characteristics'!I:I,MATCH($C1946,'Policy Characteristics'!$C:$C,0))),"",INDEX('Policy Characteristics'!I:I,MATCH($C1946,'Policy Characteristics'!$C:$C,0)))</f>
        <v>% reduction in fuel use</v>
      </c>
      <c r="P1946" s="237"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7" t="str">
        <f>IF(ISBLANK(INDEX('Policy Characteristics'!K:K,MATCH($C1946,'Policy Characteristics'!$C:$C,0))),"",INDEX('Policy Characteristics'!K:K,MATCH($C1946,'Policy Characteristics'!$C:$C,0)))</f>
        <v>architectural-design.html#rnd</v>
      </c>
      <c r="R1946" s="237" t="str">
        <f>IF(ISBLANK(INDEX('Policy Characteristics'!L:L,MATCH($C1946,'Policy Characteristics'!$C:$C,0))),"",INDEX('Policy Characteristics'!L:L,MATCH($C1946,'Policy Characteristics'!$C:$C,0)))</f>
        <v>research-and-development.html</v>
      </c>
      <c r="S1946" s="291" t="s">
        <v>187</v>
      </c>
    </row>
    <row r="1947" spans="1:19">
      <c r="A1947" s="237" t="str">
        <f>IF(ISBLANK(INDEX('Policy Characteristics'!A:A,MATCH($C1947,'Policy Characteristics'!$C:$C,0))),"",INDEX('Policy Characteristics'!A:A,MATCH($C1947,'Policy Characteristics'!$C:$C,0)))</f>
        <v>Research and Development</v>
      </c>
      <c r="B1947" s="386" t="str">
        <f>IF(ISBLANK(INDEX('Policy Characteristics'!B:B,MATCH($C1947,'Policy Characteristics'!$C:$C,0))),"",INDEX('Policy Characteristics'!B:B,MATCH($C1947,'Policy Characteristics'!$C:$C,0)))</f>
        <v>Fuel Use Reduction</v>
      </c>
      <c r="C1947" s="237" t="str">
        <f t="shared" si="77"/>
        <v>RnD Electricity Fuel Use Perc Reduction</v>
      </c>
      <c r="D1947" s="290" t="s">
        <v>80</v>
      </c>
      <c r="E1947" s="335"/>
      <c r="F1947" s="290" t="s">
        <v>323</v>
      </c>
      <c r="G1947" s="335"/>
      <c r="H1947" s="17">
        <v>193</v>
      </c>
      <c r="I1947" s="387" t="s">
        <v>43</v>
      </c>
      <c r="J1947" s="388" t="str">
        <f>IF(ISBLANK(INDEX('Policy Characteristics'!D:D,MATCH($C1947,'Policy Characteristics'!$C:$C,0))),"",INDEX('Policy Characteristics'!D:D,MATCH($C1947,'Policy Characteristics'!$C:$C,0)))</f>
        <v>R&amp;D Fuel Use Reductions</v>
      </c>
      <c r="K1947" s="237" t="str">
        <f>IF(ISBLANK(INDEX('Policy Characteristics'!E:E,MATCH($C1947,'Policy Characteristics'!$C:$C,0))),"",INDEX('Policy Characteristics'!E:E,MATCH($C1947,'Policy Characteristics'!$C:$C,0)))</f>
        <v>RnD electricity fuel use reduction</v>
      </c>
      <c r="L1947" s="238">
        <f>IF(ISBLANK(INDEX('Policy Characteristics'!F:F,MATCH($C1947,'Policy Characteristics'!$C:$C,0))),"",INDEX('Policy Characteristics'!F:F,MATCH($C1947,'Policy Characteristics'!$C:$C,0)))</f>
        <v>0</v>
      </c>
      <c r="M1947" s="238">
        <f>IF(ISBLANK(INDEX('Policy Characteristics'!G:G,MATCH($C1947,'Policy Characteristics'!$C:$C,0))),"",INDEX('Policy Characteristics'!G:G,MATCH($C1947,'Policy Characteristics'!$C:$C,0)))</f>
        <v>0.4</v>
      </c>
      <c r="N1947" s="238">
        <f>IF(ISBLANK(INDEX('Policy Characteristics'!H:H,MATCH($C1947,'Policy Characteristics'!$C:$C,0))),"",INDEX('Policy Characteristics'!H:H,MATCH($C1947,'Policy Characteristics'!$C:$C,0)))</f>
        <v>0.01</v>
      </c>
      <c r="O1947" s="237" t="str">
        <f>IF(ISBLANK(INDEX('Policy Characteristics'!I:I,MATCH($C1947,'Policy Characteristics'!$C:$C,0))),"",INDEX('Policy Characteristics'!I:I,MATCH($C1947,'Policy Characteristics'!$C:$C,0)))</f>
        <v>% reduction in fuel use</v>
      </c>
      <c r="P1947" s="237"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7" t="str">
        <f>IF(ISBLANK(INDEX('Policy Characteristics'!K:K,MATCH($C1947,'Policy Characteristics'!$C:$C,0))),"",INDEX('Policy Characteristics'!K:K,MATCH($C1947,'Policy Characteristics'!$C:$C,0)))</f>
        <v>architectural-design.html#rnd</v>
      </c>
      <c r="R1947" s="237" t="str">
        <f>IF(ISBLANK(INDEX('Policy Characteristics'!L:L,MATCH($C1947,'Policy Characteristics'!$C:$C,0))),"",INDEX('Policy Characteristics'!L:L,MATCH($C1947,'Policy Characteristics'!$C:$C,0)))</f>
        <v>research-and-development.html</v>
      </c>
      <c r="S1947" s="291" t="s">
        <v>187</v>
      </c>
    </row>
    <row r="1948" spans="1:19">
      <c r="A1948" s="237" t="str">
        <f>IF(ISBLANK(INDEX('Policy Characteristics'!A:A,MATCH($C1948,'Policy Characteristics'!$C:$C,0))),"",INDEX('Policy Characteristics'!A:A,MATCH($C1948,'Policy Characteristics'!$C:$C,0)))</f>
        <v>Research and Development</v>
      </c>
      <c r="B1948" s="386" t="str">
        <f>IF(ISBLANK(INDEX('Policy Characteristics'!B:B,MATCH($C1948,'Policy Characteristics'!$C:$C,0))),"",INDEX('Policy Characteristics'!B:B,MATCH($C1948,'Policy Characteristics'!$C:$C,0)))</f>
        <v>Fuel Use Reduction</v>
      </c>
      <c r="C1948" s="237" t="str">
        <f t="shared" ref="C1948:C1962" si="78">C$1939</f>
        <v>RnD Electricity Fuel Use Perc Reduction</v>
      </c>
      <c r="D1948" s="290" t="s">
        <v>2422</v>
      </c>
      <c r="E1948" s="335"/>
      <c r="F1948" s="290" t="s">
        <v>3476</v>
      </c>
      <c r="G1948" s="335"/>
      <c r="H1948" s="17">
        <v>181</v>
      </c>
      <c r="I1948" s="387" t="s">
        <v>44</v>
      </c>
      <c r="J1948" s="388" t="str">
        <f>IF(ISBLANK(INDEX('Policy Characteristics'!D:D,MATCH($C1948,'Policy Characteristics'!$C:$C,0))),"",INDEX('Policy Characteristics'!D:D,MATCH($C1948,'Policy Characteristics'!$C:$C,0)))</f>
        <v>R&amp;D Fuel Use Reductions</v>
      </c>
      <c r="K1948" s="237" t="str">
        <f>IF(ISBLANK(INDEX('Policy Characteristics'!E:E,MATCH($C1948,'Policy Characteristics'!$C:$C,0))),"",INDEX('Policy Characteristics'!E:E,MATCH($C1948,'Policy Characteristics'!$C:$C,0)))</f>
        <v>RnD electricity fuel use reduction</v>
      </c>
      <c r="L1948" s="238">
        <f>IF(ISBLANK(INDEX('Policy Characteristics'!F:F,MATCH($C1948,'Policy Characteristics'!$C:$C,0))),"",INDEX('Policy Characteristics'!F:F,MATCH($C1948,'Policy Characteristics'!$C:$C,0)))</f>
        <v>0</v>
      </c>
      <c r="M1948" s="238">
        <f>IF(ISBLANK(INDEX('Policy Characteristics'!G:G,MATCH($C1948,'Policy Characteristics'!$C:$C,0))),"",INDEX('Policy Characteristics'!G:G,MATCH($C1948,'Policy Characteristics'!$C:$C,0)))</f>
        <v>0.4</v>
      </c>
      <c r="N1948" s="238">
        <f>IF(ISBLANK(INDEX('Policy Characteristics'!H:H,MATCH($C1948,'Policy Characteristics'!$C:$C,0))),"",INDEX('Policy Characteristics'!H:H,MATCH($C1948,'Policy Characteristics'!$C:$C,0)))</f>
        <v>0.01</v>
      </c>
      <c r="O1948" s="237" t="str">
        <f>IF(ISBLANK(INDEX('Policy Characteristics'!I:I,MATCH($C1948,'Policy Characteristics'!$C:$C,0))),"",INDEX('Policy Characteristics'!I:I,MATCH($C1948,'Policy Characteristics'!$C:$C,0)))</f>
        <v>% reduction in fuel use</v>
      </c>
      <c r="P1948" s="237"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7" t="str">
        <f>IF(ISBLANK(INDEX('Policy Characteristics'!K:K,MATCH($C1948,'Policy Characteristics'!$C:$C,0))),"",INDEX('Policy Characteristics'!K:K,MATCH($C1948,'Policy Characteristics'!$C:$C,0)))</f>
        <v>architectural-design.html#rnd</v>
      </c>
      <c r="R1948" s="237" t="str">
        <f>IF(ISBLANK(INDEX('Policy Characteristics'!L:L,MATCH($C1948,'Policy Characteristics'!$C:$C,0))),"",INDEX('Policy Characteristics'!L:L,MATCH($C1948,'Policy Characteristics'!$C:$C,0)))</f>
        <v>research-and-development.html</v>
      </c>
      <c r="S1948" s="291" t="s">
        <v>187</v>
      </c>
    </row>
    <row r="1949" spans="1:19">
      <c r="A1949" s="237" t="str">
        <f>IF(ISBLANK(INDEX('Policy Characteristics'!A:A,MATCH($C1949,'Policy Characteristics'!$C:$C,0))),"",INDEX('Policy Characteristics'!A:A,MATCH($C1949,'Policy Characteristics'!$C:$C,0)))</f>
        <v>Research and Development</v>
      </c>
      <c r="B1949" s="386" t="str">
        <f>IF(ISBLANK(INDEX('Policy Characteristics'!B:B,MATCH($C1949,'Policy Characteristics'!$C:$C,0))),"",INDEX('Policy Characteristics'!B:B,MATCH($C1949,'Policy Characteristics'!$C:$C,0)))</f>
        <v>Fuel Use Reduction</v>
      </c>
      <c r="C1949" s="237" t="str">
        <f t="shared" si="78"/>
        <v>RnD Electricity Fuel Use Perc Reduction</v>
      </c>
      <c r="D1949" s="290" t="s">
        <v>307</v>
      </c>
      <c r="E1949" s="335"/>
      <c r="F1949" s="290" t="s">
        <v>3477</v>
      </c>
      <c r="G1949" s="335"/>
      <c r="H1949" s="17">
        <v>755</v>
      </c>
      <c r="I1949" s="387" t="s">
        <v>43</v>
      </c>
      <c r="J1949" s="388" t="str">
        <f>IF(ISBLANK(INDEX('Policy Characteristics'!D:D,MATCH($C1949,'Policy Characteristics'!$C:$C,0))),"",INDEX('Policy Characteristics'!D:D,MATCH($C1949,'Policy Characteristics'!$C:$C,0)))</f>
        <v>R&amp;D Fuel Use Reductions</v>
      </c>
      <c r="K1949" s="237" t="str">
        <f>IF(ISBLANK(INDEX('Policy Characteristics'!E:E,MATCH($C1949,'Policy Characteristics'!$C:$C,0))),"",INDEX('Policy Characteristics'!E:E,MATCH($C1949,'Policy Characteristics'!$C:$C,0)))</f>
        <v>RnD electricity fuel use reduction</v>
      </c>
      <c r="L1949" s="238">
        <f>IF(ISBLANK(INDEX('Policy Characteristics'!F:F,MATCH($C1949,'Policy Characteristics'!$C:$C,0))),"",INDEX('Policy Characteristics'!F:F,MATCH($C1949,'Policy Characteristics'!$C:$C,0)))</f>
        <v>0</v>
      </c>
      <c r="M1949" s="238">
        <f>IF(ISBLANK(INDEX('Policy Characteristics'!G:G,MATCH($C1949,'Policy Characteristics'!$C:$C,0))),"",INDEX('Policy Characteristics'!G:G,MATCH($C1949,'Policy Characteristics'!$C:$C,0)))</f>
        <v>0.4</v>
      </c>
      <c r="N1949" s="238">
        <f>IF(ISBLANK(INDEX('Policy Characteristics'!H:H,MATCH($C1949,'Policy Characteristics'!$C:$C,0))),"",INDEX('Policy Characteristics'!H:H,MATCH($C1949,'Policy Characteristics'!$C:$C,0)))</f>
        <v>0.01</v>
      </c>
      <c r="O1949" s="237" t="str">
        <f>IF(ISBLANK(INDEX('Policy Characteristics'!I:I,MATCH($C1949,'Policy Characteristics'!$C:$C,0))),"",INDEX('Policy Characteristics'!I:I,MATCH($C1949,'Policy Characteristics'!$C:$C,0)))</f>
        <v>% reduction in fuel use</v>
      </c>
      <c r="P1949" s="237"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7" t="str">
        <f>IF(ISBLANK(INDEX('Policy Characteristics'!K:K,MATCH($C1949,'Policy Characteristics'!$C:$C,0))),"",INDEX('Policy Characteristics'!K:K,MATCH($C1949,'Policy Characteristics'!$C:$C,0)))</f>
        <v>architectural-design.html#rnd</v>
      </c>
      <c r="R1949" s="237" t="str">
        <f>IF(ISBLANK(INDEX('Policy Characteristics'!L:L,MATCH($C1949,'Policy Characteristics'!$C:$C,0))),"",INDEX('Policy Characteristics'!L:L,MATCH($C1949,'Policy Characteristics'!$C:$C,0)))</f>
        <v>research-and-development.html</v>
      </c>
      <c r="S1949" s="291" t="s">
        <v>187</v>
      </c>
    </row>
    <row r="1950" spans="1:19">
      <c r="A1950" s="237" t="str">
        <f>IF(ISBLANK(INDEX('Policy Characteristics'!A:A,MATCH($C1950,'Policy Characteristics'!$C:$C,0))),"",INDEX('Policy Characteristics'!A:A,MATCH($C1950,'Policy Characteristics'!$C:$C,0)))</f>
        <v>Research and Development</v>
      </c>
      <c r="B1950" s="386" t="str">
        <f>IF(ISBLANK(INDEX('Policy Characteristics'!B:B,MATCH($C1950,'Policy Characteristics'!$C:$C,0))),"",INDEX('Policy Characteristics'!B:B,MATCH($C1950,'Policy Characteristics'!$C:$C,0)))</f>
        <v>Fuel Use Reduction</v>
      </c>
      <c r="C1950" s="237" t="str">
        <f t="shared" si="78"/>
        <v>RnD Electricity Fuel Use Perc Reduction</v>
      </c>
      <c r="D1950" s="290" t="s">
        <v>308</v>
      </c>
      <c r="E1950" s="335"/>
      <c r="F1950" s="290" t="s">
        <v>2255</v>
      </c>
      <c r="G1950" s="335"/>
      <c r="H1950" s="17">
        <v>1822</v>
      </c>
      <c r="I1950" s="387" t="s">
        <v>43</v>
      </c>
      <c r="J1950" s="388" t="str">
        <f>IF(ISBLANK(INDEX('Policy Characteristics'!D:D,MATCH($C1950,'Policy Characteristics'!$C:$C,0))),"",INDEX('Policy Characteristics'!D:D,MATCH($C1950,'Policy Characteristics'!$C:$C,0)))</f>
        <v>R&amp;D Fuel Use Reductions</v>
      </c>
      <c r="K1950" s="237" t="str">
        <f>IF(ISBLANK(INDEX('Policy Characteristics'!E:E,MATCH($C1950,'Policy Characteristics'!$C:$C,0))),"",INDEX('Policy Characteristics'!E:E,MATCH($C1950,'Policy Characteristics'!$C:$C,0)))</f>
        <v>RnD electricity fuel use reduction</v>
      </c>
      <c r="L1950" s="238">
        <f>IF(ISBLANK(INDEX('Policy Characteristics'!F:F,MATCH($C1950,'Policy Characteristics'!$C:$C,0))),"",INDEX('Policy Characteristics'!F:F,MATCH($C1950,'Policy Characteristics'!$C:$C,0)))</f>
        <v>0</v>
      </c>
      <c r="M1950" s="238">
        <f>IF(ISBLANK(INDEX('Policy Characteristics'!G:G,MATCH($C1950,'Policy Characteristics'!$C:$C,0))),"",INDEX('Policy Characteristics'!G:G,MATCH($C1950,'Policy Characteristics'!$C:$C,0)))</f>
        <v>0.4</v>
      </c>
      <c r="N1950" s="238">
        <f>IF(ISBLANK(INDEX('Policy Characteristics'!H:H,MATCH($C1950,'Policy Characteristics'!$C:$C,0))),"",INDEX('Policy Characteristics'!H:H,MATCH($C1950,'Policy Characteristics'!$C:$C,0)))</f>
        <v>0.01</v>
      </c>
      <c r="O1950" s="237" t="str">
        <f>IF(ISBLANK(INDEX('Policy Characteristics'!I:I,MATCH($C1950,'Policy Characteristics'!$C:$C,0))),"",INDEX('Policy Characteristics'!I:I,MATCH($C1950,'Policy Characteristics'!$C:$C,0)))</f>
        <v>% reduction in fuel use</v>
      </c>
      <c r="P1950" s="237"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7" t="str">
        <f>IF(ISBLANK(INDEX('Policy Characteristics'!K:K,MATCH($C1950,'Policy Characteristics'!$C:$C,0))),"",INDEX('Policy Characteristics'!K:K,MATCH($C1950,'Policy Characteristics'!$C:$C,0)))</f>
        <v>architectural-design.html#rnd</v>
      </c>
      <c r="R1950" s="237" t="str">
        <f>IF(ISBLANK(INDEX('Policy Characteristics'!L:L,MATCH($C1950,'Policy Characteristics'!$C:$C,0))),"",INDEX('Policy Characteristics'!L:L,MATCH($C1950,'Policy Characteristics'!$C:$C,0)))</f>
        <v>research-and-development.html</v>
      </c>
      <c r="S1950" s="291" t="s">
        <v>187</v>
      </c>
    </row>
    <row r="1951" spans="1:19">
      <c r="A1951" s="237" t="str">
        <f>IF(ISBLANK(INDEX('Policy Characteristics'!A:A,MATCH($C1951,'Policy Characteristics'!$C:$C,0))),"",INDEX('Policy Characteristics'!A:A,MATCH($C1951,'Policy Characteristics'!$C:$C,0)))</f>
        <v>Research and Development</v>
      </c>
      <c r="B1951" s="386" t="str">
        <f>IF(ISBLANK(INDEX('Policy Characteristics'!B:B,MATCH($C1951,'Policy Characteristics'!$C:$C,0))),"",INDEX('Policy Characteristics'!B:B,MATCH($C1951,'Policy Characteristics'!$C:$C,0)))</f>
        <v>Fuel Use Reduction</v>
      </c>
      <c r="C1951" s="237" t="str">
        <f t="shared" si="78"/>
        <v>RnD Electricity Fuel Use Perc Reduction</v>
      </c>
      <c r="D1951" s="290" t="s">
        <v>442</v>
      </c>
      <c r="E1951" s="335"/>
      <c r="F1951" s="290" t="s">
        <v>443</v>
      </c>
      <c r="G1951" s="335"/>
      <c r="H1951" s="17">
        <v>1823</v>
      </c>
      <c r="I1951" s="387" t="s">
        <v>43</v>
      </c>
      <c r="J1951" s="388" t="str">
        <f>IF(ISBLANK(INDEX('Policy Characteristics'!D:D,MATCH($C1951,'Policy Characteristics'!$C:$C,0))),"",INDEX('Policy Characteristics'!D:D,MATCH($C1951,'Policy Characteristics'!$C:$C,0)))</f>
        <v>R&amp;D Fuel Use Reductions</v>
      </c>
      <c r="K1951" s="237" t="str">
        <f>IF(ISBLANK(INDEX('Policy Characteristics'!E:E,MATCH($C1951,'Policy Characteristics'!$C:$C,0))),"",INDEX('Policy Characteristics'!E:E,MATCH($C1951,'Policy Characteristics'!$C:$C,0)))</f>
        <v>RnD electricity fuel use reduction</v>
      </c>
      <c r="L1951" s="238">
        <f>IF(ISBLANK(INDEX('Policy Characteristics'!F:F,MATCH($C1951,'Policy Characteristics'!$C:$C,0))),"",INDEX('Policy Characteristics'!F:F,MATCH($C1951,'Policy Characteristics'!$C:$C,0)))</f>
        <v>0</v>
      </c>
      <c r="M1951" s="238">
        <f>IF(ISBLANK(INDEX('Policy Characteristics'!G:G,MATCH($C1951,'Policy Characteristics'!$C:$C,0))),"",INDEX('Policy Characteristics'!G:G,MATCH($C1951,'Policy Characteristics'!$C:$C,0)))</f>
        <v>0.4</v>
      </c>
      <c r="N1951" s="238">
        <f>IF(ISBLANK(INDEX('Policy Characteristics'!H:H,MATCH($C1951,'Policy Characteristics'!$C:$C,0))),"",INDEX('Policy Characteristics'!H:H,MATCH($C1951,'Policy Characteristics'!$C:$C,0)))</f>
        <v>0.01</v>
      </c>
      <c r="O1951" s="237" t="str">
        <f>IF(ISBLANK(INDEX('Policy Characteristics'!I:I,MATCH($C1951,'Policy Characteristics'!$C:$C,0))),"",INDEX('Policy Characteristics'!I:I,MATCH($C1951,'Policy Characteristics'!$C:$C,0)))</f>
        <v>% reduction in fuel use</v>
      </c>
      <c r="P1951" s="237"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7" t="str">
        <f>IF(ISBLANK(INDEX('Policy Characteristics'!K:K,MATCH($C1951,'Policy Characteristics'!$C:$C,0))),"",INDEX('Policy Characteristics'!K:K,MATCH($C1951,'Policy Characteristics'!$C:$C,0)))</f>
        <v>architectural-design.html#rnd</v>
      </c>
      <c r="R1951" s="237" t="str">
        <f>IF(ISBLANK(INDEX('Policy Characteristics'!L:L,MATCH($C1951,'Policy Characteristics'!$C:$C,0))),"",INDEX('Policy Characteristics'!L:L,MATCH($C1951,'Policy Characteristics'!$C:$C,0)))</f>
        <v>research-and-development.html</v>
      </c>
      <c r="S1951" s="291" t="s">
        <v>187</v>
      </c>
    </row>
    <row r="1952" spans="1:19">
      <c r="A1952" s="237" t="str">
        <f>IF(ISBLANK(INDEX('Policy Characteristics'!A:A,MATCH($C1952,'Policy Characteristics'!$C:$C,0))),"",INDEX('Policy Characteristics'!A:A,MATCH($C1952,'Policy Characteristics'!$C:$C,0)))</f>
        <v>Research and Development</v>
      </c>
      <c r="B1952" s="386" t="str">
        <f>IF(ISBLANK(INDEX('Policy Characteristics'!B:B,MATCH($C1952,'Policy Characteristics'!$C:$C,0))),"",INDEX('Policy Characteristics'!B:B,MATCH($C1952,'Policy Characteristics'!$C:$C,0)))</f>
        <v>Fuel Use Reduction</v>
      </c>
      <c r="C1952" s="237" t="str">
        <f t="shared" si="78"/>
        <v>RnD Electricity Fuel Use Perc Reduction</v>
      </c>
      <c r="D1952" s="290" t="s">
        <v>451</v>
      </c>
      <c r="E1952" s="335"/>
      <c r="F1952" s="290" t="s">
        <v>453</v>
      </c>
      <c r="G1952" s="335"/>
      <c r="H1952" s="17">
        <v>1824</v>
      </c>
      <c r="I1952" s="387" t="s">
        <v>44</v>
      </c>
      <c r="J1952" s="388" t="str">
        <f>IF(ISBLANK(INDEX('Policy Characteristics'!D:D,MATCH($C1952,'Policy Characteristics'!$C:$C,0))),"",INDEX('Policy Characteristics'!D:D,MATCH($C1952,'Policy Characteristics'!$C:$C,0)))</f>
        <v>R&amp;D Fuel Use Reductions</v>
      </c>
      <c r="K1952" s="237" t="str">
        <f>IF(ISBLANK(INDEX('Policy Characteristics'!E:E,MATCH($C1952,'Policy Characteristics'!$C:$C,0))),"",INDEX('Policy Characteristics'!E:E,MATCH($C1952,'Policy Characteristics'!$C:$C,0)))</f>
        <v>RnD electricity fuel use reduction</v>
      </c>
      <c r="L1952" s="238">
        <f>IF(ISBLANK(INDEX('Policy Characteristics'!F:F,MATCH($C1952,'Policy Characteristics'!$C:$C,0))),"",INDEX('Policy Characteristics'!F:F,MATCH($C1952,'Policy Characteristics'!$C:$C,0)))</f>
        <v>0</v>
      </c>
      <c r="M1952" s="238">
        <f>IF(ISBLANK(INDEX('Policy Characteristics'!G:G,MATCH($C1952,'Policy Characteristics'!$C:$C,0))),"",INDEX('Policy Characteristics'!G:G,MATCH($C1952,'Policy Characteristics'!$C:$C,0)))</f>
        <v>0.4</v>
      </c>
      <c r="N1952" s="238">
        <f>IF(ISBLANK(INDEX('Policy Characteristics'!H:H,MATCH($C1952,'Policy Characteristics'!$C:$C,0))),"",INDEX('Policy Characteristics'!H:H,MATCH($C1952,'Policy Characteristics'!$C:$C,0)))</f>
        <v>0.01</v>
      </c>
      <c r="O1952" s="237" t="str">
        <f>IF(ISBLANK(INDEX('Policy Characteristics'!I:I,MATCH($C1952,'Policy Characteristics'!$C:$C,0))),"",INDEX('Policy Characteristics'!I:I,MATCH($C1952,'Policy Characteristics'!$C:$C,0)))</f>
        <v>% reduction in fuel use</v>
      </c>
      <c r="P1952" s="237"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7" t="str">
        <f>IF(ISBLANK(INDEX('Policy Characteristics'!K:K,MATCH($C1952,'Policy Characteristics'!$C:$C,0))),"",INDEX('Policy Characteristics'!K:K,MATCH($C1952,'Policy Characteristics'!$C:$C,0)))</f>
        <v>architectural-design.html#rnd</v>
      </c>
      <c r="R1952" s="237" t="str">
        <f>IF(ISBLANK(INDEX('Policy Characteristics'!L:L,MATCH($C1952,'Policy Characteristics'!$C:$C,0))),"",INDEX('Policy Characteristics'!L:L,MATCH($C1952,'Policy Characteristics'!$C:$C,0)))</f>
        <v>research-and-development.html</v>
      </c>
      <c r="S1952" s="291" t="s">
        <v>187</v>
      </c>
    </row>
    <row r="1953" spans="1:19">
      <c r="A1953" s="237" t="str">
        <f>IF(ISBLANK(INDEX('Policy Characteristics'!A:A,MATCH($C1953,'Policy Characteristics'!$C:$C,0))),"",INDEX('Policy Characteristics'!A:A,MATCH($C1953,'Policy Characteristics'!$C:$C,0)))</f>
        <v>Research and Development</v>
      </c>
      <c r="B1953" s="386" t="str">
        <f>IF(ISBLANK(INDEX('Policy Characteristics'!B:B,MATCH($C1953,'Policy Characteristics'!$C:$C,0))),"",INDEX('Policy Characteristics'!B:B,MATCH($C1953,'Policy Characteristics'!$C:$C,0)))</f>
        <v>Fuel Use Reduction</v>
      </c>
      <c r="C1953" s="237" t="str">
        <f t="shared" si="78"/>
        <v>RnD Electricity Fuel Use Perc Reduction</v>
      </c>
      <c r="D1953" s="290" t="s">
        <v>2741</v>
      </c>
      <c r="E1953" s="335"/>
      <c r="F1953" s="290" t="s">
        <v>3478</v>
      </c>
      <c r="G1953" s="335"/>
      <c r="H1953" s="17">
        <v>1825</v>
      </c>
      <c r="I1953" s="387" t="s">
        <v>44</v>
      </c>
      <c r="J1953" s="388" t="str">
        <f>IF(ISBLANK(INDEX('Policy Characteristics'!D:D,MATCH($C1953,'Policy Characteristics'!$C:$C,0))),"",INDEX('Policy Characteristics'!D:D,MATCH($C1953,'Policy Characteristics'!$C:$C,0)))</f>
        <v>R&amp;D Fuel Use Reductions</v>
      </c>
      <c r="K1953" s="237" t="str">
        <f>IF(ISBLANK(INDEX('Policy Characteristics'!E:E,MATCH($C1953,'Policy Characteristics'!$C:$C,0))),"",INDEX('Policy Characteristics'!E:E,MATCH($C1953,'Policy Characteristics'!$C:$C,0)))</f>
        <v>RnD electricity fuel use reduction</v>
      </c>
      <c r="L1953" s="238">
        <f>IF(ISBLANK(INDEX('Policy Characteristics'!F:F,MATCH($C1953,'Policy Characteristics'!$C:$C,0))),"",INDEX('Policy Characteristics'!F:F,MATCH($C1953,'Policy Characteristics'!$C:$C,0)))</f>
        <v>0</v>
      </c>
      <c r="M1953" s="238">
        <f>IF(ISBLANK(INDEX('Policy Characteristics'!G:G,MATCH($C1953,'Policy Characteristics'!$C:$C,0))),"",INDEX('Policy Characteristics'!G:G,MATCH($C1953,'Policy Characteristics'!$C:$C,0)))</f>
        <v>0.4</v>
      </c>
      <c r="N1953" s="238">
        <f>IF(ISBLANK(INDEX('Policy Characteristics'!H:H,MATCH($C1953,'Policy Characteristics'!$C:$C,0))),"",INDEX('Policy Characteristics'!H:H,MATCH($C1953,'Policy Characteristics'!$C:$C,0)))</f>
        <v>0.01</v>
      </c>
      <c r="O1953" s="237" t="str">
        <f>IF(ISBLANK(INDEX('Policy Characteristics'!I:I,MATCH($C1953,'Policy Characteristics'!$C:$C,0))),"",INDEX('Policy Characteristics'!I:I,MATCH($C1953,'Policy Characteristics'!$C:$C,0)))</f>
        <v>% reduction in fuel use</v>
      </c>
      <c r="P1953" s="237"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7" t="str">
        <f>IF(ISBLANK(INDEX('Policy Characteristics'!K:K,MATCH($C1953,'Policy Characteristics'!$C:$C,0))),"",INDEX('Policy Characteristics'!K:K,MATCH($C1953,'Policy Characteristics'!$C:$C,0)))</f>
        <v>architectural-design.html#rnd</v>
      </c>
      <c r="R1953" s="237" t="str">
        <f>IF(ISBLANK(INDEX('Policy Characteristics'!L:L,MATCH($C1953,'Policy Characteristics'!$C:$C,0))),"",INDEX('Policy Characteristics'!L:L,MATCH($C1953,'Policy Characteristics'!$C:$C,0)))</f>
        <v>research-and-development.html</v>
      </c>
      <c r="S1953" s="291" t="s">
        <v>187</v>
      </c>
    </row>
    <row r="1954" spans="1:19">
      <c r="A1954" s="237" t="str">
        <f>IF(ISBLANK(INDEX('Policy Characteristics'!A:A,MATCH($C1954,'Policy Characteristics'!$C:$C,0))),"",INDEX('Policy Characteristics'!A:A,MATCH($C1954,'Policy Characteristics'!$C:$C,0)))</f>
        <v>Research and Development</v>
      </c>
      <c r="B1954" s="386" t="str">
        <f>IF(ISBLANK(INDEX('Policy Characteristics'!B:B,MATCH($C1954,'Policy Characteristics'!$C:$C,0))),"",INDEX('Policy Characteristics'!B:B,MATCH($C1954,'Policy Characteristics'!$C:$C,0)))</f>
        <v>Fuel Use Reduction</v>
      </c>
      <c r="C1954" s="237" t="str">
        <f t="shared" si="78"/>
        <v>RnD Electricity Fuel Use Perc Reduction</v>
      </c>
      <c r="D1954" s="290" t="s">
        <v>2742</v>
      </c>
      <c r="E1954" s="335"/>
      <c r="F1954" s="290" t="s">
        <v>3479</v>
      </c>
      <c r="G1954" s="335"/>
      <c r="H1954" s="17">
        <v>1826</v>
      </c>
      <c r="I1954" s="387" t="s">
        <v>44</v>
      </c>
      <c r="J1954" s="388" t="str">
        <f>IF(ISBLANK(INDEX('Policy Characteristics'!D:D,MATCH($C1954,'Policy Characteristics'!$C:$C,0))),"",INDEX('Policy Characteristics'!D:D,MATCH($C1954,'Policy Characteristics'!$C:$C,0)))</f>
        <v>R&amp;D Fuel Use Reductions</v>
      </c>
      <c r="K1954" s="237" t="str">
        <f>IF(ISBLANK(INDEX('Policy Characteristics'!E:E,MATCH($C1954,'Policy Characteristics'!$C:$C,0))),"",INDEX('Policy Characteristics'!E:E,MATCH($C1954,'Policy Characteristics'!$C:$C,0)))</f>
        <v>RnD electricity fuel use reduction</v>
      </c>
      <c r="L1954" s="238">
        <f>IF(ISBLANK(INDEX('Policy Characteristics'!F:F,MATCH($C1954,'Policy Characteristics'!$C:$C,0))),"",INDEX('Policy Characteristics'!F:F,MATCH($C1954,'Policy Characteristics'!$C:$C,0)))</f>
        <v>0</v>
      </c>
      <c r="M1954" s="238">
        <f>IF(ISBLANK(INDEX('Policy Characteristics'!G:G,MATCH($C1954,'Policy Characteristics'!$C:$C,0))),"",INDEX('Policy Characteristics'!G:G,MATCH($C1954,'Policy Characteristics'!$C:$C,0)))</f>
        <v>0.4</v>
      </c>
      <c r="N1954" s="238">
        <f>IF(ISBLANK(INDEX('Policy Characteristics'!H:H,MATCH($C1954,'Policy Characteristics'!$C:$C,0))),"",INDEX('Policy Characteristics'!H:H,MATCH($C1954,'Policy Characteristics'!$C:$C,0)))</f>
        <v>0.01</v>
      </c>
      <c r="O1954" s="237" t="str">
        <f>IF(ISBLANK(INDEX('Policy Characteristics'!I:I,MATCH($C1954,'Policy Characteristics'!$C:$C,0))),"",INDEX('Policy Characteristics'!I:I,MATCH($C1954,'Policy Characteristics'!$C:$C,0)))</f>
        <v>% reduction in fuel use</v>
      </c>
      <c r="P1954" s="237"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7" t="str">
        <f>IF(ISBLANK(INDEX('Policy Characteristics'!K:K,MATCH($C1954,'Policy Characteristics'!$C:$C,0))),"",INDEX('Policy Characteristics'!K:K,MATCH($C1954,'Policy Characteristics'!$C:$C,0)))</f>
        <v>architectural-design.html#rnd</v>
      </c>
      <c r="R1954" s="237" t="str">
        <f>IF(ISBLANK(INDEX('Policy Characteristics'!L:L,MATCH($C1954,'Policy Characteristics'!$C:$C,0))),"",INDEX('Policy Characteristics'!L:L,MATCH($C1954,'Policy Characteristics'!$C:$C,0)))</f>
        <v>research-and-development.html</v>
      </c>
      <c r="S1954" s="291" t="s">
        <v>187</v>
      </c>
    </row>
    <row r="1955" spans="1:19">
      <c r="A1955" s="237" t="str">
        <f>IF(ISBLANK(INDEX('Policy Characteristics'!A:A,MATCH($C1955,'Policy Characteristics'!$C:$C,0))),"",INDEX('Policy Characteristics'!A:A,MATCH($C1955,'Policy Characteristics'!$C:$C,0)))</f>
        <v>Research and Development</v>
      </c>
      <c r="B1955" s="386" t="str">
        <f>IF(ISBLANK(INDEX('Policy Characteristics'!B:B,MATCH($C1955,'Policy Characteristics'!$C:$C,0))),"",INDEX('Policy Characteristics'!B:B,MATCH($C1955,'Policy Characteristics'!$C:$C,0)))</f>
        <v>Fuel Use Reduction</v>
      </c>
      <c r="C1955" s="237" t="str">
        <f t="shared" si="78"/>
        <v>RnD Electricity Fuel Use Perc Reduction</v>
      </c>
      <c r="D1955" s="290" t="s">
        <v>2743</v>
      </c>
      <c r="E1955" s="335"/>
      <c r="F1955" s="290" t="s">
        <v>3480</v>
      </c>
      <c r="G1955" s="335"/>
      <c r="H1955" s="17">
        <v>1827</v>
      </c>
      <c r="I1955" s="387" t="s">
        <v>43</v>
      </c>
      <c r="J1955" s="388" t="str">
        <f>IF(ISBLANK(INDEX('Policy Characteristics'!D:D,MATCH($C1955,'Policy Characteristics'!$C:$C,0))),"",INDEX('Policy Characteristics'!D:D,MATCH($C1955,'Policy Characteristics'!$C:$C,0)))</f>
        <v>R&amp;D Fuel Use Reductions</v>
      </c>
      <c r="K1955" s="237" t="str">
        <f>IF(ISBLANK(INDEX('Policy Characteristics'!E:E,MATCH($C1955,'Policy Characteristics'!$C:$C,0))),"",INDEX('Policy Characteristics'!E:E,MATCH($C1955,'Policy Characteristics'!$C:$C,0)))</f>
        <v>RnD electricity fuel use reduction</v>
      </c>
      <c r="L1955" s="238">
        <f>IF(ISBLANK(INDEX('Policy Characteristics'!F:F,MATCH($C1955,'Policy Characteristics'!$C:$C,0))),"",INDEX('Policy Characteristics'!F:F,MATCH($C1955,'Policy Characteristics'!$C:$C,0)))</f>
        <v>0</v>
      </c>
      <c r="M1955" s="238">
        <f>IF(ISBLANK(INDEX('Policy Characteristics'!G:G,MATCH($C1955,'Policy Characteristics'!$C:$C,0))),"",INDEX('Policy Characteristics'!G:G,MATCH($C1955,'Policy Characteristics'!$C:$C,0)))</f>
        <v>0.4</v>
      </c>
      <c r="N1955" s="238">
        <f>IF(ISBLANK(INDEX('Policy Characteristics'!H:H,MATCH($C1955,'Policy Characteristics'!$C:$C,0))),"",INDEX('Policy Characteristics'!H:H,MATCH($C1955,'Policy Characteristics'!$C:$C,0)))</f>
        <v>0.01</v>
      </c>
      <c r="O1955" s="237" t="str">
        <f>IF(ISBLANK(INDEX('Policy Characteristics'!I:I,MATCH($C1955,'Policy Characteristics'!$C:$C,0))),"",INDEX('Policy Characteristics'!I:I,MATCH($C1955,'Policy Characteristics'!$C:$C,0)))</f>
        <v>% reduction in fuel use</v>
      </c>
      <c r="P1955" s="237"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7" t="str">
        <f>IF(ISBLANK(INDEX('Policy Characteristics'!K:K,MATCH($C1955,'Policy Characteristics'!$C:$C,0))),"",INDEX('Policy Characteristics'!K:K,MATCH($C1955,'Policy Characteristics'!$C:$C,0)))</f>
        <v>architectural-design.html#rnd</v>
      </c>
      <c r="R1955" s="237" t="str">
        <f>IF(ISBLANK(INDEX('Policy Characteristics'!L:L,MATCH($C1955,'Policy Characteristics'!$C:$C,0))),"",INDEX('Policy Characteristics'!L:L,MATCH($C1955,'Policy Characteristics'!$C:$C,0)))</f>
        <v>research-and-development.html</v>
      </c>
      <c r="S1955" s="291" t="s">
        <v>187</v>
      </c>
    </row>
    <row r="1956" spans="1:19">
      <c r="A1956" s="237" t="str">
        <f>IF(ISBLANK(INDEX('Policy Characteristics'!A:A,MATCH($C1956,'Policy Characteristics'!$C:$C,0))),"",INDEX('Policy Characteristics'!A:A,MATCH($C1956,'Policy Characteristics'!$C:$C,0)))</f>
        <v>Research and Development</v>
      </c>
      <c r="B1956" s="386" t="str">
        <f>IF(ISBLANK(INDEX('Policy Characteristics'!B:B,MATCH($C1956,'Policy Characteristics'!$C:$C,0))),"",INDEX('Policy Characteristics'!B:B,MATCH($C1956,'Policy Characteristics'!$C:$C,0)))</f>
        <v>Fuel Use Reduction</v>
      </c>
      <c r="C1956" s="237" t="str">
        <f t="shared" si="78"/>
        <v>RnD Electricity Fuel Use Perc Reduction</v>
      </c>
      <c r="D1956" s="290" t="s">
        <v>3460</v>
      </c>
      <c r="E1956" s="335"/>
      <c r="F1956" s="290" t="s">
        <v>3481</v>
      </c>
      <c r="G1956" s="335"/>
      <c r="H1956" s="17">
        <v>1828</v>
      </c>
      <c r="I1956" s="387" t="s">
        <v>43</v>
      </c>
      <c r="J1956" s="388" t="str">
        <f>IF(ISBLANK(INDEX('Policy Characteristics'!D:D,MATCH($C1956,'Policy Characteristics'!$C:$C,0))),"",INDEX('Policy Characteristics'!D:D,MATCH($C1956,'Policy Characteristics'!$C:$C,0)))</f>
        <v>R&amp;D Fuel Use Reductions</v>
      </c>
      <c r="K1956" s="237" t="str">
        <f>IF(ISBLANK(INDEX('Policy Characteristics'!E:E,MATCH($C1956,'Policy Characteristics'!$C:$C,0))),"",INDEX('Policy Characteristics'!E:E,MATCH($C1956,'Policy Characteristics'!$C:$C,0)))</f>
        <v>RnD electricity fuel use reduction</v>
      </c>
      <c r="L1956" s="238">
        <f>IF(ISBLANK(INDEX('Policy Characteristics'!F:F,MATCH($C1956,'Policy Characteristics'!$C:$C,0))),"",INDEX('Policy Characteristics'!F:F,MATCH($C1956,'Policy Characteristics'!$C:$C,0)))</f>
        <v>0</v>
      </c>
      <c r="M1956" s="238">
        <f>IF(ISBLANK(INDEX('Policy Characteristics'!G:G,MATCH($C1956,'Policy Characteristics'!$C:$C,0))),"",INDEX('Policy Characteristics'!G:G,MATCH($C1956,'Policy Characteristics'!$C:$C,0)))</f>
        <v>0.4</v>
      </c>
      <c r="N1956" s="238">
        <f>IF(ISBLANK(INDEX('Policy Characteristics'!H:H,MATCH($C1956,'Policy Characteristics'!$C:$C,0))),"",INDEX('Policy Characteristics'!H:H,MATCH($C1956,'Policy Characteristics'!$C:$C,0)))</f>
        <v>0.01</v>
      </c>
      <c r="O1956" s="237" t="str">
        <f>IF(ISBLANK(INDEX('Policy Characteristics'!I:I,MATCH($C1956,'Policy Characteristics'!$C:$C,0))),"",INDEX('Policy Characteristics'!I:I,MATCH($C1956,'Policy Characteristics'!$C:$C,0)))</f>
        <v>% reduction in fuel use</v>
      </c>
      <c r="P1956" s="237"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7" t="str">
        <f>IF(ISBLANK(INDEX('Policy Characteristics'!K:K,MATCH($C1956,'Policy Characteristics'!$C:$C,0))),"",INDEX('Policy Characteristics'!K:K,MATCH($C1956,'Policy Characteristics'!$C:$C,0)))</f>
        <v>architectural-design.html#rnd</v>
      </c>
      <c r="R1956" s="237" t="str">
        <f>IF(ISBLANK(INDEX('Policy Characteristics'!L:L,MATCH($C1956,'Policy Characteristics'!$C:$C,0))),"",INDEX('Policy Characteristics'!L:L,MATCH($C1956,'Policy Characteristics'!$C:$C,0)))</f>
        <v>research-and-development.html</v>
      </c>
      <c r="S1956" s="291" t="s">
        <v>187</v>
      </c>
    </row>
    <row r="1957" spans="1:19">
      <c r="A1957" s="237" t="str">
        <f>IF(ISBLANK(INDEX('Policy Characteristics'!A:A,MATCH($C1957,'Policy Characteristics'!$C:$C,0))),"",INDEX('Policy Characteristics'!A:A,MATCH($C1957,'Policy Characteristics'!$C:$C,0)))</f>
        <v>Research and Development</v>
      </c>
      <c r="B1957" s="386" t="str">
        <f>IF(ISBLANK(INDEX('Policy Characteristics'!B:B,MATCH($C1957,'Policy Characteristics'!$C:$C,0))),"",INDEX('Policy Characteristics'!B:B,MATCH($C1957,'Policy Characteristics'!$C:$C,0)))</f>
        <v>Fuel Use Reduction</v>
      </c>
      <c r="C1957" s="237" t="str">
        <f t="shared" si="78"/>
        <v>RnD Electricity Fuel Use Perc Reduction</v>
      </c>
      <c r="D1957" s="290" t="s">
        <v>3463</v>
      </c>
      <c r="E1957" s="335"/>
      <c r="F1957" s="290" t="s">
        <v>3482</v>
      </c>
      <c r="G1957" s="335"/>
      <c r="H1957" s="17">
        <v>1829</v>
      </c>
      <c r="I1957" s="387" t="s">
        <v>43</v>
      </c>
      <c r="J1957" s="388" t="str">
        <f>IF(ISBLANK(INDEX('Policy Characteristics'!D:D,MATCH($C1957,'Policy Characteristics'!$C:$C,0))),"",INDEX('Policy Characteristics'!D:D,MATCH($C1957,'Policy Characteristics'!$C:$C,0)))</f>
        <v>R&amp;D Fuel Use Reductions</v>
      </c>
      <c r="K1957" s="237" t="str">
        <f>IF(ISBLANK(INDEX('Policy Characteristics'!E:E,MATCH($C1957,'Policy Characteristics'!$C:$C,0))),"",INDEX('Policy Characteristics'!E:E,MATCH($C1957,'Policy Characteristics'!$C:$C,0)))</f>
        <v>RnD electricity fuel use reduction</v>
      </c>
      <c r="L1957" s="238">
        <f>IF(ISBLANK(INDEX('Policy Characteristics'!F:F,MATCH($C1957,'Policy Characteristics'!$C:$C,0))),"",INDEX('Policy Characteristics'!F:F,MATCH($C1957,'Policy Characteristics'!$C:$C,0)))</f>
        <v>0</v>
      </c>
      <c r="M1957" s="238">
        <f>IF(ISBLANK(INDEX('Policy Characteristics'!G:G,MATCH($C1957,'Policy Characteristics'!$C:$C,0))),"",INDEX('Policy Characteristics'!G:G,MATCH($C1957,'Policy Characteristics'!$C:$C,0)))</f>
        <v>0.4</v>
      </c>
      <c r="N1957" s="238">
        <f>IF(ISBLANK(INDEX('Policy Characteristics'!H:H,MATCH($C1957,'Policy Characteristics'!$C:$C,0))),"",INDEX('Policy Characteristics'!H:H,MATCH($C1957,'Policy Characteristics'!$C:$C,0)))</f>
        <v>0.01</v>
      </c>
      <c r="O1957" s="237" t="str">
        <f>IF(ISBLANK(INDEX('Policy Characteristics'!I:I,MATCH($C1957,'Policy Characteristics'!$C:$C,0))),"",INDEX('Policy Characteristics'!I:I,MATCH($C1957,'Policy Characteristics'!$C:$C,0)))</f>
        <v>% reduction in fuel use</v>
      </c>
      <c r="P1957" s="237"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7" t="str">
        <f>IF(ISBLANK(INDEX('Policy Characteristics'!K:K,MATCH($C1957,'Policy Characteristics'!$C:$C,0))),"",INDEX('Policy Characteristics'!K:K,MATCH($C1957,'Policy Characteristics'!$C:$C,0)))</f>
        <v>architectural-design.html#rnd</v>
      </c>
      <c r="R1957" s="237" t="str">
        <f>IF(ISBLANK(INDEX('Policy Characteristics'!L:L,MATCH($C1957,'Policy Characteristics'!$C:$C,0))),"",INDEX('Policy Characteristics'!L:L,MATCH($C1957,'Policy Characteristics'!$C:$C,0)))</f>
        <v>research-and-development.html</v>
      </c>
      <c r="S1957" s="291" t="s">
        <v>187</v>
      </c>
    </row>
    <row r="1958" spans="1:19">
      <c r="A1958" s="237" t="str">
        <f>IF(ISBLANK(INDEX('Policy Characteristics'!A:A,MATCH($C1958,'Policy Characteristics'!$C:$C,0))),"",INDEX('Policy Characteristics'!A:A,MATCH($C1958,'Policy Characteristics'!$C:$C,0)))</f>
        <v>Research and Development</v>
      </c>
      <c r="B1958" s="386" t="str">
        <f>IF(ISBLANK(INDEX('Policy Characteristics'!B:B,MATCH($C1958,'Policy Characteristics'!$C:$C,0))),"",INDEX('Policy Characteristics'!B:B,MATCH($C1958,'Policy Characteristics'!$C:$C,0)))</f>
        <v>Fuel Use Reduction</v>
      </c>
      <c r="C1958" s="237" t="str">
        <f t="shared" si="78"/>
        <v>RnD Electricity Fuel Use Perc Reduction</v>
      </c>
      <c r="D1958" s="290" t="s">
        <v>3464</v>
      </c>
      <c r="E1958" s="335"/>
      <c r="F1958" s="290" t="s">
        <v>3483</v>
      </c>
      <c r="G1958" s="335"/>
      <c r="H1958" s="17">
        <v>1830</v>
      </c>
      <c r="I1958" s="387" t="s">
        <v>43</v>
      </c>
      <c r="J1958" s="388" t="str">
        <f>IF(ISBLANK(INDEX('Policy Characteristics'!D:D,MATCH($C1958,'Policy Characteristics'!$C:$C,0))),"",INDEX('Policy Characteristics'!D:D,MATCH($C1958,'Policy Characteristics'!$C:$C,0)))</f>
        <v>R&amp;D Fuel Use Reductions</v>
      </c>
      <c r="K1958" s="237" t="str">
        <f>IF(ISBLANK(INDEX('Policy Characteristics'!E:E,MATCH($C1958,'Policy Characteristics'!$C:$C,0))),"",INDEX('Policy Characteristics'!E:E,MATCH($C1958,'Policy Characteristics'!$C:$C,0)))</f>
        <v>RnD electricity fuel use reduction</v>
      </c>
      <c r="L1958" s="238">
        <f>IF(ISBLANK(INDEX('Policy Characteristics'!F:F,MATCH($C1958,'Policy Characteristics'!$C:$C,0))),"",INDEX('Policy Characteristics'!F:F,MATCH($C1958,'Policy Characteristics'!$C:$C,0)))</f>
        <v>0</v>
      </c>
      <c r="M1958" s="238">
        <f>IF(ISBLANK(INDEX('Policy Characteristics'!G:G,MATCH($C1958,'Policy Characteristics'!$C:$C,0))),"",INDEX('Policy Characteristics'!G:G,MATCH($C1958,'Policy Characteristics'!$C:$C,0)))</f>
        <v>0.4</v>
      </c>
      <c r="N1958" s="238">
        <f>IF(ISBLANK(INDEX('Policy Characteristics'!H:H,MATCH($C1958,'Policy Characteristics'!$C:$C,0))),"",INDEX('Policy Characteristics'!H:H,MATCH($C1958,'Policy Characteristics'!$C:$C,0)))</f>
        <v>0.01</v>
      </c>
      <c r="O1958" s="237" t="str">
        <f>IF(ISBLANK(INDEX('Policy Characteristics'!I:I,MATCH($C1958,'Policy Characteristics'!$C:$C,0))),"",INDEX('Policy Characteristics'!I:I,MATCH($C1958,'Policy Characteristics'!$C:$C,0)))</f>
        <v>% reduction in fuel use</v>
      </c>
      <c r="P1958" s="237"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7" t="str">
        <f>IF(ISBLANK(INDEX('Policy Characteristics'!K:K,MATCH($C1958,'Policy Characteristics'!$C:$C,0))),"",INDEX('Policy Characteristics'!K:K,MATCH($C1958,'Policy Characteristics'!$C:$C,0)))</f>
        <v>architectural-design.html#rnd</v>
      </c>
      <c r="R1958" s="237" t="str">
        <f>IF(ISBLANK(INDEX('Policy Characteristics'!L:L,MATCH($C1958,'Policy Characteristics'!$C:$C,0))),"",INDEX('Policy Characteristics'!L:L,MATCH($C1958,'Policy Characteristics'!$C:$C,0)))</f>
        <v>research-and-development.html</v>
      </c>
      <c r="S1958" s="291" t="s">
        <v>187</v>
      </c>
    </row>
    <row r="1959" spans="1:19">
      <c r="A1959" s="237" t="str">
        <f>IF(ISBLANK(INDEX('Policy Characteristics'!A:A,MATCH($C1959,'Policy Characteristics'!$C:$C,0))),"",INDEX('Policy Characteristics'!A:A,MATCH($C1959,'Policy Characteristics'!$C:$C,0)))</f>
        <v>Research and Development</v>
      </c>
      <c r="B1959" s="386" t="str">
        <f>IF(ISBLANK(INDEX('Policy Characteristics'!B:B,MATCH($C1959,'Policy Characteristics'!$C:$C,0))),"",INDEX('Policy Characteristics'!B:B,MATCH($C1959,'Policy Characteristics'!$C:$C,0)))</f>
        <v>Fuel Use Reduction</v>
      </c>
      <c r="C1959" s="237" t="str">
        <f t="shared" si="78"/>
        <v>RnD Electricity Fuel Use Perc Reduction</v>
      </c>
      <c r="D1959" s="290" t="s">
        <v>3465</v>
      </c>
      <c r="E1959" s="335"/>
      <c r="F1959" s="290" t="s">
        <v>3484</v>
      </c>
      <c r="G1959" s="335"/>
      <c r="H1959" s="17">
        <v>1831</v>
      </c>
      <c r="I1959" s="387" t="s">
        <v>43</v>
      </c>
      <c r="J1959" s="388" t="str">
        <f>IF(ISBLANK(INDEX('Policy Characteristics'!D:D,MATCH($C1959,'Policy Characteristics'!$C:$C,0))),"",INDEX('Policy Characteristics'!D:D,MATCH($C1959,'Policy Characteristics'!$C:$C,0)))</f>
        <v>R&amp;D Fuel Use Reductions</v>
      </c>
      <c r="K1959" s="237" t="str">
        <f>IF(ISBLANK(INDEX('Policy Characteristics'!E:E,MATCH($C1959,'Policy Characteristics'!$C:$C,0))),"",INDEX('Policy Characteristics'!E:E,MATCH($C1959,'Policy Characteristics'!$C:$C,0)))</f>
        <v>RnD electricity fuel use reduction</v>
      </c>
      <c r="L1959" s="238">
        <f>IF(ISBLANK(INDEX('Policy Characteristics'!F:F,MATCH($C1959,'Policy Characteristics'!$C:$C,0))),"",INDEX('Policy Characteristics'!F:F,MATCH($C1959,'Policy Characteristics'!$C:$C,0)))</f>
        <v>0</v>
      </c>
      <c r="M1959" s="238">
        <f>IF(ISBLANK(INDEX('Policy Characteristics'!G:G,MATCH($C1959,'Policy Characteristics'!$C:$C,0))),"",INDEX('Policy Characteristics'!G:G,MATCH($C1959,'Policy Characteristics'!$C:$C,0)))</f>
        <v>0.4</v>
      </c>
      <c r="N1959" s="238">
        <f>IF(ISBLANK(INDEX('Policy Characteristics'!H:H,MATCH($C1959,'Policy Characteristics'!$C:$C,0))),"",INDEX('Policy Characteristics'!H:H,MATCH($C1959,'Policy Characteristics'!$C:$C,0)))</f>
        <v>0.01</v>
      </c>
      <c r="O1959" s="237" t="str">
        <f>IF(ISBLANK(INDEX('Policy Characteristics'!I:I,MATCH($C1959,'Policy Characteristics'!$C:$C,0))),"",INDEX('Policy Characteristics'!I:I,MATCH($C1959,'Policy Characteristics'!$C:$C,0)))</f>
        <v>% reduction in fuel use</v>
      </c>
      <c r="P1959" s="237"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7" t="str">
        <f>IF(ISBLANK(INDEX('Policy Characteristics'!K:K,MATCH($C1959,'Policy Characteristics'!$C:$C,0))),"",INDEX('Policy Characteristics'!K:K,MATCH($C1959,'Policy Characteristics'!$C:$C,0)))</f>
        <v>architectural-design.html#rnd</v>
      </c>
      <c r="R1959" s="237" t="str">
        <f>IF(ISBLANK(INDEX('Policy Characteristics'!L:L,MATCH($C1959,'Policy Characteristics'!$C:$C,0))),"",INDEX('Policy Characteristics'!L:L,MATCH($C1959,'Policy Characteristics'!$C:$C,0)))</f>
        <v>research-and-development.html</v>
      </c>
      <c r="S1959" s="291" t="s">
        <v>187</v>
      </c>
    </row>
    <row r="1960" spans="1:19">
      <c r="A1960" s="237" t="str">
        <f>IF(ISBLANK(INDEX('Policy Characteristics'!A:A,MATCH($C1960,'Policy Characteristics'!$C:$C,0))),"",INDEX('Policy Characteristics'!A:A,MATCH($C1960,'Policy Characteristics'!$C:$C,0)))</f>
        <v>Research and Development</v>
      </c>
      <c r="B1960" s="386" t="str">
        <f>IF(ISBLANK(INDEX('Policy Characteristics'!B:B,MATCH($C1960,'Policy Characteristics'!$C:$C,0))),"",INDEX('Policy Characteristics'!B:B,MATCH($C1960,'Policy Characteristics'!$C:$C,0)))</f>
        <v>Fuel Use Reduction</v>
      </c>
      <c r="C1960" s="237" t="str">
        <f t="shared" si="78"/>
        <v>RnD Electricity Fuel Use Perc Reduction</v>
      </c>
      <c r="D1960" s="290" t="s">
        <v>3466</v>
      </c>
      <c r="E1960" s="335"/>
      <c r="F1960" s="290" t="s">
        <v>3485</v>
      </c>
      <c r="G1960" s="335"/>
      <c r="H1960" s="17">
        <v>1832</v>
      </c>
      <c r="I1960" s="387" t="s">
        <v>43</v>
      </c>
      <c r="J1960" s="388" t="str">
        <f>IF(ISBLANK(INDEX('Policy Characteristics'!D:D,MATCH($C1960,'Policy Characteristics'!$C:$C,0))),"",INDEX('Policy Characteristics'!D:D,MATCH($C1960,'Policy Characteristics'!$C:$C,0)))</f>
        <v>R&amp;D Fuel Use Reductions</v>
      </c>
      <c r="K1960" s="237" t="str">
        <f>IF(ISBLANK(INDEX('Policy Characteristics'!E:E,MATCH($C1960,'Policy Characteristics'!$C:$C,0))),"",INDEX('Policy Characteristics'!E:E,MATCH($C1960,'Policy Characteristics'!$C:$C,0)))</f>
        <v>RnD electricity fuel use reduction</v>
      </c>
      <c r="L1960" s="238">
        <f>IF(ISBLANK(INDEX('Policy Characteristics'!F:F,MATCH($C1960,'Policy Characteristics'!$C:$C,0))),"",INDEX('Policy Characteristics'!F:F,MATCH($C1960,'Policy Characteristics'!$C:$C,0)))</f>
        <v>0</v>
      </c>
      <c r="M1960" s="238">
        <f>IF(ISBLANK(INDEX('Policy Characteristics'!G:G,MATCH($C1960,'Policy Characteristics'!$C:$C,0))),"",INDEX('Policy Characteristics'!G:G,MATCH($C1960,'Policy Characteristics'!$C:$C,0)))</f>
        <v>0.4</v>
      </c>
      <c r="N1960" s="238">
        <f>IF(ISBLANK(INDEX('Policy Characteristics'!H:H,MATCH($C1960,'Policy Characteristics'!$C:$C,0))),"",INDEX('Policy Characteristics'!H:H,MATCH($C1960,'Policy Characteristics'!$C:$C,0)))</f>
        <v>0.01</v>
      </c>
      <c r="O1960" s="237" t="str">
        <f>IF(ISBLANK(INDEX('Policy Characteristics'!I:I,MATCH($C1960,'Policy Characteristics'!$C:$C,0))),"",INDEX('Policy Characteristics'!I:I,MATCH($C1960,'Policy Characteristics'!$C:$C,0)))</f>
        <v>% reduction in fuel use</v>
      </c>
      <c r="P1960" s="237"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7" t="str">
        <f>IF(ISBLANK(INDEX('Policy Characteristics'!K:K,MATCH($C1960,'Policy Characteristics'!$C:$C,0))),"",INDEX('Policy Characteristics'!K:K,MATCH($C1960,'Policy Characteristics'!$C:$C,0)))</f>
        <v>architectural-design.html#rnd</v>
      </c>
      <c r="R1960" s="237" t="str">
        <f>IF(ISBLANK(INDEX('Policy Characteristics'!L:L,MATCH($C1960,'Policy Characteristics'!$C:$C,0))),"",INDEX('Policy Characteristics'!L:L,MATCH($C1960,'Policy Characteristics'!$C:$C,0)))</f>
        <v>research-and-development.html</v>
      </c>
      <c r="S1960" s="291" t="s">
        <v>187</v>
      </c>
    </row>
    <row r="1961" spans="1:19">
      <c r="A1961" s="237" t="str">
        <f>IF(ISBLANK(INDEX('Policy Characteristics'!A:A,MATCH($C1961,'Policy Characteristics'!$C:$C,0))),"",INDEX('Policy Characteristics'!A:A,MATCH($C1961,'Policy Characteristics'!$C:$C,0)))</f>
        <v>Research and Development</v>
      </c>
      <c r="B1961" s="386" t="str">
        <f>IF(ISBLANK(INDEX('Policy Characteristics'!B:B,MATCH($C1961,'Policy Characteristics'!$C:$C,0))),"",INDEX('Policy Characteristics'!B:B,MATCH($C1961,'Policy Characteristics'!$C:$C,0)))</f>
        <v>Fuel Use Reduction</v>
      </c>
      <c r="C1961" s="237" t="str">
        <f t="shared" si="78"/>
        <v>RnD Electricity Fuel Use Perc Reduction</v>
      </c>
      <c r="D1961" s="290" t="s">
        <v>3540</v>
      </c>
      <c r="E1961" s="335"/>
      <c r="F1961" s="290" t="s">
        <v>3542</v>
      </c>
      <c r="G1961" s="335"/>
      <c r="H1961" s="17">
        <v>1833</v>
      </c>
      <c r="I1961" s="387" t="s">
        <v>43</v>
      </c>
      <c r="J1961" s="388" t="str">
        <f>IF(ISBLANK(INDEX('Policy Characteristics'!D:D,MATCH($C1961,'Policy Characteristics'!$C:$C,0))),"",INDEX('Policy Characteristics'!D:D,MATCH($C1961,'Policy Characteristics'!$C:$C,0)))</f>
        <v>R&amp;D Fuel Use Reductions</v>
      </c>
      <c r="K1961" s="237" t="str">
        <f>IF(ISBLANK(INDEX('Policy Characteristics'!E:E,MATCH($C1961,'Policy Characteristics'!$C:$C,0))),"",INDEX('Policy Characteristics'!E:E,MATCH($C1961,'Policy Characteristics'!$C:$C,0)))</f>
        <v>RnD electricity fuel use reduction</v>
      </c>
      <c r="L1961" s="238">
        <f>IF(ISBLANK(INDEX('Policy Characteristics'!F:F,MATCH($C1961,'Policy Characteristics'!$C:$C,0))),"",INDEX('Policy Characteristics'!F:F,MATCH($C1961,'Policy Characteristics'!$C:$C,0)))</f>
        <v>0</v>
      </c>
      <c r="M1961" s="238">
        <f>IF(ISBLANK(INDEX('Policy Characteristics'!G:G,MATCH($C1961,'Policy Characteristics'!$C:$C,0))),"",INDEX('Policy Characteristics'!G:G,MATCH($C1961,'Policy Characteristics'!$C:$C,0)))</f>
        <v>0.4</v>
      </c>
      <c r="N1961" s="238">
        <f>IF(ISBLANK(INDEX('Policy Characteristics'!H:H,MATCH($C1961,'Policy Characteristics'!$C:$C,0))),"",INDEX('Policy Characteristics'!H:H,MATCH($C1961,'Policy Characteristics'!$C:$C,0)))</f>
        <v>0.01</v>
      </c>
      <c r="O1961" s="237" t="str">
        <f>IF(ISBLANK(INDEX('Policy Characteristics'!I:I,MATCH($C1961,'Policy Characteristics'!$C:$C,0))),"",INDEX('Policy Characteristics'!I:I,MATCH($C1961,'Policy Characteristics'!$C:$C,0)))</f>
        <v>% reduction in fuel use</v>
      </c>
      <c r="P1961" s="237"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7" t="str">
        <f>IF(ISBLANK(INDEX('Policy Characteristics'!K:K,MATCH($C1961,'Policy Characteristics'!$C:$C,0))),"",INDEX('Policy Characteristics'!K:K,MATCH($C1961,'Policy Characteristics'!$C:$C,0)))</f>
        <v>architectural-design.html#rnd</v>
      </c>
      <c r="R1961" s="237" t="str">
        <f>IF(ISBLANK(INDEX('Policy Characteristics'!L:L,MATCH($C1961,'Policy Characteristics'!$C:$C,0))),"",INDEX('Policy Characteristics'!L:L,MATCH($C1961,'Policy Characteristics'!$C:$C,0)))</f>
        <v>research-and-development.html</v>
      </c>
      <c r="S1961" s="291" t="s">
        <v>187</v>
      </c>
    </row>
    <row r="1962" spans="1:19">
      <c r="A1962" s="237" t="str">
        <f>IF(ISBLANK(INDEX('Policy Characteristics'!A:A,MATCH($C1962,'Policy Characteristics'!$C:$C,0))),"",INDEX('Policy Characteristics'!A:A,MATCH($C1962,'Policy Characteristics'!$C:$C,0)))</f>
        <v>Research and Development</v>
      </c>
      <c r="B1962" s="386" t="str">
        <f>IF(ISBLANK(INDEX('Policy Characteristics'!B:B,MATCH($C1962,'Policy Characteristics'!$C:$C,0))),"",INDEX('Policy Characteristics'!B:B,MATCH($C1962,'Policy Characteristics'!$C:$C,0)))</f>
        <v>Fuel Use Reduction</v>
      </c>
      <c r="C1962" s="237" t="str">
        <f t="shared" si="78"/>
        <v>RnD Electricity Fuel Use Perc Reduction</v>
      </c>
      <c r="D1962" s="290" t="s">
        <v>3541</v>
      </c>
      <c r="E1962" s="335"/>
      <c r="F1962" s="290" t="s">
        <v>3543</v>
      </c>
      <c r="G1962" s="335"/>
      <c r="H1962" s="17">
        <v>2246</v>
      </c>
      <c r="I1962" s="387" t="s">
        <v>43</v>
      </c>
      <c r="J1962" s="388" t="str">
        <f>IF(ISBLANK(INDEX('Policy Characteristics'!D:D,MATCH($C1962,'Policy Characteristics'!$C:$C,0))),"",INDEX('Policy Characteristics'!D:D,MATCH($C1962,'Policy Characteristics'!$C:$C,0)))</f>
        <v>R&amp;D Fuel Use Reductions</v>
      </c>
      <c r="K1962" s="237" t="str">
        <f>IF(ISBLANK(INDEX('Policy Characteristics'!E:E,MATCH($C1962,'Policy Characteristics'!$C:$C,0))),"",INDEX('Policy Characteristics'!E:E,MATCH($C1962,'Policy Characteristics'!$C:$C,0)))</f>
        <v>RnD electricity fuel use reduction</v>
      </c>
      <c r="L1962" s="238">
        <f>IF(ISBLANK(INDEX('Policy Characteristics'!F:F,MATCH($C1962,'Policy Characteristics'!$C:$C,0))),"",INDEX('Policy Characteristics'!F:F,MATCH($C1962,'Policy Characteristics'!$C:$C,0)))</f>
        <v>0</v>
      </c>
      <c r="M1962" s="238">
        <f>IF(ISBLANK(INDEX('Policy Characteristics'!G:G,MATCH($C1962,'Policy Characteristics'!$C:$C,0))),"",INDEX('Policy Characteristics'!G:G,MATCH($C1962,'Policy Characteristics'!$C:$C,0)))</f>
        <v>0.4</v>
      </c>
      <c r="N1962" s="238">
        <f>IF(ISBLANK(INDEX('Policy Characteristics'!H:H,MATCH($C1962,'Policy Characteristics'!$C:$C,0))),"",INDEX('Policy Characteristics'!H:H,MATCH($C1962,'Policy Characteristics'!$C:$C,0)))</f>
        <v>0.01</v>
      </c>
      <c r="O1962" s="237" t="str">
        <f>IF(ISBLANK(INDEX('Policy Characteristics'!I:I,MATCH($C1962,'Policy Characteristics'!$C:$C,0))),"",INDEX('Policy Characteristics'!I:I,MATCH($C1962,'Policy Characteristics'!$C:$C,0)))</f>
        <v>% reduction in fuel use</v>
      </c>
      <c r="P1962" s="237"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7" t="str">
        <f>IF(ISBLANK(INDEX('Policy Characteristics'!K:K,MATCH($C1962,'Policy Characteristics'!$C:$C,0))),"",INDEX('Policy Characteristics'!K:K,MATCH($C1962,'Policy Characteristics'!$C:$C,0)))</f>
        <v>architectural-design.html#rnd</v>
      </c>
      <c r="R1962" s="237" t="str">
        <f>IF(ISBLANK(INDEX('Policy Characteristics'!L:L,MATCH($C1962,'Policy Characteristics'!$C:$C,0))),"",INDEX('Policy Characteristics'!L:L,MATCH($C1962,'Policy Characteristics'!$C:$C,0)))</f>
        <v>research-and-development.html</v>
      </c>
      <c r="S1962" s="291" t="s">
        <v>187</v>
      </c>
    </row>
    <row r="1963" spans="1:19">
      <c r="A1963" s="237" t="str">
        <f>IF(ISBLANK(INDEX('Policy Characteristics'!A:A,MATCH($C1963,'Policy Characteristics'!$C:$C,0))),"",INDEX('Policy Characteristics'!A:A,MATCH($C1963,'Policy Characteristics'!$C:$C,0)))</f>
        <v>Research and Development</v>
      </c>
      <c r="B1963" s="386" t="str">
        <f>IF(ISBLANK(INDEX('Policy Characteristics'!B:B,MATCH($C1963,'Policy Characteristics'!$C:$C,0))),"",INDEX('Policy Characteristics'!B:B,MATCH($C1963,'Policy Characteristics'!$C:$C,0)))</f>
        <v>Fuel Use Reduction</v>
      </c>
      <c r="C1963" t="s">
        <v>295</v>
      </c>
      <c r="D1963" t="s">
        <v>3045</v>
      </c>
      <c r="E1963" s="335"/>
      <c r="F1963" s="290" t="s">
        <v>3072</v>
      </c>
      <c r="G1963" s="335"/>
      <c r="H1963" s="17">
        <v>1487</v>
      </c>
      <c r="I1963" s="387" t="s">
        <v>43</v>
      </c>
      <c r="J1963" s="388" t="str">
        <f>IF(ISBLANK(INDEX('Policy Characteristics'!D:D,MATCH($C1963,'Policy Characteristics'!$C:$C,0))),"",INDEX('Policy Characteristics'!D:D,MATCH($C1963,'Policy Characteristics'!$C:$C,0)))</f>
        <v>R&amp;D Fuel Use Reductions</v>
      </c>
      <c r="K1963" s="237" t="str">
        <f>IF(ISBLANK(INDEX('Policy Characteristics'!E:E,MATCH($C1963,'Policy Characteristics'!$C:$C,0))),"",INDEX('Policy Characteristics'!E:E,MATCH($C1963,'Policy Characteristics'!$C:$C,0)))</f>
        <v>RnD industry fuel use reduction</v>
      </c>
      <c r="L1963" s="238">
        <f>IF(ISBLANK(INDEX('Policy Characteristics'!F:F,MATCH($C1963,'Policy Characteristics'!$C:$C,0))),"",INDEX('Policy Characteristics'!F:F,MATCH($C1963,'Policy Characteristics'!$C:$C,0)))</f>
        <v>0</v>
      </c>
      <c r="M1963" s="238">
        <f>IF(ISBLANK(INDEX('Policy Characteristics'!G:G,MATCH($C1963,'Policy Characteristics'!$C:$C,0))),"",INDEX('Policy Characteristics'!G:G,MATCH($C1963,'Policy Characteristics'!$C:$C,0)))</f>
        <v>0.4</v>
      </c>
      <c r="N1963" s="238">
        <f>IF(ISBLANK(INDEX('Policy Characteristics'!H:H,MATCH($C1963,'Policy Characteristics'!$C:$C,0))),"",INDEX('Policy Characteristics'!H:H,MATCH($C1963,'Policy Characteristics'!$C:$C,0)))</f>
        <v>0.01</v>
      </c>
      <c r="O1963" s="237" t="str">
        <f>IF(ISBLANK(INDEX('Policy Characteristics'!I:I,MATCH($C1963,'Policy Characteristics'!$C:$C,0))),"",INDEX('Policy Characteristics'!I:I,MATCH($C1963,'Policy Characteristics'!$C:$C,0)))</f>
        <v>% reduction in fuel use</v>
      </c>
      <c r="P1963" s="237"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7" t="str">
        <f>IF(ISBLANK(INDEX('Policy Characteristics'!K:K,MATCH($C1963,'Policy Characteristics'!$C:$C,0))),"",INDEX('Policy Characteristics'!K:K,MATCH($C1963,'Policy Characteristics'!$C:$C,0)))</f>
        <v>architectural-design.html#rnd</v>
      </c>
      <c r="R1963" s="237" t="str">
        <f>IF(ISBLANK(INDEX('Policy Characteristics'!L:L,MATCH($C1963,'Policy Characteristics'!$C:$C,0))),"",INDEX('Policy Characteristics'!L:L,MATCH($C1963,'Policy Characteristics'!$C:$C,0)))</f>
        <v>research-and-development.html</v>
      </c>
      <c r="S1963" s="291" t="s">
        <v>187</v>
      </c>
    </row>
    <row r="1964" spans="1:19">
      <c r="A1964" s="237" t="str">
        <f>IF(ISBLANK(INDEX('Policy Characteristics'!A:A,MATCH($C1964,'Policy Characteristics'!$C:$C,0))),"",INDEX('Policy Characteristics'!A:A,MATCH($C1964,'Policy Characteristics'!$C:$C,0)))</f>
        <v>Research and Development</v>
      </c>
      <c r="B1964" s="386" t="str">
        <f>IF(ISBLANK(INDEX('Policy Characteristics'!B:B,MATCH($C1964,'Policy Characteristics'!$C:$C,0))),"",INDEX('Policy Characteristics'!B:B,MATCH($C1964,'Policy Characteristics'!$C:$C,0)))</f>
        <v>Fuel Use Reduction</v>
      </c>
      <c r="C1964" s="237" t="str">
        <f t="shared" ref="C1964:C1987" si="79">C$1963</f>
        <v>RnD Industry Fuel Use Perc Reduction</v>
      </c>
      <c r="D1964" t="s">
        <v>3046</v>
      </c>
      <c r="E1964" s="335"/>
      <c r="F1964" s="290" t="s">
        <v>3073</v>
      </c>
      <c r="G1964" s="335"/>
      <c r="H1964" s="17">
        <v>1488</v>
      </c>
      <c r="I1964" s="387" t="s">
        <v>43</v>
      </c>
      <c r="J1964" s="388" t="str">
        <f>IF(ISBLANK(INDEX('Policy Characteristics'!D:D,MATCH($C1964,'Policy Characteristics'!$C:$C,0))),"",INDEX('Policy Characteristics'!D:D,MATCH($C1964,'Policy Characteristics'!$C:$C,0)))</f>
        <v>R&amp;D Fuel Use Reductions</v>
      </c>
      <c r="K1964" s="237" t="str">
        <f>IF(ISBLANK(INDEX('Policy Characteristics'!E:E,MATCH($C1964,'Policy Characteristics'!$C:$C,0))),"",INDEX('Policy Characteristics'!E:E,MATCH($C1964,'Policy Characteristics'!$C:$C,0)))</f>
        <v>RnD industry fuel use reduction</v>
      </c>
      <c r="L1964" s="238">
        <f>IF(ISBLANK(INDEX('Policy Characteristics'!F:F,MATCH($C1964,'Policy Characteristics'!$C:$C,0))),"",INDEX('Policy Characteristics'!F:F,MATCH($C1964,'Policy Characteristics'!$C:$C,0)))</f>
        <v>0</v>
      </c>
      <c r="M1964" s="238">
        <f>IF(ISBLANK(INDEX('Policy Characteristics'!G:G,MATCH($C1964,'Policy Characteristics'!$C:$C,0))),"",INDEX('Policy Characteristics'!G:G,MATCH($C1964,'Policy Characteristics'!$C:$C,0)))</f>
        <v>0.4</v>
      </c>
      <c r="N1964" s="238">
        <f>IF(ISBLANK(INDEX('Policy Characteristics'!H:H,MATCH($C1964,'Policy Characteristics'!$C:$C,0))),"",INDEX('Policy Characteristics'!H:H,MATCH($C1964,'Policy Characteristics'!$C:$C,0)))</f>
        <v>0.01</v>
      </c>
      <c r="O1964" s="237" t="str">
        <f>IF(ISBLANK(INDEX('Policy Characteristics'!I:I,MATCH($C1964,'Policy Characteristics'!$C:$C,0))),"",INDEX('Policy Characteristics'!I:I,MATCH($C1964,'Policy Characteristics'!$C:$C,0)))</f>
        <v>% reduction in fuel use</v>
      </c>
      <c r="P1964" s="237"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7" t="str">
        <f>IF(ISBLANK(INDEX('Policy Characteristics'!K:K,MATCH($C1964,'Policy Characteristics'!$C:$C,0))),"",INDEX('Policy Characteristics'!K:K,MATCH($C1964,'Policy Characteristics'!$C:$C,0)))</f>
        <v>architectural-design.html#rnd</v>
      </c>
      <c r="R1964" s="237" t="str">
        <f>IF(ISBLANK(INDEX('Policy Characteristics'!L:L,MATCH($C1964,'Policy Characteristics'!$C:$C,0))),"",INDEX('Policy Characteristics'!L:L,MATCH($C1964,'Policy Characteristics'!$C:$C,0)))</f>
        <v>research-and-development.html</v>
      </c>
      <c r="S1964" s="291" t="s">
        <v>187</v>
      </c>
    </row>
    <row r="1965" spans="1:19">
      <c r="A1965" s="237" t="str">
        <f>IF(ISBLANK(INDEX('Policy Characteristics'!A:A,MATCH($C1965,'Policy Characteristics'!$C:$C,0))),"",INDEX('Policy Characteristics'!A:A,MATCH($C1965,'Policy Characteristics'!$C:$C,0)))</f>
        <v>Research and Development</v>
      </c>
      <c r="B1965" s="386" t="str">
        <f>IF(ISBLANK(INDEX('Policy Characteristics'!B:B,MATCH($C1965,'Policy Characteristics'!$C:$C,0))),"",INDEX('Policy Characteristics'!B:B,MATCH($C1965,'Policy Characteristics'!$C:$C,0)))</f>
        <v>Fuel Use Reduction</v>
      </c>
      <c r="C1965" s="237" t="str">
        <f t="shared" si="79"/>
        <v>RnD Industry Fuel Use Perc Reduction</v>
      </c>
      <c r="D1965" t="s">
        <v>3047</v>
      </c>
      <c r="E1965" s="335"/>
      <c r="F1965" s="290" t="s">
        <v>3074</v>
      </c>
      <c r="G1965" s="335"/>
      <c r="H1965" s="17">
        <v>1489</v>
      </c>
      <c r="I1965" s="387" t="s">
        <v>43</v>
      </c>
      <c r="J1965" s="388" t="str">
        <f>IF(ISBLANK(INDEX('Policy Characteristics'!D:D,MATCH($C1965,'Policy Characteristics'!$C:$C,0))),"",INDEX('Policy Characteristics'!D:D,MATCH($C1965,'Policy Characteristics'!$C:$C,0)))</f>
        <v>R&amp;D Fuel Use Reductions</v>
      </c>
      <c r="K1965" s="237" t="str">
        <f>IF(ISBLANK(INDEX('Policy Characteristics'!E:E,MATCH($C1965,'Policy Characteristics'!$C:$C,0))),"",INDEX('Policy Characteristics'!E:E,MATCH($C1965,'Policy Characteristics'!$C:$C,0)))</f>
        <v>RnD industry fuel use reduction</v>
      </c>
      <c r="L1965" s="238">
        <f>IF(ISBLANK(INDEX('Policy Characteristics'!F:F,MATCH($C1965,'Policy Characteristics'!$C:$C,0))),"",INDEX('Policy Characteristics'!F:F,MATCH($C1965,'Policy Characteristics'!$C:$C,0)))</f>
        <v>0</v>
      </c>
      <c r="M1965" s="238">
        <f>IF(ISBLANK(INDEX('Policy Characteristics'!G:G,MATCH($C1965,'Policy Characteristics'!$C:$C,0))),"",INDEX('Policy Characteristics'!G:G,MATCH($C1965,'Policy Characteristics'!$C:$C,0)))</f>
        <v>0.4</v>
      </c>
      <c r="N1965" s="238">
        <f>IF(ISBLANK(INDEX('Policy Characteristics'!H:H,MATCH($C1965,'Policy Characteristics'!$C:$C,0))),"",INDEX('Policy Characteristics'!H:H,MATCH($C1965,'Policy Characteristics'!$C:$C,0)))</f>
        <v>0.01</v>
      </c>
      <c r="O1965" s="237" t="str">
        <f>IF(ISBLANK(INDEX('Policy Characteristics'!I:I,MATCH($C1965,'Policy Characteristics'!$C:$C,0))),"",INDEX('Policy Characteristics'!I:I,MATCH($C1965,'Policy Characteristics'!$C:$C,0)))</f>
        <v>% reduction in fuel use</v>
      </c>
      <c r="P1965" s="237"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7" t="str">
        <f>IF(ISBLANK(INDEX('Policy Characteristics'!K:K,MATCH($C1965,'Policy Characteristics'!$C:$C,0))),"",INDEX('Policy Characteristics'!K:K,MATCH($C1965,'Policy Characteristics'!$C:$C,0)))</f>
        <v>architectural-design.html#rnd</v>
      </c>
      <c r="R1965" s="237" t="str">
        <f>IF(ISBLANK(INDEX('Policy Characteristics'!L:L,MATCH($C1965,'Policy Characteristics'!$C:$C,0))),"",INDEX('Policy Characteristics'!L:L,MATCH($C1965,'Policy Characteristics'!$C:$C,0)))</f>
        <v>research-and-development.html</v>
      </c>
      <c r="S1965" s="291" t="s">
        <v>187</v>
      </c>
    </row>
    <row r="1966" spans="1:19">
      <c r="A1966" s="237" t="str">
        <f>IF(ISBLANK(INDEX('Policy Characteristics'!A:A,MATCH($C1966,'Policy Characteristics'!$C:$C,0))),"",INDEX('Policy Characteristics'!A:A,MATCH($C1966,'Policy Characteristics'!$C:$C,0)))</f>
        <v>Research and Development</v>
      </c>
      <c r="B1966" s="386" t="str">
        <f>IF(ISBLANK(INDEX('Policy Characteristics'!B:B,MATCH($C1966,'Policy Characteristics'!$C:$C,0))),"",INDEX('Policy Characteristics'!B:B,MATCH($C1966,'Policy Characteristics'!$C:$C,0)))</f>
        <v>Fuel Use Reduction</v>
      </c>
      <c r="C1966" s="237" t="str">
        <f t="shared" si="79"/>
        <v>RnD Industry Fuel Use Perc Reduction</v>
      </c>
      <c r="D1966" t="s">
        <v>3048</v>
      </c>
      <c r="E1966" s="335"/>
      <c r="F1966" s="290" t="s">
        <v>3075</v>
      </c>
      <c r="G1966" s="335"/>
      <c r="H1966" s="17">
        <v>1490</v>
      </c>
      <c r="I1966" s="387" t="s">
        <v>43</v>
      </c>
      <c r="J1966" s="388" t="str">
        <f>IF(ISBLANK(INDEX('Policy Characteristics'!D:D,MATCH($C1966,'Policy Characteristics'!$C:$C,0))),"",INDEX('Policy Characteristics'!D:D,MATCH($C1966,'Policy Characteristics'!$C:$C,0)))</f>
        <v>R&amp;D Fuel Use Reductions</v>
      </c>
      <c r="K1966" s="237" t="str">
        <f>IF(ISBLANK(INDEX('Policy Characteristics'!E:E,MATCH($C1966,'Policy Characteristics'!$C:$C,0))),"",INDEX('Policy Characteristics'!E:E,MATCH($C1966,'Policy Characteristics'!$C:$C,0)))</f>
        <v>RnD industry fuel use reduction</v>
      </c>
      <c r="L1966" s="238">
        <f>IF(ISBLANK(INDEX('Policy Characteristics'!F:F,MATCH($C1966,'Policy Characteristics'!$C:$C,0))),"",INDEX('Policy Characteristics'!F:F,MATCH($C1966,'Policy Characteristics'!$C:$C,0)))</f>
        <v>0</v>
      </c>
      <c r="M1966" s="238">
        <f>IF(ISBLANK(INDEX('Policy Characteristics'!G:G,MATCH($C1966,'Policy Characteristics'!$C:$C,0))),"",INDEX('Policy Characteristics'!G:G,MATCH($C1966,'Policy Characteristics'!$C:$C,0)))</f>
        <v>0.4</v>
      </c>
      <c r="N1966" s="238">
        <f>IF(ISBLANK(INDEX('Policy Characteristics'!H:H,MATCH($C1966,'Policy Characteristics'!$C:$C,0))),"",INDEX('Policy Characteristics'!H:H,MATCH($C1966,'Policy Characteristics'!$C:$C,0)))</f>
        <v>0.01</v>
      </c>
      <c r="O1966" s="237" t="str">
        <f>IF(ISBLANK(INDEX('Policy Characteristics'!I:I,MATCH($C1966,'Policy Characteristics'!$C:$C,0))),"",INDEX('Policy Characteristics'!I:I,MATCH($C1966,'Policy Characteristics'!$C:$C,0)))</f>
        <v>% reduction in fuel use</v>
      </c>
      <c r="P1966" s="237"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7" t="str">
        <f>IF(ISBLANK(INDEX('Policy Characteristics'!K:K,MATCH($C1966,'Policy Characteristics'!$C:$C,0))),"",INDEX('Policy Characteristics'!K:K,MATCH($C1966,'Policy Characteristics'!$C:$C,0)))</f>
        <v>architectural-design.html#rnd</v>
      </c>
      <c r="R1966" s="237" t="str">
        <f>IF(ISBLANK(INDEX('Policy Characteristics'!L:L,MATCH($C1966,'Policy Characteristics'!$C:$C,0))),"",INDEX('Policy Characteristics'!L:L,MATCH($C1966,'Policy Characteristics'!$C:$C,0)))</f>
        <v>research-and-development.html</v>
      </c>
      <c r="S1966" s="291" t="s">
        <v>187</v>
      </c>
    </row>
    <row r="1967" spans="1:19">
      <c r="A1967" s="237" t="str">
        <f>IF(ISBLANK(INDEX('Policy Characteristics'!A:A,MATCH($C1967,'Policy Characteristics'!$C:$C,0))),"",INDEX('Policy Characteristics'!A:A,MATCH($C1967,'Policy Characteristics'!$C:$C,0)))</f>
        <v>Research and Development</v>
      </c>
      <c r="B1967" s="386" t="str">
        <f>IF(ISBLANK(INDEX('Policy Characteristics'!B:B,MATCH($C1967,'Policy Characteristics'!$C:$C,0))),"",INDEX('Policy Characteristics'!B:B,MATCH($C1967,'Policy Characteristics'!$C:$C,0)))</f>
        <v>Fuel Use Reduction</v>
      </c>
      <c r="C1967" s="237" t="str">
        <f t="shared" si="79"/>
        <v>RnD Industry Fuel Use Perc Reduction</v>
      </c>
      <c r="D1967" t="s">
        <v>3049</v>
      </c>
      <c r="E1967" s="335"/>
      <c r="F1967" s="290" t="s">
        <v>3076</v>
      </c>
      <c r="G1967" s="335"/>
      <c r="H1967" s="17">
        <v>1491</v>
      </c>
      <c r="I1967" s="387" t="s">
        <v>43</v>
      </c>
      <c r="J1967" s="388" t="str">
        <f>IF(ISBLANK(INDEX('Policy Characteristics'!D:D,MATCH($C1967,'Policy Characteristics'!$C:$C,0))),"",INDEX('Policy Characteristics'!D:D,MATCH($C1967,'Policy Characteristics'!$C:$C,0)))</f>
        <v>R&amp;D Fuel Use Reductions</v>
      </c>
      <c r="K1967" s="237" t="str">
        <f>IF(ISBLANK(INDEX('Policy Characteristics'!E:E,MATCH($C1967,'Policy Characteristics'!$C:$C,0))),"",INDEX('Policy Characteristics'!E:E,MATCH($C1967,'Policy Characteristics'!$C:$C,0)))</f>
        <v>RnD industry fuel use reduction</v>
      </c>
      <c r="L1967" s="238">
        <f>IF(ISBLANK(INDEX('Policy Characteristics'!F:F,MATCH($C1967,'Policy Characteristics'!$C:$C,0))),"",INDEX('Policy Characteristics'!F:F,MATCH($C1967,'Policy Characteristics'!$C:$C,0)))</f>
        <v>0</v>
      </c>
      <c r="M1967" s="238">
        <f>IF(ISBLANK(INDEX('Policy Characteristics'!G:G,MATCH($C1967,'Policy Characteristics'!$C:$C,0))),"",INDEX('Policy Characteristics'!G:G,MATCH($C1967,'Policy Characteristics'!$C:$C,0)))</f>
        <v>0.4</v>
      </c>
      <c r="N1967" s="238">
        <f>IF(ISBLANK(INDEX('Policy Characteristics'!H:H,MATCH($C1967,'Policy Characteristics'!$C:$C,0))),"",INDEX('Policy Characteristics'!H:H,MATCH($C1967,'Policy Characteristics'!$C:$C,0)))</f>
        <v>0.01</v>
      </c>
      <c r="O1967" s="237" t="str">
        <f>IF(ISBLANK(INDEX('Policy Characteristics'!I:I,MATCH($C1967,'Policy Characteristics'!$C:$C,0))),"",INDEX('Policy Characteristics'!I:I,MATCH($C1967,'Policy Characteristics'!$C:$C,0)))</f>
        <v>% reduction in fuel use</v>
      </c>
      <c r="P1967" s="237"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7" t="str">
        <f>IF(ISBLANK(INDEX('Policy Characteristics'!K:K,MATCH($C1967,'Policy Characteristics'!$C:$C,0))),"",INDEX('Policy Characteristics'!K:K,MATCH($C1967,'Policy Characteristics'!$C:$C,0)))</f>
        <v>architectural-design.html#rnd</v>
      </c>
      <c r="R1967" s="237" t="str">
        <f>IF(ISBLANK(INDEX('Policy Characteristics'!L:L,MATCH($C1967,'Policy Characteristics'!$C:$C,0))),"",INDEX('Policy Characteristics'!L:L,MATCH($C1967,'Policy Characteristics'!$C:$C,0)))</f>
        <v>research-and-development.html</v>
      </c>
      <c r="S1967" s="291" t="s">
        <v>187</v>
      </c>
    </row>
    <row r="1968" spans="1:19">
      <c r="A1968" s="237" t="str">
        <f>IF(ISBLANK(INDEX('Policy Characteristics'!A:A,MATCH($C1968,'Policy Characteristics'!$C:$C,0))),"",INDEX('Policy Characteristics'!A:A,MATCH($C1968,'Policy Characteristics'!$C:$C,0)))</f>
        <v>Research and Development</v>
      </c>
      <c r="B1968" s="386" t="str">
        <f>IF(ISBLANK(INDEX('Policy Characteristics'!B:B,MATCH($C1968,'Policy Characteristics'!$C:$C,0))),"",INDEX('Policy Characteristics'!B:B,MATCH($C1968,'Policy Characteristics'!$C:$C,0)))</f>
        <v>Fuel Use Reduction</v>
      </c>
      <c r="C1968" s="237" t="str">
        <f t="shared" si="79"/>
        <v>RnD Industry Fuel Use Perc Reduction</v>
      </c>
      <c r="D1968" t="s">
        <v>3050</v>
      </c>
      <c r="E1968" s="335"/>
      <c r="F1968" s="290" t="s">
        <v>3077</v>
      </c>
      <c r="G1968" s="335"/>
      <c r="H1968" s="17">
        <v>1492</v>
      </c>
      <c r="I1968" s="387" t="s">
        <v>43</v>
      </c>
      <c r="J1968" s="388" t="str">
        <f>IF(ISBLANK(INDEX('Policy Characteristics'!D:D,MATCH($C1968,'Policy Characteristics'!$C:$C,0))),"",INDEX('Policy Characteristics'!D:D,MATCH($C1968,'Policy Characteristics'!$C:$C,0)))</f>
        <v>R&amp;D Fuel Use Reductions</v>
      </c>
      <c r="K1968" s="237" t="str">
        <f>IF(ISBLANK(INDEX('Policy Characteristics'!E:E,MATCH($C1968,'Policy Characteristics'!$C:$C,0))),"",INDEX('Policy Characteristics'!E:E,MATCH($C1968,'Policy Characteristics'!$C:$C,0)))</f>
        <v>RnD industry fuel use reduction</v>
      </c>
      <c r="L1968" s="238">
        <f>IF(ISBLANK(INDEX('Policy Characteristics'!F:F,MATCH($C1968,'Policy Characteristics'!$C:$C,0))),"",INDEX('Policy Characteristics'!F:F,MATCH($C1968,'Policy Characteristics'!$C:$C,0)))</f>
        <v>0</v>
      </c>
      <c r="M1968" s="238">
        <f>IF(ISBLANK(INDEX('Policy Characteristics'!G:G,MATCH($C1968,'Policy Characteristics'!$C:$C,0))),"",INDEX('Policy Characteristics'!G:G,MATCH($C1968,'Policy Characteristics'!$C:$C,0)))</f>
        <v>0.4</v>
      </c>
      <c r="N1968" s="238">
        <f>IF(ISBLANK(INDEX('Policy Characteristics'!H:H,MATCH($C1968,'Policy Characteristics'!$C:$C,0))),"",INDEX('Policy Characteristics'!H:H,MATCH($C1968,'Policy Characteristics'!$C:$C,0)))</f>
        <v>0.01</v>
      </c>
      <c r="O1968" s="237" t="str">
        <f>IF(ISBLANK(INDEX('Policy Characteristics'!I:I,MATCH($C1968,'Policy Characteristics'!$C:$C,0))),"",INDEX('Policy Characteristics'!I:I,MATCH($C1968,'Policy Characteristics'!$C:$C,0)))</f>
        <v>% reduction in fuel use</v>
      </c>
      <c r="P1968" s="237"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7" t="str">
        <f>IF(ISBLANK(INDEX('Policy Characteristics'!K:K,MATCH($C1968,'Policy Characteristics'!$C:$C,0))),"",INDEX('Policy Characteristics'!K:K,MATCH($C1968,'Policy Characteristics'!$C:$C,0)))</f>
        <v>architectural-design.html#rnd</v>
      </c>
      <c r="R1968" s="237" t="str">
        <f>IF(ISBLANK(INDEX('Policy Characteristics'!L:L,MATCH($C1968,'Policy Characteristics'!$C:$C,0))),"",INDEX('Policy Characteristics'!L:L,MATCH($C1968,'Policy Characteristics'!$C:$C,0)))</f>
        <v>research-and-development.html</v>
      </c>
      <c r="S1968" s="291" t="s">
        <v>187</v>
      </c>
    </row>
    <row r="1969" spans="1:19">
      <c r="A1969" s="237" t="str">
        <f>IF(ISBLANK(INDEX('Policy Characteristics'!A:A,MATCH($C1969,'Policy Characteristics'!$C:$C,0))),"",INDEX('Policy Characteristics'!A:A,MATCH($C1969,'Policy Characteristics'!$C:$C,0)))</f>
        <v>Research and Development</v>
      </c>
      <c r="B1969" s="386" t="str">
        <f>IF(ISBLANK(INDEX('Policy Characteristics'!B:B,MATCH($C1969,'Policy Characteristics'!$C:$C,0))),"",INDEX('Policy Characteristics'!B:B,MATCH($C1969,'Policy Characteristics'!$C:$C,0)))</f>
        <v>Fuel Use Reduction</v>
      </c>
      <c r="C1969" s="237" t="str">
        <f t="shared" si="79"/>
        <v>RnD Industry Fuel Use Perc Reduction</v>
      </c>
      <c r="D1969" t="s">
        <v>3051</v>
      </c>
      <c r="E1969" s="335"/>
      <c r="F1969" s="290" t="s">
        <v>3078</v>
      </c>
      <c r="G1969" s="335"/>
      <c r="H1969" s="17">
        <v>1493</v>
      </c>
      <c r="I1969" s="387" t="s">
        <v>43</v>
      </c>
      <c r="J1969" s="388" t="str">
        <f>IF(ISBLANK(INDEX('Policy Characteristics'!D:D,MATCH($C1969,'Policy Characteristics'!$C:$C,0))),"",INDEX('Policy Characteristics'!D:D,MATCH($C1969,'Policy Characteristics'!$C:$C,0)))</f>
        <v>R&amp;D Fuel Use Reductions</v>
      </c>
      <c r="K1969" s="237" t="str">
        <f>IF(ISBLANK(INDEX('Policy Characteristics'!E:E,MATCH($C1969,'Policy Characteristics'!$C:$C,0))),"",INDEX('Policy Characteristics'!E:E,MATCH($C1969,'Policy Characteristics'!$C:$C,0)))</f>
        <v>RnD industry fuel use reduction</v>
      </c>
      <c r="L1969" s="238">
        <f>IF(ISBLANK(INDEX('Policy Characteristics'!F:F,MATCH($C1969,'Policy Characteristics'!$C:$C,0))),"",INDEX('Policy Characteristics'!F:F,MATCH($C1969,'Policy Characteristics'!$C:$C,0)))</f>
        <v>0</v>
      </c>
      <c r="M1969" s="238">
        <f>IF(ISBLANK(INDEX('Policy Characteristics'!G:G,MATCH($C1969,'Policy Characteristics'!$C:$C,0))),"",INDEX('Policy Characteristics'!G:G,MATCH($C1969,'Policy Characteristics'!$C:$C,0)))</f>
        <v>0.4</v>
      </c>
      <c r="N1969" s="238">
        <f>IF(ISBLANK(INDEX('Policy Characteristics'!H:H,MATCH($C1969,'Policy Characteristics'!$C:$C,0))),"",INDEX('Policy Characteristics'!H:H,MATCH($C1969,'Policy Characteristics'!$C:$C,0)))</f>
        <v>0.01</v>
      </c>
      <c r="O1969" s="237" t="str">
        <f>IF(ISBLANK(INDEX('Policy Characteristics'!I:I,MATCH($C1969,'Policy Characteristics'!$C:$C,0))),"",INDEX('Policy Characteristics'!I:I,MATCH($C1969,'Policy Characteristics'!$C:$C,0)))</f>
        <v>% reduction in fuel use</v>
      </c>
      <c r="P1969" s="237"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7" t="str">
        <f>IF(ISBLANK(INDEX('Policy Characteristics'!K:K,MATCH($C1969,'Policy Characteristics'!$C:$C,0))),"",INDEX('Policy Characteristics'!K:K,MATCH($C1969,'Policy Characteristics'!$C:$C,0)))</f>
        <v>architectural-design.html#rnd</v>
      </c>
      <c r="R1969" s="237" t="str">
        <f>IF(ISBLANK(INDEX('Policy Characteristics'!L:L,MATCH($C1969,'Policy Characteristics'!$C:$C,0))),"",INDEX('Policy Characteristics'!L:L,MATCH($C1969,'Policy Characteristics'!$C:$C,0)))</f>
        <v>research-and-development.html</v>
      </c>
      <c r="S1969" s="291" t="s">
        <v>187</v>
      </c>
    </row>
    <row r="1970" spans="1:19">
      <c r="A1970" s="237" t="str">
        <f>IF(ISBLANK(INDEX('Policy Characteristics'!A:A,MATCH($C1970,'Policy Characteristics'!$C:$C,0))),"",INDEX('Policy Characteristics'!A:A,MATCH($C1970,'Policy Characteristics'!$C:$C,0)))</f>
        <v>Research and Development</v>
      </c>
      <c r="B1970" s="386" t="str">
        <f>IF(ISBLANK(INDEX('Policy Characteristics'!B:B,MATCH($C1970,'Policy Characteristics'!$C:$C,0))),"",INDEX('Policy Characteristics'!B:B,MATCH($C1970,'Policy Characteristics'!$C:$C,0)))</f>
        <v>Fuel Use Reduction</v>
      </c>
      <c r="C1970" s="237" t="str">
        <f t="shared" si="79"/>
        <v>RnD Industry Fuel Use Perc Reduction</v>
      </c>
      <c r="D1970" t="s">
        <v>3052</v>
      </c>
      <c r="E1970" s="335"/>
      <c r="F1970" s="290" t="s">
        <v>3079</v>
      </c>
      <c r="G1970" s="335"/>
      <c r="H1970" s="17">
        <v>1494</v>
      </c>
      <c r="I1970" s="387" t="s">
        <v>43</v>
      </c>
      <c r="J1970" s="388" t="str">
        <f>IF(ISBLANK(INDEX('Policy Characteristics'!D:D,MATCH($C1970,'Policy Characteristics'!$C:$C,0))),"",INDEX('Policy Characteristics'!D:D,MATCH($C1970,'Policy Characteristics'!$C:$C,0)))</f>
        <v>R&amp;D Fuel Use Reductions</v>
      </c>
      <c r="K1970" s="237" t="str">
        <f>IF(ISBLANK(INDEX('Policy Characteristics'!E:E,MATCH($C1970,'Policy Characteristics'!$C:$C,0))),"",INDEX('Policy Characteristics'!E:E,MATCH($C1970,'Policy Characteristics'!$C:$C,0)))</f>
        <v>RnD industry fuel use reduction</v>
      </c>
      <c r="L1970" s="238">
        <f>IF(ISBLANK(INDEX('Policy Characteristics'!F:F,MATCH($C1970,'Policy Characteristics'!$C:$C,0))),"",INDEX('Policy Characteristics'!F:F,MATCH($C1970,'Policy Characteristics'!$C:$C,0)))</f>
        <v>0</v>
      </c>
      <c r="M1970" s="238">
        <f>IF(ISBLANK(INDEX('Policy Characteristics'!G:G,MATCH($C1970,'Policy Characteristics'!$C:$C,0))),"",INDEX('Policy Characteristics'!G:G,MATCH($C1970,'Policy Characteristics'!$C:$C,0)))</f>
        <v>0.4</v>
      </c>
      <c r="N1970" s="238">
        <f>IF(ISBLANK(INDEX('Policy Characteristics'!H:H,MATCH($C1970,'Policy Characteristics'!$C:$C,0))),"",INDEX('Policy Characteristics'!H:H,MATCH($C1970,'Policy Characteristics'!$C:$C,0)))</f>
        <v>0.01</v>
      </c>
      <c r="O1970" s="237" t="str">
        <f>IF(ISBLANK(INDEX('Policy Characteristics'!I:I,MATCH($C1970,'Policy Characteristics'!$C:$C,0))),"",INDEX('Policy Characteristics'!I:I,MATCH($C1970,'Policy Characteristics'!$C:$C,0)))</f>
        <v>% reduction in fuel use</v>
      </c>
      <c r="P1970" s="237"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7" t="str">
        <f>IF(ISBLANK(INDEX('Policy Characteristics'!K:K,MATCH($C1970,'Policy Characteristics'!$C:$C,0))),"",INDEX('Policy Characteristics'!K:K,MATCH($C1970,'Policy Characteristics'!$C:$C,0)))</f>
        <v>architectural-design.html#rnd</v>
      </c>
      <c r="R1970" s="237" t="str">
        <f>IF(ISBLANK(INDEX('Policy Characteristics'!L:L,MATCH($C1970,'Policy Characteristics'!$C:$C,0))),"",INDEX('Policy Characteristics'!L:L,MATCH($C1970,'Policy Characteristics'!$C:$C,0)))</f>
        <v>research-and-development.html</v>
      </c>
      <c r="S1970" s="291" t="s">
        <v>187</v>
      </c>
    </row>
    <row r="1971" spans="1:19">
      <c r="A1971" s="237" t="str">
        <f>IF(ISBLANK(INDEX('Policy Characteristics'!A:A,MATCH($C1971,'Policy Characteristics'!$C:$C,0))),"",INDEX('Policy Characteristics'!A:A,MATCH($C1971,'Policy Characteristics'!$C:$C,0)))</f>
        <v>Research and Development</v>
      </c>
      <c r="B1971" s="386" t="str">
        <f>IF(ISBLANK(INDEX('Policy Characteristics'!B:B,MATCH($C1971,'Policy Characteristics'!$C:$C,0))),"",INDEX('Policy Characteristics'!B:B,MATCH($C1971,'Policy Characteristics'!$C:$C,0)))</f>
        <v>Fuel Use Reduction</v>
      </c>
      <c r="C1971" s="237" t="str">
        <f t="shared" si="79"/>
        <v>RnD Industry Fuel Use Perc Reduction</v>
      </c>
      <c r="D1971" t="s">
        <v>3053</v>
      </c>
      <c r="E1971" s="335"/>
      <c r="F1971" s="290" t="s">
        <v>3080</v>
      </c>
      <c r="G1971" s="335"/>
      <c r="H1971" s="17">
        <v>1495</v>
      </c>
      <c r="I1971" s="387" t="s">
        <v>43</v>
      </c>
      <c r="J1971" s="388" t="str">
        <f>IF(ISBLANK(INDEX('Policy Characteristics'!D:D,MATCH($C1971,'Policy Characteristics'!$C:$C,0))),"",INDEX('Policy Characteristics'!D:D,MATCH($C1971,'Policy Characteristics'!$C:$C,0)))</f>
        <v>R&amp;D Fuel Use Reductions</v>
      </c>
      <c r="K1971" s="237" t="str">
        <f>IF(ISBLANK(INDEX('Policy Characteristics'!E:E,MATCH($C1971,'Policy Characteristics'!$C:$C,0))),"",INDEX('Policy Characteristics'!E:E,MATCH($C1971,'Policy Characteristics'!$C:$C,0)))</f>
        <v>RnD industry fuel use reduction</v>
      </c>
      <c r="L1971" s="238">
        <f>IF(ISBLANK(INDEX('Policy Characteristics'!F:F,MATCH($C1971,'Policy Characteristics'!$C:$C,0))),"",INDEX('Policy Characteristics'!F:F,MATCH($C1971,'Policy Characteristics'!$C:$C,0)))</f>
        <v>0</v>
      </c>
      <c r="M1971" s="238">
        <f>IF(ISBLANK(INDEX('Policy Characteristics'!G:G,MATCH($C1971,'Policy Characteristics'!$C:$C,0))),"",INDEX('Policy Characteristics'!G:G,MATCH($C1971,'Policy Characteristics'!$C:$C,0)))</f>
        <v>0.4</v>
      </c>
      <c r="N1971" s="238">
        <f>IF(ISBLANK(INDEX('Policy Characteristics'!H:H,MATCH($C1971,'Policy Characteristics'!$C:$C,0))),"",INDEX('Policy Characteristics'!H:H,MATCH($C1971,'Policy Characteristics'!$C:$C,0)))</f>
        <v>0.01</v>
      </c>
      <c r="O1971" s="237" t="str">
        <f>IF(ISBLANK(INDEX('Policy Characteristics'!I:I,MATCH($C1971,'Policy Characteristics'!$C:$C,0))),"",INDEX('Policy Characteristics'!I:I,MATCH($C1971,'Policy Characteristics'!$C:$C,0)))</f>
        <v>% reduction in fuel use</v>
      </c>
      <c r="P1971" s="237"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7" t="str">
        <f>IF(ISBLANK(INDEX('Policy Characteristics'!K:K,MATCH($C1971,'Policy Characteristics'!$C:$C,0))),"",INDEX('Policy Characteristics'!K:K,MATCH($C1971,'Policy Characteristics'!$C:$C,0)))</f>
        <v>architectural-design.html#rnd</v>
      </c>
      <c r="R1971" s="237" t="str">
        <f>IF(ISBLANK(INDEX('Policy Characteristics'!L:L,MATCH($C1971,'Policy Characteristics'!$C:$C,0))),"",INDEX('Policy Characteristics'!L:L,MATCH($C1971,'Policy Characteristics'!$C:$C,0)))</f>
        <v>research-and-development.html</v>
      </c>
      <c r="S1971" s="291" t="s">
        <v>187</v>
      </c>
    </row>
    <row r="1972" spans="1:19">
      <c r="A1972" s="237" t="str">
        <f>IF(ISBLANK(INDEX('Policy Characteristics'!A:A,MATCH($C1972,'Policy Characteristics'!$C:$C,0))),"",INDEX('Policy Characteristics'!A:A,MATCH($C1972,'Policy Characteristics'!$C:$C,0)))</f>
        <v>Research and Development</v>
      </c>
      <c r="B1972" s="386" t="str">
        <f>IF(ISBLANK(INDEX('Policy Characteristics'!B:B,MATCH($C1972,'Policy Characteristics'!$C:$C,0))),"",INDEX('Policy Characteristics'!B:B,MATCH($C1972,'Policy Characteristics'!$C:$C,0)))</f>
        <v>Fuel Use Reduction</v>
      </c>
      <c r="C1972" s="237" t="str">
        <f t="shared" si="79"/>
        <v>RnD Industry Fuel Use Perc Reduction</v>
      </c>
      <c r="D1972" t="s">
        <v>3054</v>
      </c>
      <c r="E1972" s="335"/>
      <c r="F1972" s="290" t="s">
        <v>325</v>
      </c>
      <c r="G1972" s="335"/>
      <c r="H1972" s="17">
        <v>1496</v>
      </c>
      <c r="I1972" s="387" t="s">
        <v>43</v>
      </c>
      <c r="J1972" s="388" t="str">
        <f>IF(ISBLANK(INDEX('Policy Characteristics'!D:D,MATCH($C1972,'Policy Characteristics'!$C:$C,0))),"",INDEX('Policy Characteristics'!D:D,MATCH($C1972,'Policy Characteristics'!$C:$C,0)))</f>
        <v>R&amp;D Fuel Use Reductions</v>
      </c>
      <c r="K1972" s="237" t="str">
        <f>IF(ISBLANK(INDEX('Policy Characteristics'!E:E,MATCH($C1972,'Policy Characteristics'!$C:$C,0))),"",INDEX('Policy Characteristics'!E:E,MATCH($C1972,'Policy Characteristics'!$C:$C,0)))</f>
        <v>RnD industry fuel use reduction</v>
      </c>
      <c r="L1972" s="238">
        <f>IF(ISBLANK(INDEX('Policy Characteristics'!F:F,MATCH($C1972,'Policy Characteristics'!$C:$C,0))),"",INDEX('Policy Characteristics'!F:F,MATCH($C1972,'Policy Characteristics'!$C:$C,0)))</f>
        <v>0</v>
      </c>
      <c r="M1972" s="238">
        <f>IF(ISBLANK(INDEX('Policy Characteristics'!G:G,MATCH($C1972,'Policy Characteristics'!$C:$C,0))),"",INDEX('Policy Characteristics'!G:G,MATCH($C1972,'Policy Characteristics'!$C:$C,0)))</f>
        <v>0.4</v>
      </c>
      <c r="N1972" s="238">
        <f>IF(ISBLANK(INDEX('Policy Characteristics'!H:H,MATCH($C1972,'Policy Characteristics'!$C:$C,0))),"",INDEX('Policy Characteristics'!H:H,MATCH($C1972,'Policy Characteristics'!$C:$C,0)))</f>
        <v>0.01</v>
      </c>
      <c r="O1972" s="237" t="str">
        <f>IF(ISBLANK(INDEX('Policy Characteristics'!I:I,MATCH($C1972,'Policy Characteristics'!$C:$C,0))),"",INDEX('Policy Characteristics'!I:I,MATCH($C1972,'Policy Characteristics'!$C:$C,0)))</f>
        <v>% reduction in fuel use</v>
      </c>
      <c r="P1972" s="237"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7" t="str">
        <f>IF(ISBLANK(INDEX('Policy Characteristics'!K:K,MATCH($C1972,'Policy Characteristics'!$C:$C,0))),"",INDEX('Policy Characteristics'!K:K,MATCH($C1972,'Policy Characteristics'!$C:$C,0)))</f>
        <v>architectural-design.html#rnd</v>
      </c>
      <c r="R1972" s="237" t="str">
        <f>IF(ISBLANK(INDEX('Policy Characteristics'!L:L,MATCH($C1972,'Policy Characteristics'!$C:$C,0))),"",INDEX('Policy Characteristics'!L:L,MATCH($C1972,'Policy Characteristics'!$C:$C,0)))</f>
        <v>research-and-development.html</v>
      </c>
      <c r="S1972" s="291" t="s">
        <v>187</v>
      </c>
    </row>
    <row r="1973" spans="1:19">
      <c r="A1973" s="237" t="str">
        <f>IF(ISBLANK(INDEX('Policy Characteristics'!A:A,MATCH($C1973,'Policy Characteristics'!$C:$C,0))),"",INDEX('Policy Characteristics'!A:A,MATCH($C1973,'Policy Characteristics'!$C:$C,0)))</f>
        <v>Research and Development</v>
      </c>
      <c r="B1973" s="386" t="str">
        <f>IF(ISBLANK(INDEX('Policy Characteristics'!B:B,MATCH($C1973,'Policy Characteristics'!$C:$C,0))),"",INDEX('Policy Characteristics'!B:B,MATCH($C1973,'Policy Characteristics'!$C:$C,0)))</f>
        <v>Fuel Use Reduction</v>
      </c>
      <c r="C1973" s="237" t="str">
        <f t="shared" si="79"/>
        <v>RnD Industry Fuel Use Perc Reduction</v>
      </c>
      <c r="D1973" t="s">
        <v>3055</v>
      </c>
      <c r="E1973" s="335"/>
      <c r="F1973" s="290" t="s">
        <v>3081</v>
      </c>
      <c r="G1973" s="335"/>
      <c r="H1973" s="17">
        <v>1497</v>
      </c>
      <c r="I1973" s="387" t="s">
        <v>43</v>
      </c>
      <c r="J1973" s="388" t="str">
        <f>IF(ISBLANK(INDEX('Policy Characteristics'!D:D,MATCH($C1973,'Policy Characteristics'!$C:$C,0))),"",INDEX('Policy Characteristics'!D:D,MATCH($C1973,'Policy Characteristics'!$C:$C,0)))</f>
        <v>R&amp;D Fuel Use Reductions</v>
      </c>
      <c r="K1973" s="237" t="str">
        <f>IF(ISBLANK(INDEX('Policy Characteristics'!E:E,MATCH($C1973,'Policy Characteristics'!$C:$C,0))),"",INDEX('Policy Characteristics'!E:E,MATCH($C1973,'Policy Characteristics'!$C:$C,0)))</f>
        <v>RnD industry fuel use reduction</v>
      </c>
      <c r="L1973" s="238">
        <f>IF(ISBLANK(INDEX('Policy Characteristics'!F:F,MATCH($C1973,'Policy Characteristics'!$C:$C,0))),"",INDEX('Policy Characteristics'!F:F,MATCH($C1973,'Policy Characteristics'!$C:$C,0)))</f>
        <v>0</v>
      </c>
      <c r="M1973" s="238">
        <f>IF(ISBLANK(INDEX('Policy Characteristics'!G:G,MATCH($C1973,'Policy Characteristics'!$C:$C,0))),"",INDEX('Policy Characteristics'!G:G,MATCH($C1973,'Policy Characteristics'!$C:$C,0)))</f>
        <v>0.4</v>
      </c>
      <c r="N1973" s="238">
        <f>IF(ISBLANK(INDEX('Policy Characteristics'!H:H,MATCH($C1973,'Policy Characteristics'!$C:$C,0))),"",INDEX('Policy Characteristics'!H:H,MATCH($C1973,'Policy Characteristics'!$C:$C,0)))</f>
        <v>0.01</v>
      </c>
      <c r="O1973" s="237" t="str">
        <f>IF(ISBLANK(INDEX('Policy Characteristics'!I:I,MATCH($C1973,'Policy Characteristics'!$C:$C,0))),"",INDEX('Policy Characteristics'!I:I,MATCH($C1973,'Policy Characteristics'!$C:$C,0)))</f>
        <v>% reduction in fuel use</v>
      </c>
      <c r="P1973" s="237"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7" t="str">
        <f>IF(ISBLANK(INDEX('Policy Characteristics'!K:K,MATCH($C1973,'Policy Characteristics'!$C:$C,0))),"",INDEX('Policy Characteristics'!K:K,MATCH($C1973,'Policy Characteristics'!$C:$C,0)))</f>
        <v>architectural-design.html#rnd</v>
      </c>
      <c r="R1973" s="237" t="str">
        <f>IF(ISBLANK(INDEX('Policy Characteristics'!L:L,MATCH($C1973,'Policy Characteristics'!$C:$C,0))),"",INDEX('Policy Characteristics'!L:L,MATCH($C1973,'Policy Characteristics'!$C:$C,0)))</f>
        <v>research-and-development.html</v>
      </c>
      <c r="S1973" s="291" t="s">
        <v>187</v>
      </c>
    </row>
    <row r="1974" spans="1:19">
      <c r="A1974" s="237" t="str">
        <f>IF(ISBLANK(INDEX('Policy Characteristics'!A:A,MATCH($C1974,'Policy Characteristics'!$C:$C,0))),"",INDEX('Policy Characteristics'!A:A,MATCH($C1974,'Policy Characteristics'!$C:$C,0)))</f>
        <v>Research and Development</v>
      </c>
      <c r="B1974" s="386" t="str">
        <f>IF(ISBLANK(INDEX('Policy Characteristics'!B:B,MATCH($C1974,'Policy Characteristics'!$C:$C,0))),"",INDEX('Policy Characteristics'!B:B,MATCH($C1974,'Policy Characteristics'!$C:$C,0)))</f>
        <v>Fuel Use Reduction</v>
      </c>
      <c r="C1974" s="237" t="str">
        <f t="shared" si="79"/>
        <v>RnD Industry Fuel Use Perc Reduction</v>
      </c>
      <c r="D1974" t="s">
        <v>3056</v>
      </c>
      <c r="E1974" s="335"/>
      <c r="F1974" s="290" t="s">
        <v>3082</v>
      </c>
      <c r="G1974" s="335"/>
      <c r="H1974" s="17">
        <v>1498</v>
      </c>
      <c r="I1974" s="387" t="s">
        <v>43</v>
      </c>
      <c r="J1974" s="388" t="str">
        <f>IF(ISBLANK(INDEX('Policy Characteristics'!D:D,MATCH($C1974,'Policy Characteristics'!$C:$C,0))),"",INDEX('Policy Characteristics'!D:D,MATCH($C1974,'Policy Characteristics'!$C:$C,0)))</f>
        <v>R&amp;D Fuel Use Reductions</v>
      </c>
      <c r="K1974" s="237" t="str">
        <f>IF(ISBLANK(INDEX('Policy Characteristics'!E:E,MATCH($C1974,'Policy Characteristics'!$C:$C,0))),"",INDEX('Policy Characteristics'!E:E,MATCH($C1974,'Policy Characteristics'!$C:$C,0)))</f>
        <v>RnD industry fuel use reduction</v>
      </c>
      <c r="L1974" s="238">
        <f>IF(ISBLANK(INDEX('Policy Characteristics'!F:F,MATCH($C1974,'Policy Characteristics'!$C:$C,0))),"",INDEX('Policy Characteristics'!F:F,MATCH($C1974,'Policy Characteristics'!$C:$C,0)))</f>
        <v>0</v>
      </c>
      <c r="M1974" s="238">
        <f>IF(ISBLANK(INDEX('Policy Characteristics'!G:G,MATCH($C1974,'Policy Characteristics'!$C:$C,0))),"",INDEX('Policy Characteristics'!G:G,MATCH($C1974,'Policy Characteristics'!$C:$C,0)))</f>
        <v>0.4</v>
      </c>
      <c r="N1974" s="238">
        <f>IF(ISBLANK(INDEX('Policy Characteristics'!H:H,MATCH($C1974,'Policy Characteristics'!$C:$C,0))),"",INDEX('Policy Characteristics'!H:H,MATCH($C1974,'Policy Characteristics'!$C:$C,0)))</f>
        <v>0.01</v>
      </c>
      <c r="O1974" s="237" t="str">
        <f>IF(ISBLANK(INDEX('Policy Characteristics'!I:I,MATCH($C1974,'Policy Characteristics'!$C:$C,0))),"",INDEX('Policy Characteristics'!I:I,MATCH($C1974,'Policy Characteristics'!$C:$C,0)))</f>
        <v>% reduction in fuel use</v>
      </c>
      <c r="P1974" s="237"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7" t="str">
        <f>IF(ISBLANK(INDEX('Policy Characteristics'!K:K,MATCH($C1974,'Policy Characteristics'!$C:$C,0))),"",INDEX('Policy Characteristics'!K:K,MATCH($C1974,'Policy Characteristics'!$C:$C,0)))</f>
        <v>architectural-design.html#rnd</v>
      </c>
      <c r="R1974" s="237" t="str">
        <f>IF(ISBLANK(INDEX('Policy Characteristics'!L:L,MATCH($C1974,'Policy Characteristics'!$C:$C,0))),"",INDEX('Policy Characteristics'!L:L,MATCH($C1974,'Policy Characteristics'!$C:$C,0)))</f>
        <v>research-and-development.html</v>
      </c>
      <c r="S1974" s="291" t="s">
        <v>187</v>
      </c>
    </row>
    <row r="1975" spans="1:19">
      <c r="A1975" s="237" t="str">
        <f>IF(ISBLANK(INDEX('Policy Characteristics'!A:A,MATCH($C1975,'Policy Characteristics'!$C:$C,0))),"",INDEX('Policy Characteristics'!A:A,MATCH($C1975,'Policy Characteristics'!$C:$C,0)))</f>
        <v>Research and Development</v>
      </c>
      <c r="B1975" s="386" t="str">
        <f>IF(ISBLANK(INDEX('Policy Characteristics'!B:B,MATCH($C1975,'Policy Characteristics'!$C:$C,0))),"",INDEX('Policy Characteristics'!B:B,MATCH($C1975,'Policy Characteristics'!$C:$C,0)))</f>
        <v>Fuel Use Reduction</v>
      </c>
      <c r="C1975" s="237" t="str">
        <f t="shared" si="79"/>
        <v>RnD Industry Fuel Use Perc Reduction</v>
      </c>
      <c r="D1975" t="s">
        <v>3057</v>
      </c>
      <c r="E1975" s="335"/>
      <c r="F1975" s="290" t="s">
        <v>3083</v>
      </c>
      <c r="G1975" s="335"/>
      <c r="H1975" s="17">
        <v>1499</v>
      </c>
      <c r="I1975" s="387" t="s">
        <v>43</v>
      </c>
      <c r="J1975" s="388" t="str">
        <f>IF(ISBLANK(INDEX('Policy Characteristics'!D:D,MATCH($C1975,'Policy Characteristics'!$C:$C,0))),"",INDEX('Policy Characteristics'!D:D,MATCH($C1975,'Policy Characteristics'!$C:$C,0)))</f>
        <v>R&amp;D Fuel Use Reductions</v>
      </c>
      <c r="K1975" s="237" t="str">
        <f>IF(ISBLANK(INDEX('Policy Characteristics'!E:E,MATCH($C1975,'Policy Characteristics'!$C:$C,0))),"",INDEX('Policy Characteristics'!E:E,MATCH($C1975,'Policy Characteristics'!$C:$C,0)))</f>
        <v>RnD industry fuel use reduction</v>
      </c>
      <c r="L1975" s="238">
        <f>IF(ISBLANK(INDEX('Policy Characteristics'!F:F,MATCH($C1975,'Policy Characteristics'!$C:$C,0))),"",INDEX('Policy Characteristics'!F:F,MATCH($C1975,'Policy Characteristics'!$C:$C,0)))</f>
        <v>0</v>
      </c>
      <c r="M1975" s="238">
        <f>IF(ISBLANK(INDEX('Policy Characteristics'!G:G,MATCH($C1975,'Policy Characteristics'!$C:$C,0))),"",INDEX('Policy Characteristics'!G:G,MATCH($C1975,'Policy Characteristics'!$C:$C,0)))</f>
        <v>0.4</v>
      </c>
      <c r="N1975" s="238">
        <f>IF(ISBLANK(INDEX('Policy Characteristics'!H:H,MATCH($C1975,'Policy Characteristics'!$C:$C,0))),"",INDEX('Policy Characteristics'!H:H,MATCH($C1975,'Policy Characteristics'!$C:$C,0)))</f>
        <v>0.01</v>
      </c>
      <c r="O1975" s="237" t="str">
        <f>IF(ISBLANK(INDEX('Policy Characteristics'!I:I,MATCH($C1975,'Policy Characteristics'!$C:$C,0))),"",INDEX('Policy Characteristics'!I:I,MATCH($C1975,'Policy Characteristics'!$C:$C,0)))</f>
        <v>% reduction in fuel use</v>
      </c>
      <c r="P1975" s="237"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7" t="str">
        <f>IF(ISBLANK(INDEX('Policy Characteristics'!K:K,MATCH($C1975,'Policy Characteristics'!$C:$C,0))),"",INDEX('Policy Characteristics'!K:K,MATCH($C1975,'Policy Characteristics'!$C:$C,0)))</f>
        <v>architectural-design.html#rnd</v>
      </c>
      <c r="R1975" s="237" t="str">
        <f>IF(ISBLANK(INDEX('Policy Characteristics'!L:L,MATCH($C1975,'Policy Characteristics'!$C:$C,0))),"",INDEX('Policy Characteristics'!L:L,MATCH($C1975,'Policy Characteristics'!$C:$C,0)))</f>
        <v>research-and-development.html</v>
      </c>
      <c r="S1975" s="291" t="s">
        <v>187</v>
      </c>
    </row>
    <row r="1976" spans="1:19">
      <c r="A1976" s="237" t="str">
        <f>IF(ISBLANK(INDEX('Policy Characteristics'!A:A,MATCH($C1976,'Policy Characteristics'!$C:$C,0))),"",INDEX('Policy Characteristics'!A:A,MATCH($C1976,'Policy Characteristics'!$C:$C,0)))</f>
        <v>Research and Development</v>
      </c>
      <c r="B1976" s="386" t="str">
        <f>IF(ISBLANK(INDEX('Policy Characteristics'!B:B,MATCH($C1976,'Policy Characteristics'!$C:$C,0))),"",INDEX('Policy Characteristics'!B:B,MATCH($C1976,'Policy Characteristics'!$C:$C,0)))</f>
        <v>Fuel Use Reduction</v>
      </c>
      <c r="C1976" s="237" t="str">
        <f t="shared" si="79"/>
        <v>RnD Industry Fuel Use Perc Reduction</v>
      </c>
      <c r="D1976" t="s">
        <v>3058</v>
      </c>
      <c r="E1976" s="335"/>
      <c r="F1976" s="290" t="s">
        <v>324</v>
      </c>
      <c r="G1976" s="335"/>
      <c r="H1976" s="17">
        <v>1500</v>
      </c>
      <c r="I1976" s="387" t="s">
        <v>43</v>
      </c>
      <c r="J1976" s="388" t="str">
        <f>IF(ISBLANK(INDEX('Policy Characteristics'!D:D,MATCH($C1976,'Policy Characteristics'!$C:$C,0))),"",INDEX('Policy Characteristics'!D:D,MATCH($C1976,'Policy Characteristics'!$C:$C,0)))</f>
        <v>R&amp;D Fuel Use Reductions</v>
      </c>
      <c r="K1976" s="237" t="str">
        <f>IF(ISBLANK(INDEX('Policy Characteristics'!E:E,MATCH($C1976,'Policy Characteristics'!$C:$C,0))),"",INDEX('Policy Characteristics'!E:E,MATCH($C1976,'Policy Characteristics'!$C:$C,0)))</f>
        <v>RnD industry fuel use reduction</v>
      </c>
      <c r="L1976" s="238">
        <f>IF(ISBLANK(INDEX('Policy Characteristics'!F:F,MATCH($C1976,'Policy Characteristics'!$C:$C,0))),"",INDEX('Policy Characteristics'!F:F,MATCH($C1976,'Policy Characteristics'!$C:$C,0)))</f>
        <v>0</v>
      </c>
      <c r="M1976" s="238">
        <f>IF(ISBLANK(INDEX('Policy Characteristics'!G:G,MATCH($C1976,'Policy Characteristics'!$C:$C,0))),"",INDEX('Policy Characteristics'!G:G,MATCH($C1976,'Policy Characteristics'!$C:$C,0)))</f>
        <v>0.4</v>
      </c>
      <c r="N1976" s="238">
        <f>IF(ISBLANK(INDEX('Policy Characteristics'!H:H,MATCH($C1976,'Policy Characteristics'!$C:$C,0))),"",INDEX('Policy Characteristics'!H:H,MATCH($C1976,'Policy Characteristics'!$C:$C,0)))</f>
        <v>0.01</v>
      </c>
      <c r="O1976" s="237" t="str">
        <f>IF(ISBLANK(INDEX('Policy Characteristics'!I:I,MATCH($C1976,'Policy Characteristics'!$C:$C,0))),"",INDEX('Policy Characteristics'!I:I,MATCH($C1976,'Policy Characteristics'!$C:$C,0)))</f>
        <v>% reduction in fuel use</v>
      </c>
      <c r="P1976" s="237"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7" t="str">
        <f>IF(ISBLANK(INDEX('Policy Characteristics'!K:K,MATCH($C1976,'Policy Characteristics'!$C:$C,0))),"",INDEX('Policy Characteristics'!K:K,MATCH($C1976,'Policy Characteristics'!$C:$C,0)))</f>
        <v>architectural-design.html#rnd</v>
      </c>
      <c r="R1976" s="237" t="str">
        <f>IF(ISBLANK(INDEX('Policy Characteristics'!L:L,MATCH($C1976,'Policy Characteristics'!$C:$C,0))),"",INDEX('Policy Characteristics'!L:L,MATCH($C1976,'Policy Characteristics'!$C:$C,0)))</f>
        <v>research-and-development.html</v>
      </c>
      <c r="S1976" s="291" t="s">
        <v>187</v>
      </c>
    </row>
    <row r="1977" spans="1:19">
      <c r="A1977" s="237" t="str">
        <f>IF(ISBLANK(INDEX('Policy Characteristics'!A:A,MATCH($C1977,'Policy Characteristics'!$C:$C,0))),"",INDEX('Policy Characteristics'!A:A,MATCH($C1977,'Policy Characteristics'!$C:$C,0)))</f>
        <v>Research and Development</v>
      </c>
      <c r="B1977" s="386" t="str">
        <f>IF(ISBLANK(INDEX('Policy Characteristics'!B:B,MATCH($C1977,'Policy Characteristics'!$C:$C,0))),"",INDEX('Policy Characteristics'!B:B,MATCH($C1977,'Policy Characteristics'!$C:$C,0)))</f>
        <v>Fuel Use Reduction</v>
      </c>
      <c r="C1977" s="237" t="str">
        <f t="shared" si="79"/>
        <v>RnD Industry Fuel Use Perc Reduction</v>
      </c>
      <c r="D1977" t="s">
        <v>3059</v>
      </c>
      <c r="E1977" s="335"/>
      <c r="F1977" s="290" t="s">
        <v>3084</v>
      </c>
      <c r="G1977" s="335"/>
      <c r="H1977" s="17">
        <v>1501</v>
      </c>
      <c r="I1977" s="387" t="s">
        <v>43</v>
      </c>
      <c r="J1977" s="388" t="str">
        <f>IF(ISBLANK(INDEX('Policy Characteristics'!D:D,MATCH($C1977,'Policy Characteristics'!$C:$C,0))),"",INDEX('Policy Characteristics'!D:D,MATCH($C1977,'Policy Characteristics'!$C:$C,0)))</f>
        <v>R&amp;D Fuel Use Reductions</v>
      </c>
      <c r="K1977" s="237" t="str">
        <f>IF(ISBLANK(INDEX('Policy Characteristics'!E:E,MATCH($C1977,'Policy Characteristics'!$C:$C,0))),"",INDEX('Policy Characteristics'!E:E,MATCH($C1977,'Policy Characteristics'!$C:$C,0)))</f>
        <v>RnD industry fuel use reduction</v>
      </c>
      <c r="L1977" s="238">
        <f>IF(ISBLANK(INDEX('Policy Characteristics'!F:F,MATCH($C1977,'Policy Characteristics'!$C:$C,0))),"",INDEX('Policy Characteristics'!F:F,MATCH($C1977,'Policy Characteristics'!$C:$C,0)))</f>
        <v>0</v>
      </c>
      <c r="M1977" s="238">
        <f>IF(ISBLANK(INDEX('Policy Characteristics'!G:G,MATCH($C1977,'Policy Characteristics'!$C:$C,0))),"",INDEX('Policy Characteristics'!G:G,MATCH($C1977,'Policy Characteristics'!$C:$C,0)))</f>
        <v>0.4</v>
      </c>
      <c r="N1977" s="238">
        <f>IF(ISBLANK(INDEX('Policy Characteristics'!H:H,MATCH($C1977,'Policy Characteristics'!$C:$C,0))),"",INDEX('Policy Characteristics'!H:H,MATCH($C1977,'Policy Characteristics'!$C:$C,0)))</f>
        <v>0.01</v>
      </c>
      <c r="O1977" s="237" t="str">
        <f>IF(ISBLANK(INDEX('Policy Characteristics'!I:I,MATCH($C1977,'Policy Characteristics'!$C:$C,0))),"",INDEX('Policy Characteristics'!I:I,MATCH($C1977,'Policy Characteristics'!$C:$C,0)))</f>
        <v>% reduction in fuel use</v>
      </c>
      <c r="P1977" s="237"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7" t="str">
        <f>IF(ISBLANK(INDEX('Policy Characteristics'!K:K,MATCH($C1977,'Policy Characteristics'!$C:$C,0))),"",INDEX('Policy Characteristics'!K:K,MATCH($C1977,'Policy Characteristics'!$C:$C,0)))</f>
        <v>architectural-design.html#rnd</v>
      </c>
      <c r="R1977" s="237" t="str">
        <f>IF(ISBLANK(INDEX('Policy Characteristics'!L:L,MATCH($C1977,'Policy Characteristics'!$C:$C,0))),"",INDEX('Policy Characteristics'!L:L,MATCH($C1977,'Policy Characteristics'!$C:$C,0)))</f>
        <v>research-and-development.html</v>
      </c>
      <c r="S1977" s="291" t="s">
        <v>187</v>
      </c>
    </row>
    <row r="1978" spans="1:19">
      <c r="A1978" s="237" t="str">
        <f>IF(ISBLANK(INDEX('Policy Characteristics'!A:A,MATCH($C1978,'Policy Characteristics'!$C:$C,0))),"",INDEX('Policy Characteristics'!A:A,MATCH($C1978,'Policy Characteristics'!$C:$C,0)))</f>
        <v>Research and Development</v>
      </c>
      <c r="B1978" s="386" t="str">
        <f>IF(ISBLANK(INDEX('Policy Characteristics'!B:B,MATCH($C1978,'Policy Characteristics'!$C:$C,0))),"",INDEX('Policy Characteristics'!B:B,MATCH($C1978,'Policy Characteristics'!$C:$C,0)))</f>
        <v>Fuel Use Reduction</v>
      </c>
      <c r="C1978" s="237" t="str">
        <f t="shared" si="79"/>
        <v>RnD Industry Fuel Use Perc Reduction</v>
      </c>
      <c r="D1978" t="s">
        <v>3060</v>
      </c>
      <c r="E1978" s="335"/>
      <c r="F1978" s="290" t="s">
        <v>3085</v>
      </c>
      <c r="G1978" s="335"/>
      <c r="H1978" s="17">
        <v>1502</v>
      </c>
      <c r="I1978" s="387" t="s">
        <v>43</v>
      </c>
      <c r="J1978" s="388" t="str">
        <f>IF(ISBLANK(INDEX('Policy Characteristics'!D:D,MATCH($C1978,'Policy Characteristics'!$C:$C,0))),"",INDEX('Policy Characteristics'!D:D,MATCH($C1978,'Policy Characteristics'!$C:$C,0)))</f>
        <v>R&amp;D Fuel Use Reductions</v>
      </c>
      <c r="K1978" s="237" t="str">
        <f>IF(ISBLANK(INDEX('Policy Characteristics'!E:E,MATCH($C1978,'Policy Characteristics'!$C:$C,0))),"",INDEX('Policy Characteristics'!E:E,MATCH($C1978,'Policy Characteristics'!$C:$C,0)))</f>
        <v>RnD industry fuel use reduction</v>
      </c>
      <c r="L1978" s="238">
        <f>IF(ISBLANK(INDEX('Policy Characteristics'!F:F,MATCH($C1978,'Policy Characteristics'!$C:$C,0))),"",INDEX('Policy Characteristics'!F:F,MATCH($C1978,'Policy Characteristics'!$C:$C,0)))</f>
        <v>0</v>
      </c>
      <c r="M1978" s="238">
        <f>IF(ISBLANK(INDEX('Policy Characteristics'!G:G,MATCH($C1978,'Policy Characteristics'!$C:$C,0))),"",INDEX('Policy Characteristics'!G:G,MATCH($C1978,'Policy Characteristics'!$C:$C,0)))</f>
        <v>0.4</v>
      </c>
      <c r="N1978" s="238">
        <f>IF(ISBLANK(INDEX('Policy Characteristics'!H:H,MATCH($C1978,'Policy Characteristics'!$C:$C,0))),"",INDEX('Policy Characteristics'!H:H,MATCH($C1978,'Policy Characteristics'!$C:$C,0)))</f>
        <v>0.01</v>
      </c>
      <c r="O1978" s="237" t="str">
        <f>IF(ISBLANK(INDEX('Policy Characteristics'!I:I,MATCH($C1978,'Policy Characteristics'!$C:$C,0))),"",INDEX('Policy Characteristics'!I:I,MATCH($C1978,'Policy Characteristics'!$C:$C,0)))</f>
        <v>% reduction in fuel use</v>
      </c>
      <c r="P1978" s="237"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7" t="str">
        <f>IF(ISBLANK(INDEX('Policy Characteristics'!K:K,MATCH($C1978,'Policy Characteristics'!$C:$C,0))),"",INDEX('Policy Characteristics'!K:K,MATCH($C1978,'Policy Characteristics'!$C:$C,0)))</f>
        <v>architectural-design.html#rnd</v>
      </c>
      <c r="R1978" s="237" t="str">
        <f>IF(ISBLANK(INDEX('Policy Characteristics'!L:L,MATCH($C1978,'Policy Characteristics'!$C:$C,0))),"",INDEX('Policy Characteristics'!L:L,MATCH($C1978,'Policy Characteristics'!$C:$C,0)))</f>
        <v>research-and-development.html</v>
      </c>
      <c r="S1978" s="291" t="s">
        <v>187</v>
      </c>
    </row>
    <row r="1979" spans="1:19">
      <c r="A1979" s="237" t="str">
        <f>IF(ISBLANK(INDEX('Policy Characteristics'!A:A,MATCH($C1979,'Policy Characteristics'!$C:$C,0))),"",INDEX('Policy Characteristics'!A:A,MATCH($C1979,'Policy Characteristics'!$C:$C,0)))</f>
        <v>Research and Development</v>
      </c>
      <c r="B1979" s="386" t="str">
        <f>IF(ISBLANK(INDEX('Policy Characteristics'!B:B,MATCH($C1979,'Policy Characteristics'!$C:$C,0))),"",INDEX('Policy Characteristics'!B:B,MATCH($C1979,'Policy Characteristics'!$C:$C,0)))</f>
        <v>Fuel Use Reduction</v>
      </c>
      <c r="C1979" s="237" t="str">
        <f t="shared" si="79"/>
        <v>RnD Industry Fuel Use Perc Reduction</v>
      </c>
      <c r="D1979" t="s">
        <v>3061</v>
      </c>
      <c r="E1979" s="335"/>
      <c r="F1979" s="290" t="s">
        <v>3086</v>
      </c>
      <c r="G1979" s="335"/>
      <c r="H1979" s="17">
        <v>1503</v>
      </c>
      <c r="I1979" s="387" t="s">
        <v>43</v>
      </c>
      <c r="J1979" s="388" t="str">
        <f>IF(ISBLANK(INDEX('Policy Characteristics'!D:D,MATCH($C1979,'Policy Characteristics'!$C:$C,0))),"",INDEX('Policy Characteristics'!D:D,MATCH($C1979,'Policy Characteristics'!$C:$C,0)))</f>
        <v>R&amp;D Fuel Use Reductions</v>
      </c>
      <c r="K1979" s="237" t="str">
        <f>IF(ISBLANK(INDEX('Policy Characteristics'!E:E,MATCH($C1979,'Policy Characteristics'!$C:$C,0))),"",INDEX('Policy Characteristics'!E:E,MATCH($C1979,'Policy Characteristics'!$C:$C,0)))</f>
        <v>RnD industry fuel use reduction</v>
      </c>
      <c r="L1979" s="238">
        <f>IF(ISBLANK(INDEX('Policy Characteristics'!F:F,MATCH($C1979,'Policy Characteristics'!$C:$C,0))),"",INDEX('Policy Characteristics'!F:F,MATCH($C1979,'Policy Characteristics'!$C:$C,0)))</f>
        <v>0</v>
      </c>
      <c r="M1979" s="238">
        <f>IF(ISBLANK(INDEX('Policy Characteristics'!G:G,MATCH($C1979,'Policy Characteristics'!$C:$C,0))),"",INDEX('Policy Characteristics'!G:G,MATCH($C1979,'Policy Characteristics'!$C:$C,0)))</f>
        <v>0.4</v>
      </c>
      <c r="N1979" s="238">
        <f>IF(ISBLANK(INDEX('Policy Characteristics'!H:H,MATCH($C1979,'Policy Characteristics'!$C:$C,0))),"",INDEX('Policy Characteristics'!H:H,MATCH($C1979,'Policy Characteristics'!$C:$C,0)))</f>
        <v>0.01</v>
      </c>
      <c r="O1979" s="237" t="str">
        <f>IF(ISBLANK(INDEX('Policy Characteristics'!I:I,MATCH($C1979,'Policy Characteristics'!$C:$C,0))),"",INDEX('Policy Characteristics'!I:I,MATCH($C1979,'Policy Characteristics'!$C:$C,0)))</f>
        <v>% reduction in fuel use</v>
      </c>
      <c r="P1979" s="237"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7" t="str">
        <f>IF(ISBLANK(INDEX('Policy Characteristics'!K:K,MATCH($C1979,'Policy Characteristics'!$C:$C,0))),"",INDEX('Policy Characteristics'!K:K,MATCH($C1979,'Policy Characteristics'!$C:$C,0)))</f>
        <v>architectural-design.html#rnd</v>
      </c>
      <c r="R1979" s="237" t="str">
        <f>IF(ISBLANK(INDEX('Policy Characteristics'!L:L,MATCH($C1979,'Policy Characteristics'!$C:$C,0))),"",INDEX('Policy Characteristics'!L:L,MATCH($C1979,'Policy Characteristics'!$C:$C,0)))</f>
        <v>research-and-development.html</v>
      </c>
      <c r="S1979" s="291" t="s">
        <v>187</v>
      </c>
    </row>
    <row r="1980" spans="1:19">
      <c r="A1980" s="237" t="str">
        <f>IF(ISBLANK(INDEX('Policy Characteristics'!A:A,MATCH($C1980,'Policy Characteristics'!$C:$C,0))),"",INDEX('Policy Characteristics'!A:A,MATCH($C1980,'Policy Characteristics'!$C:$C,0)))</f>
        <v>Research and Development</v>
      </c>
      <c r="B1980" s="386" t="str">
        <f>IF(ISBLANK(INDEX('Policy Characteristics'!B:B,MATCH($C1980,'Policy Characteristics'!$C:$C,0))),"",INDEX('Policy Characteristics'!B:B,MATCH($C1980,'Policy Characteristics'!$C:$C,0)))</f>
        <v>Fuel Use Reduction</v>
      </c>
      <c r="C1980" s="237" t="str">
        <f t="shared" si="79"/>
        <v>RnD Industry Fuel Use Perc Reduction</v>
      </c>
      <c r="D1980" t="s">
        <v>3062</v>
      </c>
      <c r="E1980" s="335"/>
      <c r="F1980" s="290" t="s">
        <v>3087</v>
      </c>
      <c r="G1980" s="335"/>
      <c r="H1980" s="17">
        <v>1504</v>
      </c>
      <c r="I1980" s="387" t="s">
        <v>43</v>
      </c>
      <c r="J1980" s="388" t="str">
        <f>IF(ISBLANK(INDEX('Policy Characteristics'!D:D,MATCH($C1980,'Policy Characteristics'!$C:$C,0))),"",INDEX('Policy Characteristics'!D:D,MATCH($C1980,'Policy Characteristics'!$C:$C,0)))</f>
        <v>R&amp;D Fuel Use Reductions</v>
      </c>
      <c r="K1980" s="237" t="str">
        <f>IF(ISBLANK(INDEX('Policy Characteristics'!E:E,MATCH($C1980,'Policy Characteristics'!$C:$C,0))),"",INDEX('Policy Characteristics'!E:E,MATCH($C1980,'Policy Characteristics'!$C:$C,0)))</f>
        <v>RnD industry fuel use reduction</v>
      </c>
      <c r="L1980" s="238">
        <f>IF(ISBLANK(INDEX('Policy Characteristics'!F:F,MATCH($C1980,'Policy Characteristics'!$C:$C,0))),"",INDEX('Policy Characteristics'!F:F,MATCH($C1980,'Policy Characteristics'!$C:$C,0)))</f>
        <v>0</v>
      </c>
      <c r="M1980" s="238">
        <f>IF(ISBLANK(INDEX('Policy Characteristics'!G:G,MATCH($C1980,'Policy Characteristics'!$C:$C,0))),"",INDEX('Policy Characteristics'!G:G,MATCH($C1980,'Policy Characteristics'!$C:$C,0)))</f>
        <v>0.4</v>
      </c>
      <c r="N1980" s="238">
        <f>IF(ISBLANK(INDEX('Policy Characteristics'!H:H,MATCH($C1980,'Policy Characteristics'!$C:$C,0))),"",INDEX('Policy Characteristics'!H:H,MATCH($C1980,'Policy Characteristics'!$C:$C,0)))</f>
        <v>0.01</v>
      </c>
      <c r="O1980" s="237" t="str">
        <f>IF(ISBLANK(INDEX('Policy Characteristics'!I:I,MATCH($C1980,'Policy Characteristics'!$C:$C,0))),"",INDEX('Policy Characteristics'!I:I,MATCH($C1980,'Policy Characteristics'!$C:$C,0)))</f>
        <v>% reduction in fuel use</v>
      </c>
      <c r="P1980" s="237"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7" t="str">
        <f>IF(ISBLANK(INDEX('Policy Characteristics'!K:K,MATCH($C1980,'Policy Characteristics'!$C:$C,0))),"",INDEX('Policy Characteristics'!K:K,MATCH($C1980,'Policy Characteristics'!$C:$C,0)))</f>
        <v>architectural-design.html#rnd</v>
      </c>
      <c r="R1980" s="237" t="str">
        <f>IF(ISBLANK(INDEX('Policy Characteristics'!L:L,MATCH($C1980,'Policy Characteristics'!$C:$C,0))),"",INDEX('Policy Characteristics'!L:L,MATCH($C1980,'Policy Characteristics'!$C:$C,0)))</f>
        <v>research-and-development.html</v>
      </c>
      <c r="S1980" s="291" t="s">
        <v>187</v>
      </c>
    </row>
    <row r="1981" spans="1:19">
      <c r="A1981" s="237" t="str">
        <f>IF(ISBLANK(INDEX('Policy Characteristics'!A:A,MATCH($C1981,'Policy Characteristics'!$C:$C,0))),"",INDEX('Policy Characteristics'!A:A,MATCH($C1981,'Policy Characteristics'!$C:$C,0)))</f>
        <v>Research and Development</v>
      </c>
      <c r="B1981" s="386" t="str">
        <f>IF(ISBLANK(INDEX('Policy Characteristics'!B:B,MATCH($C1981,'Policy Characteristics'!$C:$C,0))),"",INDEX('Policy Characteristics'!B:B,MATCH($C1981,'Policy Characteristics'!$C:$C,0)))</f>
        <v>Fuel Use Reduction</v>
      </c>
      <c r="C1981" s="237" t="str">
        <f t="shared" si="79"/>
        <v>RnD Industry Fuel Use Perc Reduction</v>
      </c>
      <c r="D1981" t="s">
        <v>3063</v>
      </c>
      <c r="E1981" s="335"/>
      <c r="F1981" s="290" t="s">
        <v>3088</v>
      </c>
      <c r="G1981" s="335"/>
      <c r="H1981" s="17">
        <v>1505</v>
      </c>
      <c r="I1981" s="387" t="s">
        <v>43</v>
      </c>
      <c r="J1981" s="388" t="str">
        <f>IF(ISBLANK(INDEX('Policy Characteristics'!D:D,MATCH($C1981,'Policy Characteristics'!$C:$C,0))),"",INDEX('Policy Characteristics'!D:D,MATCH($C1981,'Policy Characteristics'!$C:$C,0)))</f>
        <v>R&amp;D Fuel Use Reductions</v>
      </c>
      <c r="K1981" s="237" t="str">
        <f>IF(ISBLANK(INDEX('Policy Characteristics'!E:E,MATCH($C1981,'Policy Characteristics'!$C:$C,0))),"",INDEX('Policy Characteristics'!E:E,MATCH($C1981,'Policy Characteristics'!$C:$C,0)))</f>
        <v>RnD industry fuel use reduction</v>
      </c>
      <c r="L1981" s="238">
        <f>IF(ISBLANK(INDEX('Policy Characteristics'!F:F,MATCH($C1981,'Policy Characteristics'!$C:$C,0))),"",INDEX('Policy Characteristics'!F:F,MATCH($C1981,'Policy Characteristics'!$C:$C,0)))</f>
        <v>0</v>
      </c>
      <c r="M1981" s="238">
        <f>IF(ISBLANK(INDEX('Policy Characteristics'!G:G,MATCH($C1981,'Policy Characteristics'!$C:$C,0))),"",INDEX('Policy Characteristics'!G:G,MATCH($C1981,'Policy Characteristics'!$C:$C,0)))</f>
        <v>0.4</v>
      </c>
      <c r="N1981" s="238">
        <f>IF(ISBLANK(INDEX('Policy Characteristics'!H:H,MATCH($C1981,'Policy Characteristics'!$C:$C,0))),"",INDEX('Policy Characteristics'!H:H,MATCH($C1981,'Policy Characteristics'!$C:$C,0)))</f>
        <v>0.01</v>
      </c>
      <c r="O1981" s="237" t="str">
        <f>IF(ISBLANK(INDEX('Policy Characteristics'!I:I,MATCH($C1981,'Policy Characteristics'!$C:$C,0))),"",INDEX('Policy Characteristics'!I:I,MATCH($C1981,'Policy Characteristics'!$C:$C,0)))</f>
        <v>% reduction in fuel use</v>
      </c>
      <c r="P1981" s="237"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7" t="str">
        <f>IF(ISBLANK(INDEX('Policy Characteristics'!K:K,MATCH($C1981,'Policy Characteristics'!$C:$C,0))),"",INDEX('Policy Characteristics'!K:K,MATCH($C1981,'Policy Characteristics'!$C:$C,0)))</f>
        <v>architectural-design.html#rnd</v>
      </c>
      <c r="R1981" s="237" t="str">
        <f>IF(ISBLANK(INDEX('Policy Characteristics'!L:L,MATCH($C1981,'Policy Characteristics'!$C:$C,0))),"",INDEX('Policy Characteristics'!L:L,MATCH($C1981,'Policy Characteristics'!$C:$C,0)))</f>
        <v>research-and-development.html</v>
      </c>
      <c r="S1981" s="291" t="s">
        <v>187</v>
      </c>
    </row>
    <row r="1982" spans="1:19">
      <c r="A1982" s="237" t="str">
        <f>IF(ISBLANK(INDEX('Policy Characteristics'!A:A,MATCH($C1982,'Policy Characteristics'!$C:$C,0))),"",INDEX('Policy Characteristics'!A:A,MATCH($C1982,'Policy Characteristics'!$C:$C,0)))</f>
        <v>Research and Development</v>
      </c>
      <c r="B1982" s="386" t="str">
        <f>IF(ISBLANK(INDEX('Policy Characteristics'!B:B,MATCH($C1982,'Policy Characteristics'!$C:$C,0))),"",INDEX('Policy Characteristics'!B:B,MATCH($C1982,'Policy Characteristics'!$C:$C,0)))</f>
        <v>Fuel Use Reduction</v>
      </c>
      <c r="C1982" s="237" t="str">
        <f t="shared" si="79"/>
        <v>RnD Industry Fuel Use Perc Reduction</v>
      </c>
      <c r="D1982" t="s">
        <v>3064</v>
      </c>
      <c r="E1982" s="335"/>
      <c r="F1982" s="290" t="s">
        <v>3089</v>
      </c>
      <c r="G1982" s="335"/>
      <c r="H1982" s="17">
        <v>1506</v>
      </c>
      <c r="I1982" s="387" t="s">
        <v>43</v>
      </c>
      <c r="J1982" s="388" t="str">
        <f>IF(ISBLANK(INDEX('Policy Characteristics'!D:D,MATCH($C1982,'Policy Characteristics'!$C:$C,0))),"",INDEX('Policy Characteristics'!D:D,MATCH($C1982,'Policy Characteristics'!$C:$C,0)))</f>
        <v>R&amp;D Fuel Use Reductions</v>
      </c>
      <c r="K1982" s="237" t="str">
        <f>IF(ISBLANK(INDEX('Policy Characteristics'!E:E,MATCH($C1982,'Policy Characteristics'!$C:$C,0))),"",INDEX('Policy Characteristics'!E:E,MATCH($C1982,'Policy Characteristics'!$C:$C,0)))</f>
        <v>RnD industry fuel use reduction</v>
      </c>
      <c r="L1982" s="238">
        <f>IF(ISBLANK(INDEX('Policy Characteristics'!F:F,MATCH($C1982,'Policy Characteristics'!$C:$C,0))),"",INDEX('Policy Characteristics'!F:F,MATCH($C1982,'Policy Characteristics'!$C:$C,0)))</f>
        <v>0</v>
      </c>
      <c r="M1982" s="238">
        <f>IF(ISBLANK(INDEX('Policy Characteristics'!G:G,MATCH($C1982,'Policy Characteristics'!$C:$C,0))),"",INDEX('Policy Characteristics'!G:G,MATCH($C1982,'Policy Characteristics'!$C:$C,0)))</f>
        <v>0.4</v>
      </c>
      <c r="N1982" s="238">
        <f>IF(ISBLANK(INDEX('Policy Characteristics'!H:H,MATCH($C1982,'Policy Characteristics'!$C:$C,0))),"",INDEX('Policy Characteristics'!H:H,MATCH($C1982,'Policy Characteristics'!$C:$C,0)))</f>
        <v>0.01</v>
      </c>
      <c r="O1982" s="237" t="str">
        <f>IF(ISBLANK(INDEX('Policy Characteristics'!I:I,MATCH($C1982,'Policy Characteristics'!$C:$C,0))),"",INDEX('Policy Characteristics'!I:I,MATCH($C1982,'Policy Characteristics'!$C:$C,0)))</f>
        <v>% reduction in fuel use</v>
      </c>
      <c r="P1982" s="237"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7" t="str">
        <f>IF(ISBLANK(INDEX('Policy Characteristics'!K:K,MATCH($C1982,'Policy Characteristics'!$C:$C,0))),"",INDEX('Policy Characteristics'!K:K,MATCH($C1982,'Policy Characteristics'!$C:$C,0)))</f>
        <v>architectural-design.html#rnd</v>
      </c>
      <c r="R1982" s="237" t="str">
        <f>IF(ISBLANK(INDEX('Policy Characteristics'!L:L,MATCH($C1982,'Policy Characteristics'!$C:$C,0))),"",INDEX('Policy Characteristics'!L:L,MATCH($C1982,'Policy Characteristics'!$C:$C,0)))</f>
        <v>research-and-development.html</v>
      </c>
      <c r="S1982" s="291" t="s">
        <v>187</v>
      </c>
    </row>
    <row r="1983" spans="1:19">
      <c r="A1983" s="237" t="str">
        <f>IF(ISBLANK(INDEX('Policy Characteristics'!A:A,MATCH($C1983,'Policy Characteristics'!$C:$C,0))),"",INDEX('Policy Characteristics'!A:A,MATCH($C1983,'Policy Characteristics'!$C:$C,0)))</f>
        <v>Research and Development</v>
      </c>
      <c r="B1983" s="386" t="str">
        <f>IF(ISBLANK(INDEX('Policy Characteristics'!B:B,MATCH($C1983,'Policy Characteristics'!$C:$C,0))),"",INDEX('Policy Characteristics'!B:B,MATCH($C1983,'Policy Characteristics'!$C:$C,0)))</f>
        <v>Fuel Use Reduction</v>
      </c>
      <c r="C1983" s="237" t="str">
        <f t="shared" si="79"/>
        <v>RnD Industry Fuel Use Perc Reduction</v>
      </c>
      <c r="D1983" t="s">
        <v>3065</v>
      </c>
      <c r="E1983" s="335"/>
      <c r="F1983" s="290" t="s">
        <v>3090</v>
      </c>
      <c r="G1983" s="335"/>
      <c r="H1983" s="17">
        <v>1507</v>
      </c>
      <c r="I1983" s="387" t="s">
        <v>43</v>
      </c>
      <c r="J1983" s="388" t="str">
        <f>IF(ISBLANK(INDEX('Policy Characteristics'!D:D,MATCH($C1983,'Policy Characteristics'!$C:$C,0))),"",INDEX('Policy Characteristics'!D:D,MATCH($C1983,'Policy Characteristics'!$C:$C,0)))</f>
        <v>R&amp;D Fuel Use Reductions</v>
      </c>
      <c r="K1983" s="237" t="str">
        <f>IF(ISBLANK(INDEX('Policy Characteristics'!E:E,MATCH($C1983,'Policy Characteristics'!$C:$C,0))),"",INDEX('Policy Characteristics'!E:E,MATCH($C1983,'Policy Characteristics'!$C:$C,0)))</f>
        <v>RnD industry fuel use reduction</v>
      </c>
      <c r="L1983" s="238">
        <f>IF(ISBLANK(INDEX('Policy Characteristics'!F:F,MATCH($C1983,'Policy Characteristics'!$C:$C,0))),"",INDEX('Policy Characteristics'!F:F,MATCH($C1983,'Policy Characteristics'!$C:$C,0)))</f>
        <v>0</v>
      </c>
      <c r="M1983" s="238">
        <f>IF(ISBLANK(INDEX('Policy Characteristics'!G:G,MATCH($C1983,'Policy Characteristics'!$C:$C,0))),"",INDEX('Policy Characteristics'!G:G,MATCH($C1983,'Policy Characteristics'!$C:$C,0)))</f>
        <v>0.4</v>
      </c>
      <c r="N1983" s="238">
        <f>IF(ISBLANK(INDEX('Policy Characteristics'!H:H,MATCH($C1983,'Policy Characteristics'!$C:$C,0))),"",INDEX('Policy Characteristics'!H:H,MATCH($C1983,'Policy Characteristics'!$C:$C,0)))</f>
        <v>0.01</v>
      </c>
      <c r="O1983" s="237" t="str">
        <f>IF(ISBLANK(INDEX('Policy Characteristics'!I:I,MATCH($C1983,'Policy Characteristics'!$C:$C,0))),"",INDEX('Policy Characteristics'!I:I,MATCH($C1983,'Policy Characteristics'!$C:$C,0)))</f>
        <v>% reduction in fuel use</v>
      </c>
      <c r="P1983" s="237"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7" t="str">
        <f>IF(ISBLANK(INDEX('Policy Characteristics'!K:K,MATCH($C1983,'Policy Characteristics'!$C:$C,0))),"",INDEX('Policy Characteristics'!K:K,MATCH($C1983,'Policy Characteristics'!$C:$C,0)))</f>
        <v>architectural-design.html#rnd</v>
      </c>
      <c r="R1983" s="237" t="str">
        <f>IF(ISBLANK(INDEX('Policy Characteristics'!L:L,MATCH($C1983,'Policy Characteristics'!$C:$C,0))),"",INDEX('Policy Characteristics'!L:L,MATCH($C1983,'Policy Characteristics'!$C:$C,0)))</f>
        <v>research-and-development.html</v>
      </c>
      <c r="S1983" s="291" t="s">
        <v>187</v>
      </c>
    </row>
    <row r="1984" spans="1:19">
      <c r="A1984" s="237" t="str">
        <f>IF(ISBLANK(INDEX('Policy Characteristics'!A:A,MATCH($C1984,'Policy Characteristics'!$C:$C,0))),"",INDEX('Policy Characteristics'!A:A,MATCH($C1984,'Policy Characteristics'!$C:$C,0)))</f>
        <v>Research and Development</v>
      </c>
      <c r="B1984" s="386" t="str">
        <f>IF(ISBLANK(INDEX('Policy Characteristics'!B:B,MATCH($C1984,'Policy Characteristics'!$C:$C,0))),"",INDEX('Policy Characteristics'!B:B,MATCH($C1984,'Policy Characteristics'!$C:$C,0)))</f>
        <v>Fuel Use Reduction</v>
      </c>
      <c r="C1984" s="237" t="str">
        <f t="shared" si="79"/>
        <v>RnD Industry Fuel Use Perc Reduction</v>
      </c>
      <c r="D1984" t="s">
        <v>3066</v>
      </c>
      <c r="E1984" s="335"/>
      <c r="F1984" s="290" t="s">
        <v>3091</v>
      </c>
      <c r="G1984" s="335"/>
      <c r="H1984" s="17">
        <v>1508</v>
      </c>
      <c r="I1984" s="387" t="s">
        <v>43</v>
      </c>
      <c r="J1984" s="388" t="str">
        <f>IF(ISBLANK(INDEX('Policy Characteristics'!D:D,MATCH($C1984,'Policy Characteristics'!$C:$C,0))),"",INDEX('Policy Characteristics'!D:D,MATCH($C1984,'Policy Characteristics'!$C:$C,0)))</f>
        <v>R&amp;D Fuel Use Reductions</v>
      </c>
      <c r="K1984" s="237" t="str">
        <f>IF(ISBLANK(INDEX('Policy Characteristics'!E:E,MATCH($C1984,'Policy Characteristics'!$C:$C,0))),"",INDEX('Policy Characteristics'!E:E,MATCH($C1984,'Policy Characteristics'!$C:$C,0)))</f>
        <v>RnD industry fuel use reduction</v>
      </c>
      <c r="L1984" s="238">
        <f>IF(ISBLANK(INDEX('Policy Characteristics'!F:F,MATCH($C1984,'Policy Characteristics'!$C:$C,0))),"",INDEX('Policy Characteristics'!F:F,MATCH($C1984,'Policy Characteristics'!$C:$C,0)))</f>
        <v>0</v>
      </c>
      <c r="M1984" s="238">
        <f>IF(ISBLANK(INDEX('Policy Characteristics'!G:G,MATCH($C1984,'Policy Characteristics'!$C:$C,0))),"",INDEX('Policy Characteristics'!G:G,MATCH($C1984,'Policy Characteristics'!$C:$C,0)))</f>
        <v>0.4</v>
      </c>
      <c r="N1984" s="238">
        <f>IF(ISBLANK(INDEX('Policy Characteristics'!H:H,MATCH($C1984,'Policy Characteristics'!$C:$C,0))),"",INDEX('Policy Characteristics'!H:H,MATCH($C1984,'Policy Characteristics'!$C:$C,0)))</f>
        <v>0.01</v>
      </c>
      <c r="O1984" s="237" t="str">
        <f>IF(ISBLANK(INDEX('Policy Characteristics'!I:I,MATCH($C1984,'Policy Characteristics'!$C:$C,0))),"",INDEX('Policy Characteristics'!I:I,MATCH($C1984,'Policy Characteristics'!$C:$C,0)))</f>
        <v>% reduction in fuel use</v>
      </c>
      <c r="P1984" s="237"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7" t="str">
        <f>IF(ISBLANK(INDEX('Policy Characteristics'!K:K,MATCH($C1984,'Policy Characteristics'!$C:$C,0))),"",INDEX('Policy Characteristics'!K:K,MATCH($C1984,'Policy Characteristics'!$C:$C,0)))</f>
        <v>architectural-design.html#rnd</v>
      </c>
      <c r="R1984" s="237" t="str">
        <f>IF(ISBLANK(INDEX('Policy Characteristics'!L:L,MATCH($C1984,'Policy Characteristics'!$C:$C,0))),"",INDEX('Policy Characteristics'!L:L,MATCH($C1984,'Policy Characteristics'!$C:$C,0)))</f>
        <v>research-and-development.html</v>
      </c>
      <c r="S1984" s="291" t="s">
        <v>187</v>
      </c>
    </row>
    <row r="1985" spans="1:19">
      <c r="A1985" s="237" t="str">
        <f>IF(ISBLANK(INDEX('Policy Characteristics'!A:A,MATCH($C1985,'Policy Characteristics'!$C:$C,0))),"",INDEX('Policy Characteristics'!A:A,MATCH($C1985,'Policy Characteristics'!$C:$C,0)))</f>
        <v>Research and Development</v>
      </c>
      <c r="B1985" s="386" t="str">
        <f>IF(ISBLANK(INDEX('Policy Characteristics'!B:B,MATCH($C1985,'Policy Characteristics'!$C:$C,0))),"",INDEX('Policy Characteristics'!B:B,MATCH($C1985,'Policy Characteristics'!$C:$C,0)))</f>
        <v>Fuel Use Reduction</v>
      </c>
      <c r="C1985" s="237" t="str">
        <f t="shared" si="79"/>
        <v>RnD Industry Fuel Use Perc Reduction</v>
      </c>
      <c r="D1985" t="s">
        <v>3067</v>
      </c>
      <c r="E1985" s="335"/>
      <c r="F1985" s="290" t="s">
        <v>3092</v>
      </c>
      <c r="G1985" s="335"/>
      <c r="H1985" s="17">
        <v>1509</v>
      </c>
      <c r="I1985" s="387" t="s">
        <v>43</v>
      </c>
      <c r="J1985" s="388" t="str">
        <f>IF(ISBLANK(INDEX('Policy Characteristics'!D:D,MATCH($C1985,'Policy Characteristics'!$C:$C,0))),"",INDEX('Policy Characteristics'!D:D,MATCH($C1985,'Policy Characteristics'!$C:$C,0)))</f>
        <v>R&amp;D Fuel Use Reductions</v>
      </c>
      <c r="K1985" s="237" t="str">
        <f>IF(ISBLANK(INDEX('Policy Characteristics'!E:E,MATCH($C1985,'Policy Characteristics'!$C:$C,0))),"",INDEX('Policy Characteristics'!E:E,MATCH($C1985,'Policy Characteristics'!$C:$C,0)))</f>
        <v>RnD industry fuel use reduction</v>
      </c>
      <c r="L1985" s="238">
        <f>IF(ISBLANK(INDEX('Policy Characteristics'!F:F,MATCH($C1985,'Policy Characteristics'!$C:$C,0))),"",INDEX('Policy Characteristics'!F:F,MATCH($C1985,'Policy Characteristics'!$C:$C,0)))</f>
        <v>0</v>
      </c>
      <c r="M1985" s="238">
        <f>IF(ISBLANK(INDEX('Policy Characteristics'!G:G,MATCH($C1985,'Policy Characteristics'!$C:$C,0))),"",INDEX('Policy Characteristics'!G:G,MATCH($C1985,'Policy Characteristics'!$C:$C,0)))</f>
        <v>0.4</v>
      </c>
      <c r="N1985" s="238">
        <f>IF(ISBLANK(INDEX('Policy Characteristics'!H:H,MATCH($C1985,'Policy Characteristics'!$C:$C,0))),"",INDEX('Policy Characteristics'!H:H,MATCH($C1985,'Policy Characteristics'!$C:$C,0)))</f>
        <v>0.01</v>
      </c>
      <c r="O1985" s="237" t="str">
        <f>IF(ISBLANK(INDEX('Policy Characteristics'!I:I,MATCH($C1985,'Policy Characteristics'!$C:$C,0))),"",INDEX('Policy Characteristics'!I:I,MATCH($C1985,'Policy Characteristics'!$C:$C,0)))</f>
        <v>% reduction in fuel use</v>
      </c>
      <c r="P1985" s="237"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7" t="str">
        <f>IF(ISBLANK(INDEX('Policy Characteristics'!K:K,MATCH($C1985,'Policy Characteristics'!$C:$C,0))),"",INDEX('Policy Characteristics'!K:K,MATCH($C1985,'Policy Characteristics'!$C:$C,0)))</f>
        <v>architectural-design.html#rnd</v>
      </c>
      <c r="R1985" s="237" t="str">
        <f>IF(ISBLANK(INDEX('Policy Characteristics'!L:L,MATCH($C1985,'Policy Characteristics'!$C:$C,0))),"",INDEX('Policy Characteristics'!L:L,MATCH($C1985,'Policy Characteristics'!$C:$C,0)))</f>
        <v>research-and-development.html</v>
      </c>
      <c r="S1985" s="291" t="s">
        <v>187</v>
      </c>
    </row>
    <row r="1986" spans="1:19">
      <c r="A1986" s="237" t="str">
        <f>IF(ISBLANK(INDEX('Policy Characteristics'!A:A,MATCH($C1986,'Policy Characteristics'!$C:$C,0))),"",INDEX('Policy Characteristics'!A:A,MATCH($C1986,'Policy Characteristics'!$C:$C,0)))</f>
        <v>Research and Development</v>
      </c>
      <c r="B1986" s="386" t="str">
        <f>IF(ISBLANK(INDEX('Policy Characteristics'!B:B,MATCH($C1986,'Policy Characteristics'!$C:$C,0))),"",INDEX('Policy Characteristics'!B:B,MATCH($C1986,'Policy Characteristics'!$C:$C,0)))</f>
        <v>Fuel Use Reduction</v>
      </c>
      <c r="C1986" s="237" t="str">
        <f t="shared" si="79"/>
        <v>RnD Industry Fuel Use Perc Reduction</v>
      </c>
      <c r="D1986" t="s">
        <v>3068</v>
      </c>
      <c r="E1986" s="335"/>
      <c r="F1986" s="290" t="s">
        <v>3093</v>
      </c>
      <c r="G1986" s="335"/>
      <c r="H1986" s="17">
        <v>1510</v>
      </c>
      <c r="I1986" s="387" t="s">
        <v>43</v>
      </c>
      <c r="J1986" s="388" t="str">
        <f>IF(ISBLANK(INDEX('Policy Characteristics'!D:D,MATCH($C1986,'Policy Characteristics'!$C:$C,0))),"",INDEX('Policy Characteristics'!D:D,MATCH($C1986,'Policy Characteristics'!$C:$C,0)))</f>
        <v>R&amp;D Fuel Use Reductions</v>
      </c>
      <c r="K1986" s="237" t="str">
        <f>IF(ISBLANK(INDEX('Policy Characteristics'!E:E,MATCH($C1986,'Policy Characteristics'!$C:$C,0))),"",INDEX('Policy Characteristics'!E:E,MATCH($C1986,'Policy Characteristics'!$C:$C,0)))</f>
        <v>RnD industry fuel use reduction</v>
      </c>
      <c r="L1986" s="238">
        <f>IF(ISBLANK(INDEX('Policy Characteristics'!F:F,MATCH($C1986,'Policy Characteristics'!$C:$C,0))),"",INDEX('Policy Characteristics'!F:F,MATCH($C1986,'Policy Characteristics'!$C:$C,0)))</f>
        <v>0</v>
      </c>
      <c r="M1986" s="238">
        <f>IF(ISBLANK(INDEX('Policy Characteristics'!G:G,MATCH($C1986,'Policy Characteristics'!$C:$C,0))),"",INDEX('Policy Characteristics'!G:G,MATCH($C1986,'Policy Characteristics'!$C:$C,0)))</f>
        <v>0.4</v>
      </c>
      <c r="N1986" s="238">
        <f>IF(ISBLANK(INDEX('Policy Characteristics'!H:H,MATCH($C1986,'Policy Characteristics'!$C:$C,0))),"",INDEX('Policy Characteristics'!H:H,MATCH($C1986,'Policy Characteristics'!$C:$C,0)))</f>
        <v>0.01</v>
      </c>
      <c r="O1986" s="237" t="str">
        <f>IF(ISBLANK(INDEX('Policy Characteristics'!I:I,MATCH($C1986,'Policy Characteristics'!$C:$C,0))),"",INDEX('Policy Characteristics'!I:I,MATCH($C1986,'Policy Characteristics'!$C:$C,0)))</f>
        <v>% reduction in fuel use</v>
      </c>
      <c r="P1986" s="237"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7" t="str">
        <f>IF(ISBLANK(INDEX('Policy Characteristics'!K:K,MATCH($C1986,'Policy Characteristics'!$C:$C,0))),"",INDEX('Policy Characteristics'!K:K,MATCH($C1986,'Policy Characteristics'!$C:$C,0)))</f>
        <v>architectural-design.html#rnd</v>
      </c>
      <c r="R1986" s="237" t="str">
        <f>IF(ISBLANK(INDEX('Policy Characteristics'!L:L,MATCH($C1986,'Policy Characteristics'!$C:$C,0))),"",INDEX('Policy Characteristics'!L:L,MATCH($C1986,'Policy Characteristics'!$C:$C,0)))</f>
        <v>research-and-development.html</v>
      </c>
      <c r="S1986" s="291" t="s">
        <v>187</v>
      </c>
    </row>
    <row r="1987" spans="1:19">
      <c r="A1987" s="237" t="str">
        <f>IF(ISBLANK(INDEX('Policy Characteristics'!A:A,MATCH($C1987,'Policy Characteristics'!$C:$C,0))),"",INDEX('Policy Characteristics'!A:A,MATCH($C1987,'Policy Characteristics'!$C:$C,0)))</f>
        <v>Research and Development</v>
      </c>
      <c r="B1987" s="386" t="str">
        <f>IF(ISBLANK(INDEX('Policy Characteristics'!B:B,MATCH($C1987,'Policy Characteristics'!$C:$C,0))),"",INDEX('Policy Characteristics'!B:B,MATCH($C1987,'Policy Characteristics'!$C:$C,0)))</f>
        <v>Fuel Use Reduction</v>
      </c>
      <c r="C1987" s="237" t="str">
        <f t="shared" si="79"/>
        <v>RnD Industry Fuel Use Perc Reduction</v>
      </c>
      <c r="D1987" t="s">
        <v>3069</v>
      </c>
      <c r="E1987" s="335"/>
      <c r="F1987" s="290" t="s">
        <v>3094</v>
      </c>
      <c r="G1987" s="335"/>
      <c r="H1987" s="17">
        <v>1511</v>
      </c>
      <c r="I1987" s="387" t="s">
        <v>43</v>
      </c>
      <c r="J1987" s="388" t="str">
        <f>IF(ISBLANK(INDEX('Policy Characteristics'!D:D,MATCH($C1987,'Policy Characteristics'!$C:$C,0))),"",INDEX('Policy Characteristics'!D:D,MATCH($C1987,'Policy Characteristics'!$C:$C,0)))</f>
        <v>R&amp;D Fuel Use Reductions</v>
      </c>
      <c r="K1987" s="237" t="str">
        <f>IF(ISBLANK(INDEX('Policy Characteristics'!E:E,MATCH($C1987,'Policy Characteristics'!$C:$C,0))),"",INDEX('Policy Characteristics'!E:E,MATCH($C1987,'Policy Characteristics'!$C:$C,0)))</f>
        <v>RnD industry fuel use reduction</v>
      </c>
      <c r="L1987" s="238">
        <f>IF(ISBLANK(INDEX('Policy Characteristics'!F:F,MATCH($C1987,'Policy Characteristics'!$C:$C,0))),"",INDEX('Policy Characteristics'!F:F,MATCH($C1987,'Policy Characteristics'!$C:$C,0)))</f>
        <v>0</v>
      </c>
      <c r="M1987" s="238">
        <f>IF(ISBLANK(INDEX('Policy Characteristics'!G:G,MATCH($C1987,'Policy Characteristics'!$C:$C,0))),"",INDEX('Policy Characteristics'!G:G,MATCH($C1987,'Policy Characteristics'!$C:$C,0)))</f>
        <v>0.4</v>
      </c>
      <c r="N1987" s="238">
        <f>IF(ISBLANK(INDEX('Policy Characteristics'!H:H,MATCH($C1987,'Policy Characteristics'!$C:$C,0))),"",INDEX('Policy Characteristics'!H:H,MATCH($C1987,'Policy Characteristics'!$C:$C,0)))</f>
        <v>0.01</v>
      </c>
      <c r="O1987" s="237" t="str">
        <f>IF(ISBLANK(INDEX('Policy Characteristics'!I:I,MATCH($C1987,'Policy Characteristics'!$C:$C,0))),"",INDEX('Policy Characteristics'!I:I,MATCH($C1987,'Policy Characteristics'!$C:$C,0)))</f>
        <v>% reduction in fuel use</v>
      </c>
      <c r="P1987" s="237"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7" t="str">
        <f>IF(ISBLANK(INDEX('Policy Characteristics'!K:K,MATCH($C1987,'Policy Characteristics'!$C:$C,0))),"",INDEX('Policy Characteristics'!K:K,MATCH($C1987,'Policy Characteristics'!$C:$C,0)))</f>
        <v>architectural-design.html#rnd</v>
      </c>
      <c r="R1987" s="237" t="str">
        <f>IF(ISBLANK(INDEX('Policy Characteristics'!L:L,MATCH($C1987,'Policy Characteristics'!$C:$C,0))),"",INDEX('Policy Characteristics'!L:L,MATCH($C1987,'Policy Characteristics'!$C:$C,0)))</f>
        <v>research-and-development.html</v>
      </c>
      <c r="S1987" s="291" t="s">
        <v>187</v>
      </c>
    </row>
    <row r="1988" spans="1:19">
      <c r="A1988" s="237" t="str">
        <f>IF(ISBLANK(INDEX('Policy Characteristics'!A:A,MATCH($C1988,'Policy Characteristics'!$C:$C,0))),"",INDEX('Policy Characteristics'!A:A,MATCH($C1988,'Policy Characteristics'!$C:$C,0)))</f>
        <v>Research and Development</v>
      </c>
      <c r="B1988" s="386" t="str">
        <f>IF(ISBLANK(INDEX('Policy Characteristics'!B:B,MATCH($C1988,'Policy Characteristics'!$C:$C,0))),"",INDEX('Policy Characteristics'!B:B,MATCH($C1988,'Policy Characteristics'!$C:$C,0)))</f>
        <v>Fuel Use Reduction</v>
      </c>
      <c r="C1988" t="s">
        <v>296</v>
      </c>
      <c r="D1988" s="335" t="s">
        <v>2243</v>
      </c>
      <c r="E1988" s="335"/>
      <c r="F1988" s="335" t="s">
        <v>468</v>
      </c>
      <c r="G1988" s="335"/>
      <c r="H1988" s="17">
        <v>133</v>
      </c>
      <c r="I1988" s="387" t="s">
        <v>43</v>
      </c>
      <c r="J1988" s="388" t="str">
        <f>IF(ISBLANK(INDEX('Policy Characteristics'!D:D,MATCH($C1988,'Policy Characteristics'!$C:$C,0))),"",INDEX('Policy Characteristics'!D:D,MATCH($C1988,'Policy Characteristics'!$C:$C,0)))</f>
        <v>R&amp;D Fuel Use Reductions</v>
      </c>
      <c r="K1988" s="237" t="str">
        <f>IF(ISBLANK(INDEX('Policy Characteristics'!E:E,MATCH($C1988,'Policy Characteristics'!$C:$C,0))),"",INDEX('Policy Characteristics'!E:E,MATCH($C1988,'Policy Characteristics'!$C:$C,0)))</f>
        <v>RnD transportation fuel use reduction</v>
      </c>
      <c r="L1988" s="238">
        <f>IF(ISBLANK(INDEX('Policy Characteristics'!F:F,MATCH($C1988,'Policy Characteristics'!$C:$C,0))),"",INDEX('Policy Characteristics'!F:F,MATCH($C1988,'Policy Characteristics'!$C:$C,0)))</f>
        <v>0</v>
      </c>
      <c r="M1988" s="238">
        <f>IF(ISBLANK(INDEX('Policy Characteristics'!G:G,MATCH($C1988,'Policy Characteristics'!$C:$C,0))),"",INDEX('Policy Characteristics'!G:G,MATCH($C1988,'Policy Characteristics'!$C:$C,0)))</f>
        <v>0.4</v>
      </c>
      <c r="N1988" s="238">
        <f>IF(ISBLANK(INDEX('Policy Characteristics'!H:H,MATCH($C1988,'Policy Characteristics'!$C:$C,0))),"",INDEX('Policy Characteristics'!H:H,MATCH($C1988,'Policy Characteristics'!$C:$C,0)))</f>
        <v>0.01</v>
      </c>
      <c r="O1988" s="237" t="str">
        <f>IF(ISBLANK(INDEX('Policy Characteristics'!I:I,MATCH($C1988,'Policy Characteristics'!$C:$C,0))),"",INDEX('Policy Characteristics'!I:I,MATCH($C1988,'Policy Characteristics'!$C:$C,0)))</f>
        <v>% reduction in fuel use</v>
      </c>
      <c r="P1988" s="237"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7" t="str">
        <f>IF(ISBLANK(INDEX('Policy Characteristics'!K:K,MATCH($C1988,'Policy Characteristics'!$C:$C,0))),"",INDEX('Policy Characteristics'!K:K,MATCH($C1988,'Policy Characteristics'!$C:$C,0)))</f>
        <v>architectural-design.html#rnd</v>
      </c>
      <c r="R1988" s="237" t="str">
        <f>IF(ISBLANK(INDEX('Policy Characteristics'!L:L,MATCH($C1988,'Policy Characteristics'!$C:$C,0))),"",INDEX('Policy Characteristics'!L:L,MATCH($C1988,'Policy Characteristics'!$C:$C,0)))</f>
        <v>research-and-development.html</v>
      </c>
      <c r="S1988" s="291" t="s">
        <v>187</v>
      </c>
    </row>
    <row r="1989" spans="1:19">
      <c r="A1989" s="237" t="str">
        <f>IF(ISBLANK(INDEX('Policy Characteristics'!A:A,MATCH($C1989,'Policy Characteristics'!$C:$C,0))),"",INDEX('Policy Characteristics'!A:A,MATCH($C1989,'Policy Characteristics'!$C:$C,0)))</f>
        <v>Research and Development</v>
      </c>
      <c r="B1989" s="386" t="str">
        <f>IF(ISBLANK(INDEX('Policy Characteristics'!B:B,MATCH($C1989,'Policy Characteristics'!$C:$C,0))),"",INDEX('Policy Characteristics'!B:B,MATCH($C1989,'Policy Characteristics'!$C:$C,0)))</f>
        <v>Fuel Use Reduction</v>
      </c>
      <c r="C1989" s="237" t="str">
        <f t="shared" ref="C1989:C1994" si="80">C$1988</f>
        <v>RnD Transportation Fuel Use Perc Reduction</v>
      </c>
      <c r="D1989" s="335" t="s">
        <v>2244</v>
      </c>
      <c r="E1989" s="335"/>
      <c r="F1989" s="335" t="s">
        <v>469</v>
      </c>
      <c r="G1989" s="335"/>
      <c r="H1989" s="17">
        <v>134</v>
      </c>
      <c r="I1989" s="387" t="s">
        <v>43</v>
      </c>
      <c r="J1989" s="388" t="str">
        <f>IF(ISBLANK(INDEX('Policy Characteristics'!D:D,MATCH($C1989,'Policy Characteristics'!$C:$C,0))),"",INDEX('Policy Characteristics'!D:D,MATCH($C1989,'Policy Characteristics'!$C:$C,0)))</f>
        <v>R&amp;D Fuel Use Reductions</v>
      </c>
      <c r="K1989" s="237" t="str">
        <f>IF(ISBLANK(INDEX('Policy Characteristics'!E:E,MATCH($C1989,'Policy Characteristics'!$C:$C,0))),"",INDEX('Policy Characteristics'!E:E,MATCH($C1989,'Policy Characteristics'!$C:$C,0)))</f>
        <v>RnD transportation fuel use reduction</v>
      </c>
      <c r="L1989" s="238">
        <f>IF(ISBLANK(INDEX('Policy Characteristics'!F:F,MATCH($C1989,'Policy Characteristics'!$C:$C,0))),"",INDEX('Policy Characteristics'!F:F,MATCH($C1989,'Policy Characteristics'!$C:$C,0)))</f>
        <v>0</v>
      </c>
      <c r="M1989" s="238">
        <f>IF(ISBLANK(INDEX('Policy Characteristics'!G:G,MATCH($C1989,'Policy Characteristics'!$C:$C,0))),"",INDEX('Policy Characteristics'!G:G,MATCH($C1989,'Policy Characteristics'!$C:$C,0)))</f>
        <v>0.4</v>
      </c>
      <c r="N1989" s="238">
        <f>IF(ISBLANK(INDEX('Policy Characteristics'!H:H,MATCH($C1989,'Policy Characteristics'!$C:$C,0))),"",INDEX('Policy Characteristics'!H:H,MATCH($C1989,'Policy Characteristics'!$C:$C,0)))</f>
        <v>0.01</v>
      </c>
      <c r="O1989" s="237" t="str">
        <f>IF(ISBLANK(INDEX('Policy Characteristics'!I:I,MATCH($C1989,'Policy Characteristics'!$C:$C,0))),"",INDEX('Policy Characteristics'!I:I,MATCH($C1989,'Policy Characteristics'!$C:$C,0)))</f>
        <v>% reduction in fuel use</v>
      </c>
      <c r="P1989" s="237"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7" t="str">
        <f>IF(ISBLANK(INDEX('Policy Characteristics'!K:K,MATCH($C1989,'Policy Characteristics'!$C:$C,0))),"",INDEX('Policy Characteristics'!K:K,MATCH($C1989,'Policy Characteristics'!$C:$C,0)))</f>
        <v>architectural-design.html#rnd</v>
      </c>
      <c r="R1989" s="237" t="str">
        <f>IF(ISBLANK(INDEX('Policy Characteristics'!L:L,MATCH($C1989,'Policy Characteristics'!$C:$C,0))),"",INDEX('Policy Characteristics'!L:L,MATCH($C1989,'Policy Characteristics'!$C:$C,0)))</f>
        <v>research-and-development.html</v>
      </c>
      <c r="S1989" s="291" t="s">
        <v>187</v>
      </c>
    </row>
    <row r="1990" spans="1:19">
      <c r="A1990" s="237" t="str">
        <f>IF(ISBLANK(INDEX('Policy Characteristics'!A:A,MATCH($C1990,'Policy Characteristics'!$C:$C,0))),"",INDEX('Policy Characteristics'!A:A,MATCH($C1990,'Policy Characteristics'!$C:$C,0)))</f>
        <v>Research and Development</v>
      </c>
      <c r="B1990" s="386" t="str">
        <f>IF(ISBLANK(INDEX('Policy Characteristics'!B:B,MATCH($C1990,'Policy Characteristics'!$C:$C,0))),"",INDEX('Policy Characteristics'!B:B,MATCH($C1990,'Policy Characteristics'!$C:$C,0)))</f>
        <v>Fuel Use Reduction</v>
      </c>
      <c r="C1990" s="237" t="str">
        <f t="shared" si="80"/>
        <v>RnD Transportation Fuel Use Perc Reduction</v>
      </c>
      <c r="D1990" s="335" t="s">
        <v>2245</v>
      </c>
      <c r="E1990" s="335"/>
      <c r="F1990" s="335" t="s">
        <v>470</v>
      </c>
      <c r="G1990" s="335"/>
      <c r="H1990" s="17">
        <v>135</v>
      </c>
      <c r="I1990" s="387" t="s">
        <v>43</v>
      </c>
      <c r="J1990" s="388" t="str">
        <f>IF(ISBLANK(INDEX('Policy Characteristics'!D:D,MATCH($C1990,'Policy Characteristics'!$C:$C,0))),"",INDEX('Policy Characteristics'!D:D,MATCH($C1990,'Policy Characteristics'!$C:$C,0)))</f>
        <v>R&amp;D Fuel Use Reductions</v>
      </c>
      <c r="K1990" s="237" t="str">
        <f>IF(ISBLANK(INDEX('Policy Characteristics'!E:E,MATCH($C1990,'Policy Characteristics'!$C:$C,0))),"",INDEX('Policy Characteristics'!E:E,MATCH($C1990,'Policy Characteristics'!$C:$C,0)))</f>
        <v>RnD transportation fuel use reduction</v>
      </c>
      <c r="L1990" s="238">
        <f>IF(ISBLANK(INDEX('Policy Characteristics'!F:F,MATCH($C1990,'Policy Characteristics'!$C:$C,0))),"",INDEX('Policy Characteristics'!F:F,MATCH($C1990,'Policy Characteristics'!$C:$C,0)))</f>
        <v>0</v>
      </c>
      <c r="M1990" s="238">
        <f>IF(ISBLANK(INDEX('Policy Characteristics'!G:G,MATCH($C1990,'Policy Characteristics'!$C:$C,0))),"",INDEX('Policy Characteristics'!G:G,MATCH($C1990,'Policy Characteristics'!$C:$C,0)))</f>
        <v>0.4</v>
      </c>
      <c r="N1990" s="238">
        <f>IF(ISBLANK(INDEX('Policy Characteristics'!H:H,MATCH($C1990,'Policy Characteristics'!$C:$C,0))),"",INDEX('Policy Characteristics'!H:H,MATCH($C1990,'Policy Characteristics'!$C:$C,0)))</f>
        <v>0.01</v>
      </c>
      <c r="O1990" s="237" t="str">
        <f>IF(ISBLANK(INDEX('Policy Characteristics'!I:I,MATCH($C1990,'Policy Characteristics'!$C:$C,0))),"",INDEX('Policy Characteristics'!I:I,MATCH($C1990,'Policy Characteristics'!$C:$C,0)))</f>
        <v>% reduction in fuel use</v>
      </c>
      <c r="P1990" s="237"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7" t="str">
        <f>IF(ISBLANK(INDEX('Policy Characteristics'!K:K,MATCH($C1990,'Policy Characteristics'!$C:$C,0))),"",INDEX('Policy Characteristics'!K:K,MATCH($C1990,'Policy Characteristics'!$C:$C,0)))</f>
        <v>architectural-design.html#rnd</v>
      </c>
      <c r="R1990" s="237" t="str">
        <f>IF(ISBLANK(INDEX('Policy Characteristics'!L:L,MATCH($C1990,'Policy Characteristics'!$C:$C,0))),"",INDEX('Policy Characteristics'!L:L,MATCH($C1990,'Policy Characteristics'!$C:$C,0)))</f>
        <v>research-and-development.html</v>
      </c>
      <c r="S1990" s="291" t="s">
        <v>187</v>
      </c>
    </row>
    <row r="1991" spans="1:19">
      <c r="A1991" s="237" t="str">
        <f>IF(ISBLANK(INDEX('Policy Characteristics'!A:A,MATCH($C1991,'Policy Characteristics'!$C:$C,0))),"",INDEX('Policy Characteristics'!A:A,MATCH($C1991,'Policy Characteristics'!$C:$C,0)))</f>
        <v>Research and Development</v>
      </c>
      <c r="B1991" s="386" t="str">
        <f>IF(ISBLANK(INDEX('Policy Characteristics'!B:B,MATCH($C1991,'Policy Characteristics'!$C:$C,0))),"",INDEX('Policy Characteristics'!B:B,MATCH($C1991,'Policy Characteristics'!$C:$C,0)))</f>
        <v>Fuel Use Reduction</v>
      </c>
      <c r="C1991" s="237" t="str">
        <f t="shared" si="80"/>
        <v>RnD Transportation Fuel Use Perc Reduction</v>
      </c>
      <c r="D1991" s="335" t="s">
        <v>2246</v>
      </c>
      <c r="E1991" s="335"/>
      <c r="F1991" s="335" t="s">
        <v>471</v>
      </c>
      <c r="G1991" s="335"/>
      <c r="H1991" s="17">
        <v>136</v>
      </c>
      <c r="I1991" s="387" t="s">
        <v>43</v>
      </c>
      <c r="J1991" s="388" t="str">
        <f>IF(ISBLANK(INDEX('Policy Characteristics'!D:D,MATCH($C1991,'Policy Characteristics'!$C:$C,0))),"",INDEX('Policy Characteristics'!D:D,MATCH($C1991,'Policy Characteristics'!$C:$C,0)))</f>
        <v>R&amp;D Fuel Use Reductions</v>
      </c>
      <c r="K1991" s="237" t="str">
        <f>IF(ISBLANK(INDEX('Policy Characteristics'!E:E,MATCH($C1991,'Policy Characteristics'!$C:$C,0))),"",INDEX('Policy Characteristics'!E:E,MATCH($C1991,'Policy Characteristics'!$C:$C,0)))</f>
        <v>RnD transportation fuel use reduction</v>
      </c>
      <c r="L1991" s="238">
        <f>IF(ISBLANK(INDEX('Policy Characteristics'!F:F,MATCH($C1991,'Policy Characteristics'!$C:$C,0))),"",INDEX('Policy Characteristics'!F:F,MATCH($C1991,'Policy Characteristics'!$C:$C,0)))</f>
        <v>0</v>
      </c>
      <c r="M1991" s="238">
        <f>IF(ISBLANK(INDEX('Policy Characteristics'!G:G,MATCH($C1991,'Policy Characteristics'!$C:$C,0))),"",INDEX('Policy Characteristics'!G:G,MATCH($C1991,'Policy Characteristics'!$C:$C,0)))</f>
        <v>0.4</v>
      </c>
      <c r="N1991" s="238">
        <f>IF(ISBLANK(INDEX('Policy Characteristics'!H:H,MATCH($C1991,'Policy Characteristics'!$C:$C,0))),"",INDEX('Policy Characteristics'!H:H,MATCH($C1991,'Policy Characteristics'!$C:$C,0)))</f>
        <v>0.01</v>
      </c>
      <c r="O1991" s="237" t="str">
        <f>IF(ISBLANK(INDEX('Policy Characteristics'!I:I,MATCH($C1991,'Policy Characteristics'!$C:$C,0))),"",INDEX('Policy Characteristics'!I:I,MATCH($C1991,'Policy Characteristics'!$C:$C,0)))</f>
        <v>% reduction in fuel use</v>
      </c>
      <c r="P1991" s="237"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7" t="str">
        <f>IF(ISBLANK(INDEX('Policy Characteristics'!K:K,MATCH($C1991,'Policy Characteristics'!$C:$C,0))),"",INDEX('Policy Characteristics'!K:K,MATCH($C1991,'Policy Characteristics'!$C:$C,0)))</f>
        <v>architectural-design.html#rnd</v>
      </c>
      <c r="R1991" s="237" t="str">
        <f>IF(ISBLANK(INDEX('Policy Characteristics'!L:L,MATCH($C1991,'Policy Characteristics'!$C:$C,0))),"",INDEX('Policy Characteristics'!L:L,MATCH($C1991,'Policy Characteristics'!$C:$C,0)))</f>
        <v>research-and-development.html</v>
      </c>
      <c r="S1991" s="291" t="s">
        <v>187</v>
      </c>
    </row>
    <row r="1992" spans="1:19">
      <c r="A1992" s="237" t="str">
        <f>IF(ISBLANK(INDEX('Policy Characteristics'!A:A,MATCH($C1992,'Policy Characteristics'!$C:$C,0))),"",INDEX('Policy Characteristics'!A:A,MATCH($C1992,'Policy Characteristics'!$C:$C,0)))</f>
        <v>Research and Development</v>
      </c>
      <c r="B1992" s="386" t="str">
        <f>IF(ISBLANK(INDEX('Policy Characteristics'!B:B,MATCH($C1992,'Policy Characteristics'!$C:$C,0))),"",INDEX('Policy Characteristics'!B:B,MATCH($C1992,'Policy Characteristics'!$C:$C,0)))</f>
        <v>Fuel Use Reduction</v>
      </c>
      <c r="C1992" s="237" t="str">
        <f t="shared" si="80"/>
        <v>RnD Transportation Fuel Use Perc Reduction</v>
      </c>
      <c r="D1992" s="335" t="s">
        <v>2247</v>
      </c>
      <c r="E1992" s="335"/>
      <c r="F1992" s="335" t="s">
        <v>472</v>
      </c>
      <c r="G1992" s="335"/>
      <c r="H1992" s="17">
        <v>137</v>
      </c>
      <c r="I1992" s="387" t="s">
        <v>43</v>
      </c>
      <c r="J1992" s="388" t="str">
        <f>IF(ISBLANK(INDEX('Policy Characteristics'!D:D,MATCH($C1992,'Policy Characteristics'!$C:$C,0))),"",INDEX('Policy Characteristics'!D:D,MATCH($C1992,'Policy Characteristics'!$C:$C,0)))</f>
        <v>R&amp;D Fuel Use Reductions</v>
      </c>
      <c r="K1992" s="237" t="str">
        <f>IF(ISBLANK(INDEX('Policy Characteristics'!E:E,MATCH($C1992,'Policy Characteristics'!$C:$C,0))),"",INDEX('Policy Characteristics'!E:E,MATCH($C1992,'Policy Characteristics'!$C:$C,0)))</f>
        <v>RnD transportation fuel use reduction</v>
      </c>
      <c r="L1992" s="238">
        <f>IF(ISBLANK(INDEX('Policy Characteristics'!F:F,MATCH($C1992,'Policy Characteristics'!$C:$C,0))),"",INDEX('Policy Characteristics'!F:F,MATCH($C1992,'Policy Characteristics'!$C:$C,0)))</f>
        <v>0</v>
      </c>
      <c r="M1992" s="238">
        <f>IF(ISBLANK(INDEX('Policy Characteristics'!G:G,MATCH($C1992,'Policy Characteristics'!$C:$C,0))),"",INDEX('Policy Characteristics'!G:G,MATCH($C1992,'Policy Characteristics'!$C:$C,0)))</f>
        <v>0.4</v>
      </c>
      <c r="N1992" s="238">
        <f>IF(ISBLANK(INDEX('Policy Characteristics'!H:H,MATCH($C1992,'Policy Characteristics'!$C:$C,0))),"",INDEX('Policy Characteristics'!H:H,MATCH($C1992,'Policy Characteristics'!$C:$C,0)))</f>
        <v>0.01</v>
      </c>
      <c r="O1992" s="237" t="str">
        <f>IF(ISBLANK(INDEX('Policy Characteristics'!I:I,MATCH($C1992,'Policy Characteristics'!$C:$C,0))),"",INDEX('Policy Characteristics'!I:I,MATCH($C1992,'Policy Characteristics'!$C:$C,0)))</f>
        <v>% reduction in fuel use</v>
      </c>
      <c r="P1992" s="237"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7" t="str">
        <f>IF(ISBLANK(INDEX('Policy Characteristics'!K:K,MATCH($C1992,'Policy Characteristics'!$C:$C,0))),"",INDEX('Policy Characteristics'!K:K,MATCH($C1992,'Policy Characteristics'!$C:$C,0)))</f>
        <v>architectural-design.html#rnd</v>
      </c>
      <c r="R1992" s="237" t="str">
        <f>IF(ISBLANK(INDEX('Policy Characteristics'!L:L,MATCH($C1992,'Policy Characteristics'!$C:$C,0))),"",INDEX('Policy Characteristics'!L:L,MATCH($C1992,'Policy Characteristics'!$C:$C,0)))</f>
        <v>research-and-development.html</v>
      </c>
      <c r="S1992" s="291" t="s">
        <v>187</v>
      </c>
    </row>
    <row r="1993" spans="1:19">
      <c r="A1993" s="237" t="str">
        <f>IF(ISBLANK(INDEX('Policy Characteristics'!A:A,MATCH($C1993,'Policy Characteristics'!$C:$C,0))),"",INDEX('Policy Characteristics'!A:A,MATCH($C1993,'Policy Characteristics'!$C:$C,0)))</f>
        <v>Research and Development</v>
      </c>
      <c r="B1993" s="386" t="str">
        <f>IF(ISBLANK(INDEX('Policy Characteristics'!B:B,MATCH($C1993,'Policy Characteristics'!$C:$C,0))),"",INDEX('Policy Characteristics'!B:B,MATCH($C1993,'Policy Characteristics'!$C:$C,0)))</f>
        <v>Fuel Use Reduction</v>
      </c>
      <c r="C1993" s="237" t="str">
        <f t="shared" si="80"/>
        <v>RnD Transportation Fuel Use Perc Reduction</v>
      </c>
      <c r="D1993" s="335" t="s">
        <v>2503</v>
      </c>
      <c r="E1993" s="335"/>
      <c r="F1993" s="335" t="s">
        <v>2784</v>
      </c>
      <c r="G1993" s="335"/>
      <c r="H1993" s="17">
        <v>138</v>
      </c>
      <c r="I1993" s="387" t="s">
        <v>43</v>
      </c>
      <c r="J1993" s="388" t="str">
        <f>IF(ISBLANK(INDEX('Policy Characteristics'!D:D,MATCH($C1993,'Policy Characteristics'!$C:$C,0))),"",INDEX('Policy Characteristics'!D:D,MATCH($C1993,'Policy Characteristics'!$C:$C,0)))</f>
        <v>R&amp;D Fuel Use Reductions</v>
      </c>
      <c r="K1993" s="237" t="str">
        <f>IF(ISBLANK(INDEX('Policy Characteristics'!E:E,MATCH($C1993,'Policy Characteristics'!$C:$C,0))),"",INDEX('Policy Characteristics'!E:E,MATCH($C1993,'Policy Characteristics'!$C:$C,0)))</f>
        <v>RnD transportation fuel use reduction</v>
      </c>
      <c r="L1993" s="238">
        <f>IF(ISBLANK(INDEX('Policy Characteristics'!F:F,MATCH($C1993,'Policy Characteristics'!$C:$C,0))),"",INDEX('Policy Characteristics'!F:F,MATCH($C1993,'Policy Characteristics'!$C:$C,0)))</f>
        <v>0</v>
      </c>
      <c r="M1993" s="238">
        <f>IF(ISBLANK(INDEX('Policy Characteristics'!G:G,MATCH($C1993,'Policy Characteristics'!$C:$C,0))),"",INDEX('Policy Characteristics'!G:G,MATCH($C1993,'Policy Characteristics'!$C:$C,0)))</f>
        <v>0.4</v>
      </c>
      <c r="N1993" s="238">
        <f>IF(ISBLANK(INDEX('Policy Characteristics'!H:H,MATCH($C1993,'Policy Characteristics'!$C:$C,0))),"",INDEX('Policy Characteristics'!H:H,MATCH($C1993,'Policy Characteristics'!$C:$C,0)))</f>
        <v>0.01</v>
      </c>
      <c r="O1993" s="237" t="str">
        <f>IF(ISBLANK(INDEX('Policy Characteristics'!I:I,MATCH($C1993,'Policy Characteristics'!$C:$C,0))),"",INDEX('Policy Characteristics'!I:I,MATCH($C1993,'Policy Characteristics'!$C:$C,0)))</f>
        <v>% reduction in fuel use</v>
      </c>
      <c r="P1993" s="237"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7" t="str">
        <f>IF(ISBLANK(INDEX('Policy Characteristics'!K:K,MATCH($C1993,'Policy Characteristics'!$C:$C,0))),"",INDEX('Policy Characteristics'!K:K,MATCH($C1993,'Policy Characteristics'!$C:$C,0)))</f>
        <v>architectural-design.html#rnd</v>
      </c>
      <c r="R1993" s="237" t="str">
        <f>IF(ISBLANK(INDEX('Policy Characteristics'!L:L,MATCH($C1993,'Policy Characteristics'!$C:$C,0))),"",INDEX('Policy Characteristics'!L:L,MATCH($C1993,'Policy Characteristics'!$C:$C,0)))</f>
        <v>research-and-development.html</v>
      </c>
      <c r="S1993" s="291" t="s">
        <v>187</v>
      </c>
    </row>
    <row r="1994" spans="1:19">
      <c r="A1994" s="237" t="str">
        <f>IF(ISBLANK(INDEX('Policy Characteristics'!A:A,MATCH($C1994,'Policy Characteristics'!$C:$C,0))),"",INDEX('Policy Characteristics'!A:A,MATCH($C1994,'Policy Characteristics'!$C:$C,0)))</f>
        <v>Research and Development</v>
      </c>
      <c r="B1994" s="386" t="str">
        <f>IF(ISBLANK(INDEX('Policy Characteristics'!B:B,MATCH($C1994,'Policy Characteristics'!$C:$C,0))),"",INDEX('Policy Characteristics'!B:B,MATCH($C1994,'Policy Characteristics'!$C:$C,0)))</f>
        <v>Fuel Use Reduction</v>
      </c>
      <c r="C1994" s="237" t="str">
        <f t="shared" si="80"/>
        <v>RnD Transportation Fuel Use Perc Reduction</v>
      </c>
      <c r="D1994" s="335" t="s">
        <v>2502</v>
      </c>
      <c r="E1994" s="335"/>
      <c r="F1994" s="335" t="s">
        <v>2785</v>
      </c>
      <c r="G1994" s="335"/>
      <c r="H1994" s="17">
        <v>524</v>
      </c>
      <c r="I1994" s="387" t="s">
        <v>43</v>
      </c>
      <c r="J1994" s="388" t="str">
        <f>IF(ISBLANK(INDEX('Policy Characteristics'!D:D,MATCH($C1994,'Policy Characteristics'!$C:$C,0))),"",INDEX('Policy Characteristics'!D:D,MATCH($C1994,'Policy Characteristics'!$C:$C,0)))</f>
        <v>R&amp;D Fuel Use Reductions</v>
      </c>
      <c r="K1994" s="237" t="str">
        <f>IF(ISBLANK(INDEX('Policy Characteristics'!E:E,MATCH($C1994,'Policy Characteristics'!$C:$C,0))),"",INDEX('Policy Characteristics'!E:E,MATCH($C1994,'Policy Characteristics'!$C:$C,0)))</f>
        <v>RnD transportation fuel use reduction</v>
      </c>
      <c r="L1994" s="238">
        <f>IF(ISBLANK(INDEX('Policy Characteristics'!F:F,MATCH($C1994,'Policy Characteristics'!$C:$C,0))),"",INDEX('Policy Characteristics'!F:F,MATCH($C1994,'Policy Characteristics'!$C:$C,0)))</f>
        <v>0</v>
      </c>
      <c r="M1994" s="238">
        <f>IF(ISBLANK(INDEX('Policy Characteristics'!G:G,MATCH($C1994,'Policy Characteristics'!$C:$C,0))),"",INDEX('Policy Characteristics'!G:G,MATCH($C1994,'Policy Characteristics'!$C:$C,0)))</f>
        <v>0.4</v>
      </c>
      <c r="N1994" s="238">
        <f>IF(ISBLANK(INDEX('Policy Characteristics'!H:H,MATCH($C1994,'Policy Characteristics'!$C:$C,0))),"",INDEX('Policy Characteristics'!H:H,MATCH($C1994,'Policy Characteristics'!$C:$C,0)))</f>
        <v>0.01</v>
      </c>
      <c r="O1994" s="237" t="str">
        <f>IF(ISBLANK(INDEX('Policy Characteristics'!I:I,MATCH($C1994,'Policy Characteristics'!$C:$C,0))),"",INDEX('Policy Characteristics'!I:I,MATCH($C1994,'Policy Characteristics'!$C:$C,0)))</f>
        <v>% reduction in fuel use</v>
      </c>
      <c r="P1994" s="237"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7" t="str">
        <f>IF(ISBLANK(INDEX('Policy Characteristics'!K:K,MATCH($C1994,'Policy Characteristics'!$C:$C,0))),"",INDEX('Policy Characteristics'!K:K,MATCH($C1994,'Policy Characteristics'!$C:$C,0)))</f>
        <v>architectural-design.html#rnd</v>
      </c>
      <c r="R1994" s="237" t="str">
        <f>IF(ISBLANK(INDEX('Policy Characteristics'!L:L,MATCH($C1994,'Policy Characteristics'!$C:$C,0))),"",INDEX('Policy Characteristics'!L:L,MATCH($C1994,'Policy Characteristics'!$C:$C,0)))</f>
        <v>research-and-development.html</v>
      </c>
      <c r="S1994" s="291" t="s">
        <v>187</v>
      </c>
    </row>
    <row r="1995" spans="1:19">
      <c r="A1995" s="237" t="str">
        <f>IF(ISBLANK(INDEX('Policy Characteristics'!A:A,MATCH($C1995,'Policy Characteristics'!$C:$C,0))),"",INDEX('Policy Characteristics'!A:A,MATCH($C1995,'Policy Characteristics'!$C:$C,0)))</f>
        <v>Government Revenue Accounting</v>
      </c>
      <c r="B1995" s="386" t="str">
        <f>IF(ISBLANK(INDEX('Policy Characteristics'!B:B,MATCH($C1995,'Policy Characteristics'!$C:$C,0))),"",INDEX('Policy Characteristics'!B:B,MATCH($C1995,'Policy Characteristics'!$C:$C,0)))</f>
        <v>Carbon Tax Revenue</v>
      </c>
      <c r="C1995" t="s">
        <v>2938</v>
      </c>
      <c r="D1995" t="s">
        <v>2946</v>
      </c>
      <c r="F1995" t="s">
        <v>2951</v>
      </c>
      <c r="H1995" s="17">
        <v>545</v>
      </c>
      <c r="I1995" s="391" t="s">
        <v>43</v>
      </c>
      <c r="J1995" s="388" t="str">
        <f>IF(ISBLANK(INDEX('Policy Characteristics'!D:D,MATCH($C1995,'Policy Characteristics'!$C:$C,0))),"",INDEX('Policy Characteristics'!D:D,MATCH($C1995,'Policy Characteristics'!$C:$C,0)))</f>
        <v/>
      </c>
      <c r="K1995" s="237" t="str">
        <f>IF(ISBLANK(INDEX('Policy Characteristics'!E:E,MATCH($C1995,'Policy Characteristics'!$C:$C,0))),"",INDEX('Policy Characteristics'!E:E,MATCH($C1995,'Policy Characteristics'!$C:$C,0)))</f>
        <v>GRA carbon tax revenue</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10</v>
      </c>
      <c r="N1995" s="237">
        <f>IF(ISBLANK(INDEX('Policy Characteristics'!H:H,MATCH($C1995,'Policy Characteristics'!$C:$C,0))),"",INDEX('Policy Characteristics'!H:H,MATCH($C1995,'Policy Characteristics'!$C:$C,0)))</f>
        <v>1</v>
      </c>
      <c r="O1995" s="237" t="str">
        <f>IF(ISBLANK(INDEX('Policy Characteristics'!I:I,MATCH($C1995,'Policy Characteristics'!$C:$C,0))),"",INDEX('Policy Characteristics'!I:I,MATCH($C1995,'Policy Characteristics'!$C:$C,0)))</f>
        <v>weight</v>
      </c>
      <c r="P1995" s="237"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7" t="str">
        <f>IF(ISBLANK(INDEX('Policy Characteristics'!K:K,MATCH($C1995,'Policy Characteristics'!$C:$C,0))),"",INDEX('Policy Characteristics'!K:K,MATCH($C1995,'Policy Characteristics'!$C:$C,0)))</f>
        <v>io-model.html</v>
      </c>
      <c r="R1995" s="237" t="str">
        <f>IF(ISBLANK(INDEX('Policy Characteristics'!L:L,MATCH($C1995,'Policy Characteristics'!$C:$C,0))),"",INDEX('Policy Characteristics'!L:L,MATCH($C1995,'Policy Characteristics'!$C:$C,0)))</f>
        <v/>
      </c>
      <c r="S1995" s="291" t="s">
        <v>187</v>
      </c>
    </row>
    <row r="1996" spans="1:19">
      <c r="A1996" s="237" t="str">
        <f>IF(ISBLANK(INDEX('Policy Characteristics'!A:A,MATCH($C1996,'Policy Characteristics'!$C:$C,0))),"",INDEX('Policy Characteristics'!A:A,MATCH($C1996,'Policy Characteristics'!$C:$C,0)))</f>
        <v>Government Revenue Accounting</v>
      </c>
      <c r="B1996" s="386" t="str">
        <f>IF(ISBLANK(INDEX('Policy Characteristics'!B:B,MATCH($C1996,'Policy Characteristics'!$C:$C,0))),"",INDEX('Policy Characteristics'!B:B,MATCH($C1996,'Policy Characteristics'!$C:$C,0)))</f>
        <v>Carbon Tax Revenue</v>
      </c>
      <c r="C1996" s="237" t="str">
        <f t="shared" ref="C1996" si="81">C$1995</f>
        <v>GRA for Carbon Tax Revenue</v>
      </c>
      <c r="D1996" t="s">
        <v>2947</v>
      </c>
      <c r="F1996" t="s">
        <v>2962</v>
      </c>
      <c r="H1996" s="17">
        <v>546</v>
      </c>
      <c r="I1996" s="386" t="str">
        <f t="shared" ref="I1996:I1999" si="82">I$1995</f>
        <v>Yes</v>
      </c>
      <c r="J1996" s="388" t="str">
        <f>IF(ISBLANK(INDEX('Policy Characteristics'!D:D,MATCH($C1996,'Policy Characteristics'!$C:$C,0))),"",INDEX('Policy Characteristics'!D:D,MATCH($C1996,'Policy Characteristics'!$C:$C,0)))</f>
        <v/>
      </c>
      <c r="K1996" s="237" t="str">
        <f>IF(ISBLANK(INDEX('Policy Characteristics'!E:E,MATCH($C1996,'Policy Characteristics'!$C:$C,0))),"",INDEX('Policy Characteristics'!E:E,MATCH($C1996,'Policy Characteristics'!$C:$C,0)))</f>
        <v>GRA carbon tax revenue</v>
      </c>
      <c r="L1996" s="237">
        <f>IF(ISBLANK(INDEX('Policy Characteristics'!F:F,MATCH($C1996,'Policy Characteristics'!$C:$C,0))),"",INDEX('Policy Characteristics'!F:F,MATCH($C1996,'Policy Characteristics'!$C:$C,0)))</f>
        <v>0</v>
      </c>
      <c r="M1996" s="237">
        <f>IF(ISBLANK(INDEX('Policy Characteristics'!G:G,MATCH($C1996,'Policy Characteristics'!$C:$C,0))),"",INDEX('Policy Characteristics'!G:G,MATCH($C1996,'Policy Characteristics'!$C:$C,0)))</f>
        <v>10</v>
      </c>
      <c r="N1996" s="237">
        <f>IF(ISBLANK(INDEX('Policy Characteristics'!H:H,MATCH($C1996,'Policy Characteristics'!$C:$C,0))),"",INDEX('Policy Characteristics'!H:H,MATCH($C1996,'Policy Characteristics'!$C:$C,0)))</f>
        <v>1</v>
      </c>
      <c r="O1996" s="237" t="str">
        <f>IF(ISBLANK(INDEX('Policy Characteristics'!I:I,MATCH($C1996,'Policy Characteristics'!$C:$C,0))),"",INDEX('Policy Characteristics'!I:I,MATCH($C1996,'Policy Characteristics'!$C:$C,0)))</f>
        <v>weight</v>
      </c>
      <c r="P1996" s="237"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7" t="str">
        <f>IF(ISBLANK(INDEX('Policy Characteristics'!K:K,MATCH($C1996,'Policy Characteristics'!$C:$C,0))),"",INDEX('Policy Characteristics'!K:K,MATCH($C1996,'Policy Characteristics'!$C:$C,0)))</f>
        <v>io-model.html</v>
      </c>
      <c r="R1996" s="237" t="str">
        <f>IF(ISBLANK(INDEX('Policy Characteristics'!L:L,MATCH($C1996,'Policy Characteristics'!$C:$C,0))),"",INDEX('Policy Characteristics'!L:L,MATCH($C1996,'Policy Characteristics'!$C:$C,0)))</f>
        <v/>
      </c>
      <c r="S1996" s="291" t="s">
        <v>187</v>
      </c>
    </row>
    <row r="1997" spans="1:19">
      <c r="A1997" s="237" t="str">
        <f>IF(ISBLANK(INDEX('Policy Characteristics'!A:A,MATCH($C1997,'Policy Characteristics'!$C:$C,0))),"",INDEX('Policy Characteristics'!A:A,MATCH($C1997,'Policy Characteristics'!$C:$C,0)))</f>
        <v>Government Revenue Accounting</v>
      </c>
      <c r="B1997" s="386" t="str">
        <f>IF(ISBLANK(INDEX('Policy Characteristics'!B:B,MATCH($C1997,'Policy Characteristics'!$C:$C,0))),"",INDEX('Policy Characteristics'!B:B,MATCH($C1997,'Policy Characteristics'!$C:$C,0)))</f>
        <v>Carbon Tax Revenue</v>
      </c>
      <c r="C1997" s="237" t="str">
        <f t="shared" ref="C1997:C1999" si="83">C$1995</f>
        <v>GRA for Carbon Tax Revenue</v>
      </c>
      <c r="D1997" t="s">
        <v>2948</v>
      </c>
      <c r="F1997" t="s">
        <v>2952</v>
      </c>
      <c r="H1997" s="17">
        <v>547</v>
      </c>
      <c r="I1997" s="386" t="str">
        <f t="shared" si="82"/>
        <v>Yes</v>
      </c>
      <c r="J1997" s="388" t="str">
        <f>IF(ISBLANK(INDEX('Policy Characteristics'!D:D,MATCH($C1997,'Policy Characteristics'!$C:$C,0))),"",INDEX('Policy Characteristics'!D:D,MATCH($C1997,'Policy Characteristics'!$C:$C,0)))</f>
        <v/>
      </c>
      <c r="K1997" s="237" t="str">
        <f>IF(ISBLANK(INDEX('Policy Characteristics'!E:E,MATCH($C1997,'Policy Characteristics'!$C:$C,0))),"",INDEX('Policy Characteristics'!E:E,MATCH($C1997,'Policy Characteristics'!$C:$C,0)))</f>
        <v>GRA carbon tax revenue</v>
      </c>
      <c r="L1997" s="237">
        <f>IF(ISBLANK(INDEX('Policy Characteristics'!F:F,MATCH($C1997,'Policy Characteristics'!$C:$C,0))),"",INDEX('Policy Characteristics'!F:F,MATCH($C1997,'Policy Characteristics'!$C:$C,0)))</f>
        <v>0</v>
      </c>
      <c r="M1997" s="237">
        <f>IF(ISBLANK(INDEX('Policy Characteristics'!G:G,MATCH($C1997,'Policy Characteristics'!$C:$C,0))),"",INDEX('Policy Characteristics'!G:G,MATCH($C1997,'Policy Characteristics'!$C:$C,0)))</f>
        <v>10</v>
      </c>
      <c r="N1997" s="237">
        <f>IF(ISBLANK(INDEX('Policy Characteristics'!H:H,MATCH($C1997,'Policy Characteristics'!$C:$C,0))),"",INDEX('Policy Characteristics'!H:H,MATCH($C1997,'Policy Characteristics'!$C:$C,0)))</f>
        <v>1</v>
      </c>
      <c r="O1997" s="237" t="str">
        <f>IF(ISBLANK(INDEX('Policy Characteristics'!I:I,MATCH($C1997,'Policy Characteristics'!$C:$C,0))),"",INDEX('Policy Characteristics'!I:I,MATCH($C1997,'Policy Characteristics'!$C:$C,0)))</f>
        <v>weight</v>
      </c>
      <c r="P1997" s="237"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7" t="str">
        <f>IF(ISBLANK(INDEX('Policy Characteristics'!K:K,MATCH($C1997,'Policy Characteristics'!$C:$C,0))),"",INDEX('Policy Characteristics'!K:K,MATCH($C1997,'Policy Characteristics'!$C:$C,0)))</f>
        <v>io-model.html</v>
      </c>
      <c r="R1997" s="237" t="str">
        <f>IF(ISBLANK(INDEX('Policy Characteristics'!L:L,MATCH($C1997,'Policy Characteristics'!$C:$C,0))),"",INDEX('Policy Characteristics'!L:L,MATCH($C1997,'Policy Characteristics'!$C:$C,0)))</f>
        <v/>
      </c>
      <c r="S1997" s="291" t="s">
        <v>187</v>
      </c>
    </row>
    <row r="1998" spans="1:19">
      <c r="A1998" s="237" t="str">
        <f>IF(ISBLANK(INDEX('Policy Characteristics'!A:A,MATCH($C1998,'Policy Characteristics'!$C:$C,0))),"",INDEX('Policy Characteristics'!A:A,MATCH($C1998,'Policy Characteristics'!$C:$C,0)))</f>
        <v>Government Revenue Accounting</v>
      </c>
      <c r="B1998" s="386" t="str">
        <f>IF(ISBLANK(INDEX('Policy Characteristics'!B:B,MATCH($C1998,'Policy Characteristics'!$C:$C,0))),"",INDEX('Policy Characteristics'!B:B,MATCH($C1998,'Policy Characteristics'!$C:$C,0)))</f>
        <v>Carbon Tax Revenue</v>
      </c>
      <c r="C1998" s="237" t="str">
        <f t="shared" si="83"/>
        <v>GRA for Carbon Tax Revenue</v>
      </c>
      <c r="D1998" t="s">
        <v>2949</v>
      </c>
      <c r="F1998" t="s">
        <v>2953</v>
      </c>
      <c r="H1998" s="17">
        <v>548</v>
      </c>
      <c r="I1998" s="386" t="str">
        <f t="shared" si="82"/>
        <v>Yes</v>
      </c>
      <c r="J1998" s="388" t="str">
        <f>IF(ISBLANK(INDEX('Policy Characteristics'!D:D,MATCH($C1998,'Policy Characteristics'!$C:$C,0))),"",INDEX('Policy Characteristics'!D:D,MATCH($C1998,'Policy Characteristics'!$C:$C,0)))</f>
        <v/>
      </c>
      <c r="K1998" s="237" t="str">
        <f>IF(ISBLANK(INDEX('Policy Characteristics'!E:E,MATCH($C1998,'Policy Characteristics'!$C:$C,0))),"",INDEX('Policy Characteristics'!E:E,MATCH($C1998,'Policy Characteristics'!$C:$C,0)))</f>
        <v>GRA carbon tax revenue</v>
      </c>
      <c r="L1998" s="237">
        <f>IF(ISBLANK(INDEX('Policy Characteristics'!F:F,MATCH($C1998,'Policy Characteristics'!$C:$C,0))),"",INDEX('Policy Characteristics'!F:F,MATCH($C1998,'Policy Characteristics'!$C:$C,0)))</f>
        <v>0</v>
      </c>
      <c r="M1998" s="237">
        <f>IF(ISBLANK(INDEX('Policy Characteristics'!G:G,MATCH($C1998,'Policy Characteristics'!$C:$C,0))),"",INDEX('Policy Characteristics'!G:G,MATCH($C1998,'Policy Characteristics'!$C:$C,0)))</f>
        <v>10</v>
      </c>
      <c r="N1998" s="237">
        <f>IF(ISBLANK(INDEX('Policy Characteristics'!H:H,MATCH($C1998,'Policy Characteristics'!$C:$C,0))),"",INDEX('Policy Characteristics'!H:H,MATCH($C1998,'Policy Characteristics'!$C:$C,0)))</f>
        <v>1</v>
      </c>
      <c r="O1998" s="237" t="str">
        <f>IF(ISBLANK(INDEX('Policy Characteristics'!I:I,MATCH($C1998,'Policy Characteristics'!$C:$C,0))),"",INDEX('Policy Characteristics'!I:I,MATCH($C1998,'Policy Characteristics'!$C:$C,0)))</f>
        <v>weight</v>
      </c>
      <c r="P1998" s="237"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7" t="str">
        <f>IF(ISBLANK(INDEX('Policy Characteristics'!K:K,MATCH($C1998,'Policy Characteristics'!$C:$C,0))),"",INDEX('Policy Characteristics'!K:K,MATCH($C1998,'Policy Characteristics'!$C:$C,0)))</f>
        <v>io-model.html</v>
      </c>
      <c r="R1998" s="237" t="str">
        <f>IF(ISBLANK(INDEX('Policy Characteristics'!L:L,MATCH($C1998,'Policy Characteristics'!$C:$C,0))),"",INDEX('Policy Characteristics'!L:L,MATCH($C1998,'Policy Characteristics'!$C:$C,0)))</f>
        <v/>
      </c>
      <c r="S1998" s="291" t="s">
        <v>187</v>
      </c>
    </row>
    <row r="1999" spans="1:19">
      <c r="A1999" s="237" t="str">
        <f>IF(ISBLANK(INDEX('Policy Characteristics'!A:A,MATCH($C1999,'Policy Characteristics'!$C:$C,0))),"",INDEX('Policy Characteristics'!A:A,MATCH($C1999,'Policy Characteristics'!$C:$C,0)))</f>
        <v>Government Revenue Accounting</v>
      </c>
      <c r="B1999" s="386" t="str">
        <f>IF(ISBLANK(INDEX('Policy Characteristics'!B:B,MATCH($C1999,'Policy Characteristics'!$C:$C,0))),"",INDEX('Policy Characteristics'!B:B,MATCH($C1999,'Policy Characteristics'!$C:$C,0)))</f>
        <v>Carbon Tax Revenue</v>
      </c>
      <c r="C1999" s="237" t="str">
        <f t="shared" si="83"/>
        <v>GRA for Carbon Tax Revenue</v>
      </c>
      <c r="D1999" t="s">
        <v>2950</v>
      </c>
      <c r="F1999" t="s">
        <v>2954</v>
      </c>
      <c r="H1999" s="17">
        <v>549</v>
      </c>
      <c r="I1999" s="386" t="str">
        <f t="shared" si="82"/>
        <v>Yes</v>
      </c>
      <c r="J1999" s="388" t="str">
        <f>IF(ISBLANK(INDEX('Policy Characteristics'!D:D,MATCH($C1999,'Policy Characteristics'!$C:$C,0))),"",INDEX('Policy Characteristics'!D:D,MATCH($C1999,'Policy Characteristics'!$C:$C,0)))</f>
        <v/>
      </c>
      <c r="K1999" s="237" t="str">
        <f>IF(ISBLANK(INDEX('Policy Characteristics'!E:E,MATCH($C1999,'Policy Characteristics'!$C:$C,0))),"",INDEX('Policy Characteristics'!E:E,MATCH($C1999,'Policy Characteristics'!$C:$C,0)))</f>
        <v>GRA carbon tax revenue</v>
      </c>
      <c r="L1999" s="237">
        <f>IF(ISBLANK(INDEX('Policy Characteristics'!F:F,MATCH($C1999,'Policy Characteristics'!$C:$C,0))),"",INDEX('Policy Characteristics'!F:F,MATCH($C1999,'Policy Characteristics'!$C:$C,0)))</f>
        <v>0</v>
      </c>
      <c r="M1999" s="237">
        <f>IF(ISBLANK(INDEX('Policy Characteristics'!G:G,MATCH($C1999,'Policy Characteristics'!$C:$C,0))),"",INDEX('Policy Characteristics'!G:G,MATCH($C1999,'Policy Characteristics'!$C:$C,0)))</f>
        <v>10</v>
      </c>
      <c r="N1999" s="237">
        <f>IF(ISBLANK(INDEX('Policy Characteristics'!H:H,MATCH($C1999,'Policy Characteristics'!$C:$C,0))),"",INDEX('Policy Characteristics'!H:H,MATCH($C1999,'Policy Characteristics'!$C:$C,0)))</f>
        <v>1</v>
      </c>
      <c r="O1999" s="237" t="str">
        <f>IF(ISBLANK(INDEX('Policy Characteristics'!I:I,MATCH($C1999,'Policy Characteristics'!$C:$C,0))),"",INDEX('Policy Characteristics'!I:I,MATCH($C1999,'Policy Characteristics'!$C:$C,0)))</f>
        <v>weight</v>
      </c>
      <c r="P1999" s="237"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7" t="str">
        <f>IF(ISBLANK(INDEX('Policy Characteristics'!K:K,MATCH($C1999,'Policy Characteristics'!$C:$C,0))),"",INDEX('Policy Characteristics'!K:K,MATCH($C1999,'Policy Characteristics'!$C:$C,0)))</f>
        <v>io-model.html</v>
      </c>
      <c r="R1999" s="237" t="str">
        <f>IF(ISBLANK(INDEX('Policy Characteristics'!L:L,MATCH($C1999,'Policy Characteristics'!$C:$C,0))),"",INDEX('Policy Characteristics'!L:L,MATCH($C1999,'Policy Characteristics'!$C:$C,0)))</f>
        <v/>
      </c>
      <c r="S1999" s="291" t="s">
        <v>187</v>
      </c>
    </row>
    <row r="2000" spans="1:19">
      <c r="A2000" s="237" t="str">
        <f>IF(ISBLANK(INDEX('Policy Characteristics'!A:A,MATCH($C2000,'Policy Characteristics'!$C:$C,0))),"",INDEX('Policy Characteristics'!A:A,MATCH($C2000,'Policy Characteristics'!$C:$C,0)))</f>
        <v>Government Revenue Accounting</v>
      </c>
      <c r="B2000" s="386" t="str">
        <f>IF(ISBLANK(INDEX('Policy Characteristics'!B:B,MATCH($C2000,'Policy Characteristics'!$C:$C,0))),"",INDEX('Policy Characteristics'!B:B,MATCH($C2000,'Policy Characteristics'!$C:$C,0)))</f>
        <v>Fuel Tax Revenue</v>
      </c>
      <c r="C2000" t="s">
        <v>2939</v>
      </c>
      <c r="D2000" t="s">
        <v>2946</v>
      </c>
      <c r="F2000" t="s">
        <v>2951</v>
      </c>
      <c r="H2000" s="17">
        <v>550</v>
      </c>
      <c r="I2000" s="391" t="s">
        <v>43</v>
      </c>
      <c r="J2000" s="388" t="str">
        <f>IF(ISBLANK(INDEX('Policy Characteristics'!D:D,MATCH($C2000,'Policy Characteristics'!$C:$C,0))),"",INDEX('Policy Characteristics'!D:D,MATCH($C2000,'Policy Characteristics'!$C:$C,0)))</f>
        <v/>
      </c>
      <c r="K2000" s="237" t="str">
        <f>IF(ISBLANK(INDEX('Policy Characteristics'!E:E,MATCH($C2000,'Policy Characteristics'!$C:$C,0))),"",INDEX('Policy Characteristics'!E:E,MATCH($C2000,'Policy Characteristics'!$C:$C,0)))</f>
        <v>GRA fuel tax revenue</v>
      </c>
      <c r="L2000" s="237">
        <f>IF(ISBLANK(INDEX('Policy Characteristics'!F:F,MATCH($C2000,'Policy Characteristics'!$C:$C,0))),"",INDEX('Policy Characteristics'!F:F,MATCH($C2000,'Policy Characteristics'!$C:$C,0)))</f>
        <v>0</v>
      </c>
      <c r="M2000" s="237">
        <f>IF(ISBLANK(INDEX('Policy Characteristics'!G:G,MATCH($C2000,'Policy Characteristics'!$C:$C,0))),"",INDEX('Policy Characteristics'!G:G,MATCH($C2000,'Policy Characteristics'!$C:$C,0)))</f>
        <v>10</v>
      </c>
      <c r="N2000" s="237">
        <f>IF(ISBLANK(INDEX('Policy Characteristics'!H:H,MATCH($C2000,'Policy Characteristics'!$C:$C,0))),"",INDEX('Policy Characteristics'!H:H,MATCH($C2000,'Policy Characteristics'!$C:$C,0)))</f>
        <v>1</v>
      </c>
      <c r="O2000" s="237" t="str">
        <f>IF(ISBLANK(INDEX('Policy Characteristics'!I:I,MATCH($C2000,'Policy Characteristics'!$C:$C,0))),"",INDEX('Policy Characteristics'!I:I,MATCH($C2000,'Policy Characteristics'!$C:$C,0)))</f>
        <v>weight</v>
      </c>
      <c r="P2000" s="237"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7" t="str">
        <f>IF(ISBLANK(INDEX('Policy Characteristics'!K:K,MATCH($C2000,'Policy Characteristics'!$C:$C,0))),"",INDEX('Policy Characteristics'!K:K,MATCH($C2000,'Policy Characteristics'!$C:$C,0)))</f>
        <v>io-model.html</v>
      </c>
      <c r="R2000" s="237" t="str">
        <f>IF(ISBLANK(INDEX('Policy Characteristics'!L:L,MATCH($C2000,'Policy Characteristics'!$C:$C,0))),"",INDEX('Policy Characteristics'!L:L,MATCH($C2000,'Policy Characteristics'!$C:$C,0)))</f>
        <v/>
      </c>
      <c r="S2000" s="291" t="s">
        <v>187</v>
      </c>
    </row>
    <row r="2001" spans="1:19">
      <c r="A2001" s="237" t="str">
        <f>IF(ISBLANK(INDEX('Policy Characteristics'!A:A,MATCH($C2001,'Policy Characteristics'!$C:$C,0))),"",INDEX('Policy Characteristics'!A:A,MATCH($C2001,'Policy Characteristics'!$C:$C,0)))</f>
        <v>Government Revenue Accounting</v>
      </c>
      <c r="B2001" s="386" t="str">
        <f>IF(ISBLANK(INDEX('Policy Characteristics'!B:B,MATCH($C2001,'Policy Characteristics'!$C:$C,0))),"",INDEX('Policy Characteristics'!B:B,MATCH($C2001,'Policy Characteristics'!$C:$C,0)))</f>
        <v>Fuel Tax Revenue</v>
      </c>
      <c r="C2001" s="237" t="str">
        <f t="shared" ref="C2001:C2004" si="84">C$2000</f>
        <v>GRA for Fuel Tax Revenue</v>
      </c>
      <c r="D2001" t="s">
        <v>2947</v>
      </c>
      <c r="F2001" t="s">
        <v>2962</v>
      </c>
      <c r="H2001" s="17">
        <v>551</v>
      </c>
      <c r="I2001" s="386" t="str">
        <f t="shared" ref="I2001:I2004" si="85">I$2000</f>
        <v>Yes</v>
      </c>
      <c r="J2001" s="388" t="str">
        <f>IF(ISBLANK(INDEX('Policy Characteristics'!D:D,MATCH($C2001,'Policy Characteristics'!$C:$C,0))),"",INDEX('Policy Characteristics'!D:D,MATCH($C2001,'Policy Characteristics'!$C:$C,0)))</f>
        <v/>
      </c>
      <c r="K2001" s="237" t="str">
        <f>IF(ISBLANK(INDEX('Policy Characteristics'!E:E,MATCH($C2001,'Policy Characteristics'!$C:$C,0))),"",INDEX('Policy Characteristics'!E:E,MATCH($C2001,'Policy Characteristics'!$C:$C,0)))</f>
        <v>GRA fuel tax revenue</v>
      </c>
      <c r="L2001" s="237">
        <f>IF(ISBLANK(INDEX('Policy Characteristics'!F:F,MATCH($C2001,'Policy Characteristics'!$C:$C,0))),"",INDEX('Policy Characteristics'!F:F,MATCH($C2001,'Policy Characteristics'!$C:$C,0)))</f>
        <v>0</v>
      </c>
      <c r="M2001" s="237">
        <f>IF(ISBLANK(INDEX('Policy Characteristics'!G:G,MATCH($C2001,'Policy Characteristics'!$C:$C,0))),"",INDEX('Policy Characteristics'!G:G,MATCH($C2001,'Policy Characteristics'!$C:$C,0)))</f>
        <v>10</v>
      </c>
      <c r="N2001" s="237">
        <f>IF(ISBLANK(INDEX('Policy Characteristics'!H:H,MATCH($C2001,'Policy Characteristics'!$C:$C,0))),"",INDEX('Policy Characteristics'!H:H,MATCH($C2001,'Policy Characteristics'!$C:$C,0)))</f>
        <v>1</v>
      </c>
      <c r="O2001" s="237" t="str">
        <f>IF(ISBLANK(INDEX('Policy Characteristics'!I:I,MATCH($C2001,'Policy Characteristics'!$C:$C,0))),"",INDEX('Policy Characteristics'!I:I,MATCH($C2001,'Policy Characteristics'!$C:$C,0)))</f>
        <v>weight</v>
      </c>
      <c r="P2001" s="237"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7" t="str">
        <f>IF(ISBLANK(INDEX('Policy Characteristics'!K:K,MATCH($C2001,'Policy Characteristics'!$C:$C,0))),"",INDEX('Policy Characteristics'!K:K,MATCH($C2001,'Policy Characteristics'!$C:$C,0)))</f>
        <v>io-model.html</v>
      </c>
      <c r="R2001" s="237" t="str">
        <f>IF(ISBLANK(INDEX('Policy Characteristics'!L:L,MATCH($C2001,'Policy Characteristics'!$C:$C,0))),"",INDEX('Policy Characteristics'!L:L,MATCH($C2001,'Policy Characteristics'!$C:$C,0)))</f>
        <v/>
      </c>
      <c r="S2001" s="291" t="s">
        <v>187</v>
      </c>
    </row>
    <row r="2002" spans="1:19">
      <c r="A2002" s="237" t="str">
        <f>IF(ISBLANK(INDEX('Policy Characteristics'!A:A,MATCH($C2002,'Policy Characteristics'!$C:$C,0))),"",INDEX('Policy Characteristics'!A:A,MATCH($C2002,'Policy Characteristics'!$C:$C,0)))</f>
        <v>Government Revenue Accounting</v>
      </c>
      <c r="B2002" s="386" t="str">
        <f>IF(ISBLANK(INDEX('Policy Characteristics'!B:B,MATCH($C2002,'Policy Characteristics'!$C:$C,0))),"",INDEX('Policy Characteristics'!B:B,MATCH($C2002,'Policy Characteristics'!$C:$C,0)))</f>
        <v>Fuel Tax Revenue</v>
      </c>
      <c r="C2002" s="237" t="str">
        <f t="shared" si="84"/>
        <v>GRA for Fuel Tax Revenue</v>
      </c>
      <c r="D2002" t="s">
        <v>2948</v>
      </c>
      <c r="F2002" t="s">
        <v>2952</v>
      </c>
      <c r="H2002" s="17">
        <v>552</v>
      </c>
      <c r="I2002" s="386" t="str">
        <f t="shared" si="85"/>
        <v>Yes</v>
      </c>
      <c r="J2002" s="388" t="str">
        <f>IF(ISBLANK(INDEX('Policy Characteristics'!D:D,MATCH($C2002,'Policy Characteristics'!$C:$C,0))),"",INDEX('Policy Characteristics'!D:D,MATCH($C2002,'Policy Characteristics'!$C:$C,0)))</f>
        <v/>
      </c>
      <c r="K2002" s="237" t="str">
        <f>IF(ISBLANK(INDEX('Policy Characteristics'!E:E,MATCH($C2002,'Policy Characteristics'!$C:$C,0))),"",INDEX('Policy Characteristics'!E:E,MATCH($C2002,'Policy Characteristics'!$C:$C,0)))</f>
        <v>GRA fuel tax revenue</v>
      </c>
      <c r="L2002" s="237">
        <f>IF(ISBLANK(INDEX('Policy Characteristics'!F:F,MATCH($C2002,'Policy Characteristics'!$C:$C,0))),"",INDEX('Policy Characteristics'!F:F,MATCH($C2002,'Policy Characteristics'!$C:$C,0)))</f>
        <v>0</v>
      </c>
      <c r="M2002" s="237">
        <f>IF(ISBLANK(INDEX('Policy Characteristics'!G:G,MATCH($C2002,'Policy Characteristics'!$C:$C,0))),"",INDEX('Policy Characteristics'!G:G,MATCH($C2002,'Policy Characteristics'!$C:$C,0)))</f>
        <v>10</v>
      </c>
      <c r="N2002" s="237">
        <f>IF(ISBLANK(INDEX('Policy Characteristics'!H:H,MATCH($C2002,'Policy Characteristics'!$C:$C,0))),"",INDEX('Policy Characteristics'!H:H,MATCH($C2002,'Policy Characteristics'!$C:$C,0)))</f>
        <v>1</v>
      </c>
      <c r="O2002" s="237" t="str">
        <f>IF(ISBLANK(INDEX('Policy Characteristics'!I:I,MATCH($C2002,'Policy Characteristics'!$C:$C,0))),"",INDEX('Policy Characteristics'!I:I,MATCH($C2002,'Policy Characteristics'!$C:$C,0)))</f>
        <v>weight</v>
      </c>
      <c r="P2002" s="237"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7" t="str">
        <f>IF(ISBLANK(INDEX('Policy Characteristics'!K:K,MATCH($C2002,'Policy Characteristics'!$C:$C,0))),"",INDEX('Policy Characteristics'!K:K,MATCH($C2002,'Policy Characteristics'!$C:$C,0)))</f>
        <v>io-model.html</v>
      </c>
      <c r="R2002" s="237" t="str">
        <f>IF(ISBLANK(INDEX('Policy Characteristics'!L:L,MATCH($C2002,'Policy Characteristics'!$C:$C,0))),"",INDEX('Policy Characteristics'!L:L,MATCH($C2002,'Policy Characteristics'!$C:$C,0)))</f>
        <v/>
      </c>
      <c r="S2002" s="291" t="s">
        <v>187</v>
      </c>
    </row>
    <row r="2003" spans="1:19">
      <c r="A2003" s="237" t="str">
        <f>IF(ISBLANK(INDEX('Policy Characteristics'!A:A,MATCH($C2003,'Policy Characteristics'!$C:$C,0))),"",INDEX('Policy Characteristics'!A:A,MATCH($C2003,'Policy Characteristics'!$C:$C,0)))</f>
        <v>Government Revenue Accounting</v>
      </c>
      <c r="B2003" s="386" t="str">
        <f>IF(ISBLANK(INDEX('Policy Characteristics'!B:B,MATCH($C2003,'Policy Characteristics'!$C:$C,0))),"",INDEX('Policy Characteristics'!B:B,MATCH($C2003,'Policy Characteristics'!$C:$C,0)))</f>
        <v>Fuel Tax Revenue</v>
      </c>
      <c r="C2003" s="237" t="str">
        <f t="shared" si="84"/>
        <v>GRA for Fuel Tax Revenue</v>
      </c>
      <c r="D2003" t="s">
        <v>2949</v>
      </c>
      <c r="F2003" t="s">
        <v>2953</v>
      </c>
      <c r="H2003" s="17">
        <v>553</v>
      </c>
      <c r="I2003" s="386" t="str">
        <f t="shared" si="85"/>
        <v>Yes</v>
      </c>
      <c r="J2003" s="388" t="str">
        <f>IF(ISBLANK(INDEX('Policy Characteristics'!D:D,MATCH($C2003,'Policy Characteristics'!$C:$C,0))),"",INDEX('Policy Characteristics'!D:D,MATCH($C2003,'Policy Characteristics'!$C:$C,0)))</f>
        <v/>
      </c>
      <c r="K2003" s="237" t="str">
        <f>IF(ISBLANK(INDEX('Policy Characteristics'!E:E,MATCH($C2003,'Policy Characteristics'!$C:$C,0))),"",INDEX('Policy Characteristics'!E:E,MATCH($C2003,'Policy Characteristics'!$C:$C,0)))</f>
        <v>GRA fuel tax revenue</v>
      </c>
      <c r="L2003" s="237">
        <f>IF(ISBLANK(INDEX('Policy Characteristics'!F:F,MATCH($C2003,'Policy Characteristics'!$C:$C,0))),"",INDEX('Policy Characteristics'!F:F,MATCH($C2003,'Policy Characteristics'!$C:$C,0)))</f>
        <v>0</v>
      </c>
      <c r="M2003" s="237">
        <f>IF(ISBLANK(INDEX('Policy Characteristics'!G:G,MATCH($C2003,'Policy Characteristics'!$C:$C,0))),"",INDEX('Policy Characteristics'!G:G,MATCH($C2003,'Policy Characteristics'!$C:$C,0)))</f>
        <v>10</v>
      </c>
      <c r="N2003" s="237">
        <f>IF(ISBLANK(INDEX('Policy Characteristics'!H:H,MATCH($C2003,'Policy Characteristics'!$C:$C,0))),"",INDEX('Policy Characteristics'!H:H,MATCH($C2003,'Policy Characteristics'!$C:$C,0)))</f>
        <v>1</v>
      </c>
      <c r="O2003" s="237" t="str">
        <f>IF(ISBLANK(INDEX('Policy Characteristics'!I:I,MATCH($C2003,'Policy Characteristics'!$C:$C,0))),"",INDEX('Policy Characteristics'!I:I,MATCH($C2003,'Policy Characteristics'!$C:$C,0)))</f>
        <v>weight</v>
      </c>
      <c r="P2003" s="237"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7" t="str">
        <f>IF(ISBLANK(INDEX('Policy Characteristics'!K:K,MATCH($C2003,'Policy Characteristics'!$C:$C,0))),"",INDEX('Policy Characteristics'!K:K,MATCH($C2003,'Policy Characteristics'!$C:$C,0)))</f>
        <v>io-model.html</v>
      </c>
      <c r="R2003" s="237" t="str">
        <f>IF(ISBLANK(INDEX('Policy Characteristics'!L:L,MATCH($C2003,'Policy Characteristics'!$C:$C,0))),"",INDEX('Policy Characteristics'!L:L,MATCH($C2003,'Policy Characteristics'!$C:$C,0)))</f>
        <v/>
      </c>
      <c r="S2003" s="291" t="s">
        <v>187</v>
      </c>
    </row>
    <row r="2004" spans="1:19">
      <c r="A2004" s="237" t="str">
        <f>IF(ISBLANK(INDEX('Policy Characteristics'!A:A,MATCH($C2004,'Policy Characteristics'!$C:$C,0))),"",INDEX('Policy Characteristics'!A:A,MATCH($C2004,'Policy Characteristics'!$C:$C,0)))</f>
        <v>Government Revenue Accounting</v>
      </c>
      <c r="B2004" s="386" t="str">
        <f>IF(ISBLANK(INDEX('Policy Characteristics'!B:B,MATCH($C2004,'Policy Characteristics'!$C:$C,0))),"",INDEX('Policy Characteristics'!B:B,MATCH($C2004,'Policy Characteristics'!$C:$C,0)))</f>
        <v>Fuel Tax Revenue</v>
      </c>
      <c r="C2004" s="237" t="str">
        <f t="shared" si="84"/>
        <v>GRA for Fuel Tax Revenue</v>
      </c>
      <c r="D2004" t="s">
        <v>2950</v>
      </c>
      <c r="F2004" t="s">
        <v>2954</v>
      </c>
      <c r="H2004" s="17">
        <v>554</v>
      </c>
      <c r="I2004" s="386" t="str">
        <f t="shared" si="85"/>
        <v>Yes</v>
      </c>
      <c r="J2004" s="388" t="str">
        <f>IF(ISBLANK(INDEX('Policy Characteristics'!D:D,MATCH($C2004,'Policy Characteristics'!$C:$C,0))),"",INDEX('Policy Characteristics'!D:D,MATCH($C2004,'Policy Characteristics'!$C:$C,0)))</f>
        <v/>
      </c>
      <c r="K2004" s="237" t="str">
        <f>IF(ISBLANK(INDEX('Policy Characteristics'!E:E,MATCH($C2004,'Policy Characteristics'!$C:$C,0))),"",INDEX('Policy Characteristics'!E:E,MATCH($C2004,'Policy Characteristics'!$C:$C,0)))</f>
        <v>GRA fuel tax revenue</v>
      </c>
      <c r="L2004" s="237">
        <f>IF(ISBLANK(INDEX('Policy Characteristics'!F:F,MATCH($C2004,'Policy Characteristics'!$C:$C,0))),"",INDEX('Policy Characteristics'!F:F,MATCH($C2004,'Policy Characteristics'!$C:$C,0)))</f>
        <v>0</v>
      </c>
      <c r="M2004" s="237">
        <f>IF(ISBLANK(INDEX('Policy Characteristics'!G:G,MATCH($C2004,'Policy Characteristics'!$C:$C,0))),"",INDEX('Policy Characteristics'!G:G,MATCH($C2004,'Policy Characteristics'!$C:$C,0)))</f>
        <v>10</v>
      </c>
      <c r="N2004" s="237">
        <f>IF(ISBLANK(INDEX('Policy Characteristics'!H:H,MATCH($C2004,'Policy Characteristics'!$C:$C,0))),"",INDEX('Policy Characteristics'!H:H,MATCH($C2004,'Policy Characteristics'!$C:$C,0)))</f>
        <v>1</v>
      </c>
      <c r="O2004" s="237" t="str">
        <f>IF(ISBLANK(INDEX('Policy Characteristics'!I:I,MATCH($C2004,'Policy Characteristics'!$C:$C,0))),"",INDEX('Policy Characteristics'!I:I,MATCH($C2004,'Policy Characteristics'!$C:$C,0)))</f>
        <v>weight</v>
      </c>
      <c r="P2004" s="237"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7" t="str">
        <f>IF(ISBLANK(INDEX('Policy Characteristics'!K:K,MATCH($C2004,'Policy Characteristics'!$C:$C,0))),"",INDEX('Policy Characteristics'!K:K,MATCH($C2004,'Policy Characteristics'!$C:$C,0)))</f>
        <v>io-model.html</v>
      </c>
      <c r="R2004" s="237" t="str">
        <f>IF(ISBLANK(INDEX('Policy Characteristics'!L:L,MATCH($C2004,'Policy Characteristics'!$C:$C,0))),"",INDEX('Policy Characteristics'!L:L,MATCH($C2004,'Policy Characteristics'!$C:$C,0)))</f>
        <v/>
      </c>
      <c r="S2004" s="291" t="s">
        <v>187</v>
      </c>
    </row>
    <row r="2005" spans="1:19">
      <c r="A2005" s="237" t="str">
        <f>IF(ISBLANK(INDEX('Policy Characteristics'!A:A,MATCH($C2005,'Policy Characteristics'!$C:$C,0))),"",INDEX('Policy Characteristics'!A:A,MATCH($C2005,'Policy Characteristics'!$C:$C,0)))</f>
        <v>Government Revenue Accounting</v>
      </c>
      <c r="B2005" s="386" t="str">
        <f>IF(ISBLANK(INDEX('Policy Characteristics'!B:B,MATCH($C2005,'Policy Characteristics'!$C:$C,0))),"",INDEX('Policy Characteristics'!B:B,MATCH($C2005,'Policy Characteristics'!$C:$C,0)))</f>
        <v>Vehicle Subsidy</v>
      </c>
      <c r="C2005" t="s">
        <v>3568</v>
      </c>
      <c r="D2005" t="s">
        <v>2946</v>
      </c>
      <c r="F2005" t="s">
        <v>2951</v>
      </c>
      <c r="H2005" s="17">
        <v>555</v>
      </c>
      <c r="I2005" s="391" t="s">
        <v>43</v>
      </c>
      <c r="J2005" s="388" t="str">
        <f>IF(ISBLANK(INDEX('Policy Characteristics'!D:D,MATCH($C2005,'Policy Characteristics'!$C:$C,0))),"",INDEX('Policy Characteristics'!D:D,MATCH($C2005,'Policy Characteristics'!$C:$C,0)))</f>
        <v/>
      </c>
      <c r="K2005" s="237" t="str">
        <f>IF(ISBLANK(INDEX('Policy Characteristics'!E:E,MATCH($C2005,'Policy Characteristics'!$C:$C,0))),"",INDEX('Policy Characteristics'!E:E,MATCH($C2005,'Policy Characteristics'!$C:$C,0)))</f>
        <v>GRA EV subsidy</v>
      </c>
      <c r="L2005" s="237">
        <f>IF(ISBLANK(INDEX('Policy Characteristics'!F:F,MATCH($C2005,'Policy Characteristics'!$C:$C,0))),"",INDEX('Policy Characteristics'!F:F,MATCH($C2005,'Policy Characteristics'!$C:$C,0)))</f>
        <v>0</v>
      </c>
      <c r="M2005" s="237">
        <f>IF(ISBLANK(INDEX('Policy Characteristics'!G:G,MATCH($C2005,'Policy Characteristics'!$C:$C,0))),"",INDEX('Policy Characteristics'!G:G,MATCH($C2005,'Policy Characteristics'!$C:$C,0)))</f>
        <v>10</v>
      </c>
      <c r="N2005" s="237">
        <f>IF(ISBLANK(INDEX('Policy Characteristics'!H:H,MATCH($C2005,'Policy Characteristics'!$C:$C,0))),"",INDEX('Policy Characteristics'!H:H,MATCH($C2005,'Policy Characteristics'!$C:$C,0)))</f>
        <v>1</v>
      </c>
      <c r="O2005" s="237" t="str">
        <f>IF(ISBLANK(INDEX('Policy Characteristics'!I:I,MATCH($C2005,'Policy Characteristics'!$C:$C,0))),"",INDEX('Policy Characteristics'!I:I,MATCH($C2005,'Policy Characteristics'!$C:$C,0)))</f>
        <v>weight</v>
      </c>
      <c r="P2005" s="237"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7" t="str">
        <f>IF(ISBLANK(INDEX('Policy Characteristics'!K:K,MATCH($C2005,'Policy Characteristics'!$C:$C,0))),"",INDEX('Policy Characteristics'!K:K,MATCH($C2005,'Policy Characteristics'!$C:$C,0)))</f>
        <v>io-model.html</v>
      </c>
      <c r="R2005" s="237" t="str">
        <f>IF(ISBLANK(INDEX('Policy Characteristics'!L:L,MATCH($C2005,'Policy Characteristics'!$C:$C,0))),"",INDEX('Policy Characteristics'!L:L,MATCH($C2005,'Policy Characteristics'!$C:$C,0)))</f>
        <v/>
      </c>
      <c r="S2005" s="291" t="s">
        <v>187</v>
      </c>
    </row>
    <row r="2006" spans="1:19">
      <c r="A2006" s="237" t="str">
        <f>IF(ISBLANK(INDEX('Policy Characteristics'!A:A,MATCH($C2006,'Policy Characteristics'!$C:$C,0))),"",INDEX('Policy Characteristics'!A:A,MATCH($C2006,'Policy Characteristics'!$C:$C,0)))</f>
        <v>Government Revenue Accounting</v>
      </c>
      <c r="B2006" s="386" t="str">
        <f>IF(ISBLANK(INDEX('Policy Characteristics'!B:B,MATCH($C2006,'Policy Characteristics'!$C:$C,0))),"",INDEX('Policy Characteristics'!B:B,MATCH($C2006,'Policy Characteristics'!$C:$C,0)))</f>
        <v>Vehicle Subsidy</v>
      </c>
      <c r="C2006" s="237" t="str">
        <f t="shared" ref="C2006:C2009" si="86">C$2005</f>
        <v>GRA for Vehicle Subsidy</v>
      </c>
      <c r="D2006" t="s">
        <v>2947</v>
      </c>
      <c r="F2006" t="s">
        <v>2962</v>
      </c>
      <c r="H2006" s="17">
        <v>556</v>
      </c>
      <c r="I2006" s="386" t="str">
        <f t="shared" ref="I2006:I2014" si="87">I$2005</f>
        <v>Yes</v>
      </c>
      <c r="J2006" s="388" t="str">
        <f>IF(ISBLANK(INDEX('Policy Characteristics'!D:D,MATCH($C2006,'Policy Characteristics'!$C:$C,0))),"",INDEX('Policy Characteristics'!D:D,MATCH($C2006,'Policy Characteristics'!$C:$C,0)))</f>
        <v/>
      </c>
      <c r="K2006" s="237" t="str">
        <f>IF(ISBLANK(INDEX('Policy Characteristics'!E:E,MATCH($C2006,'Policy Characteristics'!$C:$C,0))),"",INDEX('Policy Characteristics'!E:E,MATCH($C2006,'Policy Characteristics'!$C:$C,0)))</f>
        <v>GRA EV subsidy</v>
      </c>
      <c r="L2006" s="237">
        <f>IF(ISBLANK(INDEX('Policy Characteristics'!F:F,MATCH($C2006,'Policy Characteristics'!$C:$C,0))),"",INDEX('Policy Characteristics'!F:F,MATCH($C2006,'Policy Characteristics'!$C:$C,0)))</f>
        <v>0</v>
      </c>
      <c r="M2006" s="237">
        <f>IF(ISBLANK(INDEX('Policy Characteristics'!G:G,MATCH($C2006,'Policy Characteristics'!$C:$C,0))),"",INDEX('Policy Characteristics'!G:G,MATCH($C2006,'Policy Characteristics'!$C:$C,0)))</f>
        <v>10</v>
      </c>
      <c r="N2006" s="237">
        <f>IF(ISBLANK(INDEX('Policy Characteristics'!H:H,MATCH($C2006,'Policy Characteristics'!$C:$C,0))),"",INDEX('Policy Characteristics'!H:H,MATCH($C2006,'Policy Characteristics'!$C:$C,0)))</f>
        <v>1</v>
      </c>
      <c r="O2006" s="237" t="str">
        <f>IF(ISBLANK(INDEX('Policy Characteristics'!I:I,MATCH($C2006,'Policy Characteristics'!$C:$C,0))),"",INDEX('Policy Characteristics'!I:I,MATCH($C2006,'Policy Characteristics'!$C:$C,0)))</f>
        <v>weight</v>
      </c>
      <c r="P2006" s="237"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7" t="str">
        <f>IF(ISBLANK(INDEX('Policy Characteristics'!K:K,MATCH($C2006,'Policy Characteristics'!$C:$C,0))),"",INDEX('Policy Characteristics'!K:K,MATCH($C2006,'Policy Characteristics'!$C:$C,0)))</f>
        <v>io-model.html</v>
      </c>
      <c r="R2006" s="237" t="str">
        <f>IF(ISBLANK(INDEX('Policy Characteristics'!L:L,MATCH($C2006,'Policy Characteristics'!$C:$C,0))),"",INDEX('Policy Characteristics'!L:L,MATCH($C2006,'Policy Characteristics'!$C:$C,0)))</f>
        <v/>
      </c>
      <c r="S2006" s="291" t="s">
        <v>187</v>
      </c>
    </row>
    <row r="2007" spans="1:19">
      <c r="A2007" s="237" t="str">
        <f>IF(ISBLANK(INDEX('Policy Characteristics'!A:A,MATCH($C2007,'Policy Characteristics'!$C:$C,0))),"",INDEX('Policy Characteristics'!A:A,MATCH($C2007,'Policy Characteristics'!$C:$C,0)))</f>
        <v>Government Revenue Accounting</v>
      </c>
      <c r="B2007" s="386" t="str">
        <f>IF(ISBLANK(INDEX('Policy Characteristics'!B:B,MATCH($C2007,'Policy Characteristics'!$C:$C,0))),"",INDEX('Policy Characteristics'!B:B,MATCH($C2007,'Policy Characteristics'!$C:$C,0)))</f>
        <v>Vehicle Subsidy</v>
      </c>
      <c r="C2007" s="237" t="str">
        <f t="shared" si="86"/>
        <v>GRA for Vehicle Subsidy</v>
      </c>
      <c r="D2007" t="s">
        <v>2948</v>
      </c>
      <c r="F2007" t="s">
        <v>2952</v>
      </c>
      <c r="H2007" s="17">
        <v>557</v>
      </c>
      <c r="I2007" s="386" t="str">
        <f t="shared" si="87"/>
        <v>Yes</v>
      </c>
      <c r="J2007" s="388" t="str">
        <f>IF(ISBLANK(INDEX('Policy Characteristics'!D:D,MATCH($C2007,'Policy Characteristics'!$C:$C,0))),"",INDEX('Policy Characteristics'!D:D,MATCH($C2007,'Policy Characteristics'!$C:$C,0)))</f>
        <v/>
      </c>
      <c r="K2007" s="237" t="str">
        <f>IF(ISBLANK(INDEX('Policy Characteristics'!E:E,MATCH($C2007,'Policy Characteristics'!$C:$C,0))),"",INDEX('Policy Characteristics'!E:E,MATCH($C2007,'Policy Characteristics'!$C:$C,0)))</f>
        <v>GRA EV subsidy</v>
      </c>
      <c r="L2007" s="237">
        <f>IF(ISBLANK(INDEX('Policy Characteristics'!F:F,MATCH($C2007,'Policy Characteristics'!$C:$C,0))),"",INDEX('Policy Characteristics'!F:F,MATCH($C2007,'Policy Characteristics'!$C:$C,0)))</f>
        <v>0</v>
      </c>
      <c r="M2007" s="237">
        <f>IF(ISBLANK(INDEX('Policy Characteristics'!G:G,MATCH($C2007,'Policy Characteristics'!$C:$C,0))),"",INDEX('Policy Characteristics'!G:G,MATCH($C2007,'Policy Characteristics'!$C:$C,0)))</f>
        <v>10</v>
      </c>
      <c r="N2007" s="237">
        <f>IF(ISBLANK(INDEX('Policy Characteristics'!H:H,MATCH($C2007,'Policy Characteristics'!$C:$C,0))),"",INDEX('Policy Characteristics'!H:H,MATCH($C2007,'Policy Characteristics'!$C:$C,0)))</f>
        <v>1</v>
      </c>
      <c r="O2007" s="237" t="str">
        <f>IF(ISBLANK(INDEX('Policy Characteristics'!I:I,MATCH($C2007,'Policy Characteristics'!$C:$C,0))),"",INDEX('Policy Characteristics'!I:I,MATCH($C2007,'Policy Characteristics'!$C:$C,0)))</f>
        <v>weight</v>
      </c>
      <c r="P2007" s="237"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7" t="str">
        <f>IF(ISBLANK(INDEX('Policy Characteristics'!K:K,MATCH($C2007,'Policy Characteristics'!$C:$C,0))),"",INDEX('Policy Characteristics'!K:K,MATCH($C2007,'Policy Characteristics'!$C:$C,0)))</f>
        <v>io-model.html</v>
      </c>
      <c r="R2007" s="237" t="str">
        <f>IF(ISBLANK(INDEX('Policy Characteristics'!L:L,MATCH($C2007,'Policy Characteristics'!$C:$C,0))),"",INDEX('Policy Characteristics'!L:L,MATCH($C2007,'Policy Characteristics'!$C:$C,0)))</f>
        <v/>
      </c>
      <c r="S2007" s="291" t="s">
        <v>187</v>
      </c>
    </row>
    <row r="2008" spans="1:19">
      <c r="A2008" s="237" t="str">
        <f>IF(ISBLANK(INDEX('Policy Characteristics'!A:A,MATCH($C2008,'Policy Characteristics'!$C:$C,0))),"",INDEX('Policy Characteristics'!A:A,MATCH($C2008,'Policy Characteristics'!$C:$C,0)))</f>
        <v>Government Revenue Accounting</v>
      </c>
      <c r="B2008" s="386" t="str">
        <f>IF(ISBLANK(INDEX('Policy Characteristics'!B:B,MATCH($C2008,'Policy Characteristics'!$C:$C,0))),"",INDEX('Policy Characteristics'!B:B,MATCH($C2008,'Policy Characteristics'!$C:$C,0)))</f>
        <v>Vehicle Subsidy</v>
      </c>
      <c r="C2008" s="237" t="str">
        <f t="shared" si="86"/>
        <v>GRA for Vehicle Subsidy</v>
      </c>
      <c r="D2008" t="s">
        <v>2949</v>
      </c>
      <c r="F2008" t="s">
        <v>2953</v>
      </c>
      <c r="H2008" s="17">
        <v>558</v>
      </c>
      <c r="I2008" s="386" t="str">
        <f t="shared" si="87"/>
        <v>Yes</v>
      </c>
      <c r="J2008" s="388" t="str">
        <f>IF(ISBLANK(INDEX('Policy Characteristics'!D:D,MATCH($C2008,'Policy Characteristics'!$C:$C,0))),"",INDEX('Policy Characteristics'!D:D,MATCH($C2008,'Policy Characteristics'!$C:$C,0)))</f>
        <v/>
      </c>
      <c r="K2008" s="237" t="str">
        <f>IF(ISBLANK(INDEX('Policy Characteristics'!E:E,MATCH($C2008,'Policy Characteristics'!$C:$C,0))),"",INDEX('Policy Characteristics'!E:E,MATCH($C2008,'Policy Characteristics'!$C:$C,0)))</f>
        <v>GRA EV subsidy</v>
      </c>
      <c r="L2008" s="237">
        <f>IF(ISBLANK(INDEX('Policy Characteristics'!F:F,MATCH($C2008,'Policy Characteristics'!$C:$C,0))),"",INDEX('Policy Characteristics'!F:F,MATCH($C2008,'Policy Characteristics'!$C:$C,0)))</f>
        <v>0</v>
      </c>
      <c r="M2008" s="237">
        <f>IF(ISBLANK(INDEX('Policy Characteristics'!G:G,MATCH($C2008,'Policy Characteristics'!$C:$C,0))),"",INDEX('Policy Characteristics'!G:G,MATCH($C2008,'Policy Characteristics'!$C:$C,0)))</f>
        <v>10</v>
      </c>
      <c r="N2008" s="237">
        <f>IF(ISBLANK(INDEX('Policy Characteristics'!H:H,MATCH($C2008,'Policy Characteristics'!$C:$C,0))),"",INDEX('Policy Characteristics'!H:H,MATCH($C2008,'Policy Characteristics'!$C:$C,0)))</f>
        <v>1</v>
      </c>
      <c r="O2008" s="237" t="str">
        <f>IF(ISBLANK(INDEX('Policy Characteristics'!I:I,MATCH($C2008,'Policy Characteristics'!$C:$C,0))),"",INDEX('Policy Characteristics'!I:I,MATCH($C2008,'Policy Characteristics'!$C:$C,0)))</f>
        <v>weight</v>
      </c>
      <c r="P2008" s="237"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7" t="str">
        <f>IF(ISBLANK(INDEX('Policy Characteristics'!K:K,MATCH($C2008,'Policy Characteristics'!$C:$C,0))),"",INDEX('Policy Characteristics'!K:K,MATCH($C2008,'Policy Characteristics'!$C:$C,0)))</f>
        <v>io-model.html</v>
      </c>
      <c r="R2008" s="237" t="str">
        <f>IF(ISBLANK(INDEX('Policy Characteristics'!L:L,MATCH($C2008,'Policy Characteristics'!$C:$C,0))),"",INDEX('Policy Characteristics'!L:L,MATCH($C2008,'Policy Characteristics'!$C:$C,0)))</f>
        <v/>
      </c>
      <c r="S2008" s="291" t="s">
        <v>187</v>
      </c>
    </row>
    <row r="2009" spans="1:19">
      <c r="A2009" s="237" t="str">
        <f>IF(ISBLANK(INDEX('Policy Characteristics'!A:A,MATCH($C2009,'Policy Characteristics'!$C:$C,0))),"",INDEX('Policy Characteristics'!A:A,MATCH($C2009,'Policy Characteristics'!$C:$C,0)))</f>
        <v>Government Revenue Accounting</v>
      </c>
      <c r="B2009" s="386" t="str">
        <f>IF(ISBLANK(INDEX('Policy Characteristics'!B:B,MATCH($C2009,'Policy Characteristics'!$C:$C,0))),"",INDEX('Policy Characteristics'!B:B,MATCH($C2009,'Policy Characteristics'!$C:$C,0)))</f>
        <v>Vehicle Subsidy</v>
      </c>
      <c r="C2009" s="237" t="str">
        <f t="shared" si="86"/>
        <v>GRA for Vehicle Subsidy</v>
      </c>
      <c r="D2009" t="s">
        <v>2950</v>
      </c>
      <c r="F2009" t="s">
        <v>2954</v>
      </c>
      <c r="H2009" s="17">
        <v>559</v>
      </c>
      <c r="I2009" s="386" t="str">
        <f t="shared" si="87"/>
        <v>Yes</v>
      </c>
      <c r="J2009" s="388" t="str">
        <f>IF(ISBLANK(INDEX('Policy Characteristics'!D:D,MATCH($C2009,'Policy Characteristics'!$C:$C,0))),"",INDEX('Policy Characteristics'!D:D,MATCH($C2009,'Policy Characteristics'!$C:$C,0)))</f>
        <v/>
      </c>
      <c r="K2009" s="237" t="str">
        <f>IF(ISBLANK(INDEX('Policy Characteristics'!E:E,MATCH($C2009,'Policy Characteristics'!$C:$C,0))),"",INDEX('Policy Characteristics'!E:E,MATCH($C2009,'Policy Characteristics'!$C:$C,0)))</f>
        <v>GRA EV subsidy</v>
      </c>
      <c r="L2009" s="237">
        <f>IF(ISBLANK(INDEX('Policy Characteristics'!F:F,MATCH($C2009,'Policy Characteristics'!$C:$C,0))),"",INDEX('Policy Characteristics'!F:F,MATCH($C2009,'Policy Characteristics'!$C:$C,0)))</f>
        <v>0</v>
      </c>
      <c r="M2009" s="237">
        <f>IF(ISBLANK(INDEX('Policy Characteristics'!G:G,MATCH($C2009,'Policy Characteristics'!$C:$C,0))),"",INDEX('Policy Characteristics'!G:G,MATCH($C2009,'Policy Characteristics'!$C:$C,0)))</f>
        <v>10</v>
      </c>
      <c r="N2009" s="237">
        <f>IF(ISBLANK(INDEX('Policy Characteristics'!H:H,MATCH($C2009,'Policy Characteristics'!$C:$C,0))),"",INDEX('Policy Characteristics'!H:H,MATCH($C2009,'Policy Characteristics'!$C:$C,0)))</f>
        <v>1</v>
      </c>
      <c r="O2009" s="237" t="str">
        <f>IF(ISBLANK(INDEX('Policy Characteristics'!I:I,MATCH($C2009,'Policy Characteristics'!$C:$C,0))),"",INDEX('Policy Characteristics'!I:I,MATCH($C2009,'Policy Characteristics'!$C:$C,0)))</f>
        <v>weight</v>
      </c>
      <c r="P2009" s="237"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7" t="str">
        <f>IF(ISBLANK(INDEX('Policy Characteristics'!K:K,MATCH($C2009,'Policy Characteristics'!$C:$C,0))),"",INDEX('Policy Characteristics'!K:K,MATCH($C2009,'Policy Characteristics'!$C:$C,0)))</f>
        <v>io-model.html</v>
      </c>
      <c r="R2009" s="237" t="str">
        <f>IF(ISBLANK(INDEX('Policy Characteristics'!L:L,MATCH($C2009,'Policy Characteristics'!$C:$C,0))),"",INDEX('Policy Characteristics'!L:L,MATCH($C2009,'Policy Characteristics'!$C:$C,0)))</f>
        <v/>
      </c>
      <c r="S2009" s="291" t="s">
        <v>187</v>
      </c>
    </row>
    <row r="2010" spans="1:19">
      <c r="A2010" s="237" t="str">
        <f>IF(ISBLANK(INDEX('Policy Characteristics'!A:A,MATCH($C2010,'Policy Characteristics'!$C:$C,0))),"",INDEX('Policy Characteristics'!A:A,MATCH($C2010,'Policy Characteristics'!$C:$C,0)))</f>
        <v>Government Revenue Accounting</v>
      </c>
      <c r="B2010" s="386" t="str">
        <f>IF(ISBLANK(INDEX('Policy Characteristics'!B:B,MATCH($C2010,'Policy Characteristics'!$C:$C,0))),"",INDEX('Policy Characteristics'!B:B,MATCH($C2010,'Policy Characteristics'!$C:$C,0)))</f>
        <v>Battery Production Subsidy</v>
      </c>
      <c r="C2010" t="s">
        <v>3789</v>
      </c>
      <c r="D2010" t="s">
        <v>2946</v>
      </c>
      <c r="F2010" t="s">
        <v>2951</v>
      </c>
      <c r="H2010" s="17">
        <v>2247</v>
      </c>
      <c r="I2010" s="391" t="s">
        <v>43</v>
      </c>
      <c r="J2010" s="388" t="str">
        <f>IF(ISBLANK(INDEX('Policy Characteristics'!D:D,MATCH($C2010,'Policy Characteristics'!$C:$C,0))),"",INDEX('Policy Characteristics'!D:D,MATCH($C2010,'Policy Characteristics'!$C:$C,0)))</f>
        <v/>
      </c>
      <c r="K2010" s="237" t="str">
        <f>IF(ISBLANK(INDEX('Policy Characteristics'!E:E,MATCH($C2010,'Policy Characteristics'!$C:$C,0))),"",INDEX('Policy Characteristics'!E:E,MATCH($C2010,'Policy Characteristics'!$C:$C,0)))</f>
        <v>GRA battery production subsidy</v>
      </c>
      <c r="L2010" s="237">
        <f>IF(ISBLANK(INDEX('Policy Characteristics'!F:F,MATCH($C2010,'Policy Characteristics'!$C:$C,0))),"",INDEX('Policy Characteristics'!F:F,MATCH($C2010,'Policy Characteristics'!$C:$C,0)))</f>
        <v>0</v>
      </c>
      <c r="M2010" s="237">
        <f>IF(ISBLANK(INDEX('Policy Characteristics'!G:G,MATCH($C2010,'Policy Characteristics'!$C:$C,0))),"",INDEX('Policy Characteristics'!G:G,MATCH($C2010,'Policy Characteristics'!$C:$C,0)))</f>
        <v>10</v>
      </c>
      <c r="N2010" s="237">
        <f>IF(ISBLANK(INDEX('Policy Characteristics'!H:H,MATCH($C2010,'Policy Characteristics'!$C:$C,0))),"",INDEX('Policy Characteristics'!H:H,MATCH($C2010,'Policy Characteristics'!$C:$C,0)))</f>
        <v>1</v>
      </c>
      <c r="O2010" s="237" t="str">
        <f>IF(ISBLANK(INDEX('Policy Characteristics'!I:I,MATCH($C2010,'Policy Characteristics'!$C:$C,0))),"",INDEX('Policy Characteristics'!I:I,MATCH($C2010,'Policy Characteristics'!$C:$C,0)))</f>
        <v>weight</v>
      </c>
      <c r="P2010" s="237"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7" t="str">
        <f>IF(ISBLANK(INDEX('Policy Characteristics'!K:K,MATCH($C2010,'Policy Characteristics'!$C:$C,0))),"",INDEX('Policy Characteristics'!K:K,MATCH($C2010,'Policy Characteristics'!$C:$C,0)))</f>
        <v>io-model.html</v>
      </c>
      <c r="R2010" s="237"/>
      <c r="S2010" s="291" t="s">
        <v>187</v>
      </c>
    </row>
    <row r="2011" spans="1:19">
      <c r="A2011" s="237" t="str">
        <f>IF(ISBLANK(INDEX('Policy Characteristics'!A:A,MATCH($C2011,'Policy Characteristics'!$C:$C,0))),"",INDEX('Policy Characteristics'!A:A,MATCH($C2011,'Policy Characteristics'!$C:$C,0)))</f>
        <v>Government Revenue Accounting</v>
      </c>
      <c r="B2011" s="386" t="str">
        <f>IF(ISBLANK(INDEX('Policy Characteristics'!B:B,MATCH($C2011,'Policy Characteristics'!$C:$C,0))),"",INDEX('Policy Characteristics'!B:B,MATCH($C2011,'Policy Characteristics'!$C:$C,0)))</f>
        <v>Battery Production Subsidy</v>
      </c>
      <c r="C2011" s="237" t="str">
        <f>C$2010</f>
        <v>GRA for Battery Production Subsidy</v>
      </c>
      <c r="D2011" t="s">
        <v>2947</v>
      </c>
      <c r="F2011" t="s">
        <v>2962</v>
      </c>
      <c r="H2011" s="17">
        <v>2248</v>
      </c>
      <c r="I2011" s="386" t="str">
        <f t="shared" si="87"/>
        <v>Yes</v>
      </c>
      <c r="J2011" s="388" t="str">
        <f>IF(ISBLANK(INDEX('Policy Characteristics'!D:D,MATCH($C2011,'Policy Characteristics'!$C:$C,0))),"",INDEX('Policy Characteristics'!D:D,MATCH($C2011,'Policy Characteristics'!$C:$C,0)))</f>
        <v/>
      </c>
      <c r="K2011" s="237" t="str">
        <f>IF(ISBLANK(INDEX('Policy Characteristics'!E:E,MATCH($C2011,'Policy Characteristics'!$C:$C,0))),"",INDEX('Policy Characteristics'!E:E,MATCH($C2011,'Policy Characteristics'!$C:$C,0)))</f>
        <v>GRA battery production subsidy</v>
      </c>
      <c r="L2011" s="237">
        <f>IF(ISBLANK(INDEX('Policy Characteristics'!F:F,MATCH($C2011,'Policy Characteristics'!$C:$C,0))),"",INDEX('Policy Characteristics'!F:F,MATCH($C2011,'Policy Characteristics'!$C:$C,0)))</f>
        <v>0</v>
      </c>
      <c r="M2011" s="237">
        <f>IF(ISBLANK(INDEX('Policy Characteristics'!G:G,MATCH($C2011,'Policy Characteristics'!$C:$C,0))),"",INDEX('Policy Characteristics'!G:G,MATCH($C2011,'Policy Characteristics'!$C:$C,0)))</f>
        <v>10</v>
      </c>
      <c r="N2011" s="237">
        <f>IF(ISBLANK(INDEX('Policy Characteristics'!H:H,MATCH($C2011,'Policy Characteristics'!$C:$C,0))),"",INDEX('Policy Characteristics'!H:H,MATCH($C2011,'Policy Characteristics'!$C:$C,0)))</f>
        <v>1</v>
      </c>
      <c r="O2011" s="237" t="str">
        <f>IF(ISBLANK(INDEX('Policy Characteristics'!I:I,MATCH($C2011,'Policy Characteristics'!$C:$C,0))),"",INDEX('Policy Characteristics'!I:I,MATCH($C2011,'Policy Characteristics'!$C:$C,0)))</f>
        <v>weight</v>
      </c>
      <c r="P2011" s="237"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7" t="str">
        <f>IF(ISBLANK(INDEX('Policy Characteristics'!K:K,MATCH($C2011,'Policy Characteristics'!$C:$C,0))),"",INDEX('Policy Characteristics'!K:K,MATCH($C2011,'Policy Characteristics'!$C:$C,0)))</f>
        <v>io-model.html</v>
      </c>
      <c r="R2011" s="237"/>
      <c r="S2011" s="291" t="s">
        <v>187</v>
      </c>
    </row>
    <row r="2012" spans="1:19">
      <c r="A2012" s="237" t="str">
        <f>IF(ISBLANK(INDEX('Policy Characteristics'!A:A,MATCH($C2012,'Policy Characteristics'!$C:$C,0))),"",INDEX('Policy Characteristics'!A:A,MATCH($C2012,'Policy Characteristics'!$C:$C,0)))</f>
        <v>Government Revenue Accounting</v>
      </c>
      <c r="B2012" s="386" t="str">
        <f>IF(ISBLANK(INDEX('Policy Characteristics'!B:B,MATCH($C2012,'Policy Characteristics'!$C:$C,0))),"",INDEX('Policy Characteristics'!B:B,MATCH($C2012,'Policy Characteristics'!$C:$C,0)))</f>
        <v>Battery Production Subsidy</v>
      </c>
      <c r="C2012" s="237" t="str">
        <f t="shared" ref="C2012:C2014" si="88">C$2010</f>
        <v>GRA for Battery Production Subsidy</v>
      </c>
      <c r="D2012" t="s">
        <v>2948</v>
      </c>
      <c r="F2012" t="s">
        <v>2952</v>
      </c>
      <c r="H2012" s="17">
        <v>2249</v>
      </c>
      <c r="I2012" s="386" t="str">
        <f t="shared" si="87"/>
        <v>Yes</v>
      </c>
      <c r="J2012" s="388" t="str">
        <f>IF(ISBLANK(INDEX('Policy Characteristics'!D:D,MATCH($C2012,'Policy Characteristics'!$C:$C,0))),"",INDEX('Policy Characteristics'!D:D,MATCH($C2012,'Policy Characteristics'!$C:$C,0)))</f>
        <v/>
      </c>
      <c r="K2012" s="237" t="str">
        <f>IF(ISBLANK(INDEX('Policy Characteristics'!E:E,MATCH($C2012,'Policy Characteristics'!$C:$C,0))),"",INDEX('Policy Characteristics'!E:E,MATCH($C2012,'Policy Characteristics'!$C:$C,0)))</f>
        <v>GRA battery production subsidy</v>
      </c>
      <c r="L2012" s="237">
        <f>IF(ISBLANK(INDEX('Policy Characteristics'!F:F,MATCH($C2012,'Policy Characteristics'!$C:$C,0))),"",INDEX('Policy Characteristics'!F:F,MATCH($C2012,'Policy Characteristics'!$C:$C,0)))</f>
        <v>0</v>
      </c>
      <c r="M2012" s="237">
        <f>IF(ISBLANK(INDEX('Policy Characteristics'!G:G,MATCH($C2012,'Policy Characteristics'!$C:$C,0))),"",INDEX('Policy Characteristics'!G:G,MATCH($C2012,'Policy Characteristics'!$C:$C,0)))</f>
        <v>10</v>
      </c>
      <c r="N2012" s="237">
        <f>IF(ISBLANK(INDEX('Policy Characteristics'!H:H,MATCH($C2012,'Policy Characteristics'!$C:$C,0))),"",INDEX('Policy Characteristics'!H:H,MATCH($C2012,'Policy Characteristics'!$C:$C,0)))</f>
        <v>1</v>
      </c>
      <c r="O2012" s="237" t="str">
        <f>IF(ISBLANK(INDEX('Policy Characteristics'!I:I,MATCH($C2012,'Policy Characteristics'!$C:$C,0))),"",INDEX('Policy Characteristics'!I:I,MATCH($C2012,'Policy Characteristics'!$C:$C,0)))</f>
        <v>weight</v>
      </c>
      <c r="P2012" s="237"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7" t="str">
        <f>IF(ISBLANK(INDEX('Policy Characteristics'!K:K,MATCH($C2012,'Policy Characteristics'!$C:$C,0))),"",INDEX('Policy Characteristics'!K:K,MATCH($C2012,'Policy Characteristics'!$C:$C,0)))</f>
        <v>io-model.html</v>
      </c>
      <c r="R2012" s="237"/>
      <c r="S2012" s="291" t="s">
        <v>187</v>
      </c>
    </row>
    <row r="2013" spans="1:19">
      <c r="A2013" s="237" t="str">
        <f>IF(ISBLANK(INDEX('Policy Characteristics'!A:A,MATCH($C2013,'Policy Characteristics'!$C:$C,0))),"",INDEX('Policy Characteristics'!A:A,MATCH($C2013,'Policy Characteristics'!$C:$C,0)))</f>
        <v>Government Revenue Accounting</v>
      </c>
      <c r="B2013" s="386" t="str">
        <f>IF(ISBLANK(INDEX('Policy Characteristics'!B:B,MATCH($C2013,'Policy Characteristics'!$C:$C,0))),"",INDEX('Policy Characteristics'!B:B,MATCH($C2013,'Policy Characteristics'!$C:$C,0)))</f>
        <v>Battery Production Subsidy</v>
      </c>
      <c r="C2013" s="237" t="str">
        <f t="shared" si="88"/>
        <v>GRA for Battery Production Subsidy</v>
      </c>
      <c r="D2013" t="s">
        <v>2949</v>
      </c>
      <c r="F2013" t="s">
        <v>2953</v>
      </c>
      <c r="H2013" s="17">
        <v>2250</v>
      </c>
      <c r="I2013" s="386" t="str">
        <f t="shared" si="87"/>
        <v>Yes</v>
      </c>
      <c r="J2013" s="388" t="str">
        <f>IF(ISBLANK(INDEX('Policy Characteristics'!D:D,MATCH($C2013,'Policy Characteristics'!$C:$C,0))),"",INDEX('Policy Characteristics'!D:D,MATCH($C2013,'Policy Characteristics'!$C:$C,0)))</f>
        <v/>
      </c>
      <c r="K2013" s="237" t="str">
        <f>IF(ISBLANK(INDEX('Policy Characteristics'!E:E,MATCH($C2013,'Policy Characteristics'!$C:$C,0))),"",INDEX('Policy Characteristics'!E:E,MATCH($C2013,'Policy Characteristics'!$C:$C,0)))</f>
        <v>GRA battery production subsidy</v>
      </c>
      <c r="L2013" s="237">
        <f>IF(ISBLANK(INDEX('Policy Characteristics'!F:F,MATCH($C2013,'Policy Characteristics'!$C:$C,0))),"",INDEX('Policy Characteristics'!F:F,MATCH($C2013,'Policy Characteristics'!$C:$C,0)))</f>
        <v>0</v>
      </c>
      <c r="M2013" s="237">
        <f>IF(ISBLANK(INDEX('Policy Characteristics'!G:G,MATCH($C2013,'Policy Characteristics'!$C:$C,0))),"",INDEX('Policy Characteristics'!G:G,MATCH($C2013,'Policy Characteristics'!$C:$C,0)))</f>
        <v>10</v>
      </c>
      <c r="N2013" s="237">
        <f>IF(ISBLANK(INDEX('Policy Characteristics'!H:H,MATCH($C2013,'Policy Characteristics'!$C:$C,0))),"",INDEX('Policy Characteristics'!H:H,MATCH($C2013,'Policy Characteristics'!$C:$C,0)))</f>
        <v>1</v>
      </c>
      <c r="O2013" s="237" t="str">
        <f>IF(ISBLANK(INDEX('Policy Characteristics'!I:I,MATCH($C2013,'Policy Characteristics'!$C:$C,0))),"",INDEX('Policy Characteristics'!I:I,MATCH($C2013,'Policy Characteristics'!$C:$C,0)))</f>
        <v>weight</v>
      </c>
      <c r="P2013" s="237"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7" t="str">
        <f>IF(ISBLANK(INDEX('Policy Characteristics'!K:K,MATCH($C2013,'Policy Characteristics'!$C:$C,0))),"",INDEX('Policy Characteristics'!K:K,MATCH($C2013,'Policy Characteristics'!$C:$C,0)))</f>
        <v>io-model.html</v>
      </c>
      <c r="R2013" s="237"/>
      <c r="S2013" s="291" t="s">
        <v>187</v>
      </c>
    </row>
    <row r="2014" spans="1:19">
      <c r="A2014" s="237" t="str">
        <f>IF(ISBLANK(INDEX('Policy Characteristics'!A:A,MATCH($C2014,'Policy Characteristics'!$C:$C,0))),"",INDEX('Policy Characteristics'!A:A,MATCH($C2014,'Policy Characteristics'!$C:$C,0)))</f>
        <v>Government Revenue Accounting</v>
      </c>
      <c r="B2014" s="386" t="str">
        <f>IF(ISBLANK(INDEX('Policy Characteristics'!B:B,MATCH($C2014,'Policy Characteristics'!$C:$C,0))),"",INDEX('Policy Characteristics'!B:B,MATCH($C2014,'Policy Characteristics'!$C:$C,0)))</f>
        <v>Battery Production Subsidy</v>
      </c>
      <c r="C2014" s="237" t="str">
        <f t="shared" si="88"/>
        <v>GRA for Battery Production Subsidy</v>
      </c>
      <c r="D2014" t="s">
        <v>2950</v>
      </c>
      <c r="F2014" t="s">
        <v>2954</v>
      </c>
      <c r="H2014" s="17">
        <v>2251</v>
      </c>
      <c r="I2014" s="386" t="str">
        <f t="shared" si="87"/>
        <v>Yes</v>
      </c>
      <c r="J2014" s="388" t="str">
        <f>IF(ISBLANK(INDEX('Policy Characteristics'!D:D,MATCH($C2014,'Policy Characteristics'!$C:$C,0))),"",INDEX('Policy Characteristics'!D:D,MATCH($C2014,'Policy Characteristics'!$C:$C,0)))</f>
        <v/>
      </c>
      <c r="K2014" s="237" t="str">
        <f>IF(ISBLANK(INDEX('Policy Characteristics'!E:E,MATCH($C2014,'Policy Characteristics'!$C:$C,0))),"",INDEX('Policy Characteristics'!E:E,MATCH($C2014,'Policy Characteristics'!$C:$C,0)))</f>
        <v>GRA battery production subsidy</v>
      </c>
      <c r="L2014" s="237">
        <f>IF(ISBLANK(INDEX('Policy Characteristics'!F:F,MATCH($C2014,'Policy Characteristics'!$C:$C,0))),"",INDEX('Policy Characteristics'!F:F,MATCH($C2014,'Policy Characteristics'!$C:$C,0)))</f>
        <v>0</v>
      </c>
      <c r="M2014" s="237">
        <f>IF(ISBLANK(INDEX('Policy Characteristics'!G:G,MATCH($C2014,'Policy Characteristics'!$C:$C,0))),"",INDEX('Policy Characteristics'!G:G,MATCH($C2014,'Policy Characteristics'!$C:$C,0)))</f>
        <v>10</v>
      </c>
      <c r="N2014" s="237">
        <f>IF(ISBLANK(INDEX('Policy Characteristics'!H:H,MATCH($C2014,'Policy Characteristics'!$C:$C,0))),"",INDEX('Policy Characteristics'!H:H,MATCH($C2014,'Policy Characteristics'!$C:$C,0)))</f>
        <v>1</v>
      </c>
      <c r="O2014" s="237" t="str">
        <f>IF(ISBLANK(INDEX('Policy Characteristics'!I:I,MATCH($C2014,'Policy Characteristics'!$C:$C,0))),"",INDEX('Policy Characteristics'!I:I,MATCH($C2014,'Policy Characteristics'!$C:$C,0)))</f>
        <v>weight</v>
      </c>
      <c r="P2014" s="237"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7" t="str">
        <f>IF(ISBLANK(INDEX('Policy Characteristics'!K:K,MATCH($C2014,'Policy Characteristics'!$C:$C,0))),"",INDEX('Policy Characteristics'!K:K,MATCH($C2014,'Policy Characteristics'!$C:$C,0)))</f>
        <v>io-model.html</v>
      </c>
      <c r="R2014" s="237"/>
      <c r="S2014" s="291" t="s">
        <v>187</v>
      </c>
    </row>
    <row r="2015" spans="1:19">
      <c r="A2015" s="237" t="str">
        <f>IF(ISBLANK(INDEX('Policy Characteristics'!A:A,MATCH($C2015,'Policy Characteristics'!$C:$C,0))),"",INDEX('Policy Characteristics'!A:A,MATCH($C2015,'Policy Characteristics'!$C:$C,0)))</f>
        <v>Government Revenue Accounting</v>
      </c>
      <c r="B2015" s="386" t="str">
        <f>IF(ISBLANK(INDEX('Policy Characteristics'!B:B,MATCH($C2015,'Policy Characteristics'!$C:$C,0))),"",INDEX('Policy Characteristics'!B:B,MATCH($C2015,'Policy Characteristics'!$C:$C,0)))</f>
        <v>Electricity Generation Subsidy</v>
      </c>
      <c r="C2015" t="s">
        <v>2940</v>
      </c>
      <c r="D2015" t="s">
        <v>2946</v>
      </c>
      <c r="F2015" t="s">
        <v>2951</v>
      </c>
      <c r="H2015" s="17">
        <v>560</v>
      </c>
      <c r="I2015" s="391" t="s">
        <v>43</v>
      </c>
      <c r="J2015" s="388" t="str">
        <f>IF(ISBLANK(INDEX('Policy Characteristics'!D:D,MATCH($C2015,'Policy Characteristics'!$C:$C,0))),"",INDEX('Policy Characteristics'!D:D,MATCH($C2015,'Policy Characteristics'!$C:$C,0)))</f>
        <v/>
      </c>
      <c r="K2015" s="237" t="str">
        <f>IF(ISBLANK(INDEX('Policy Characteristics'!E:E,MATCH($C2015,'Policy Characteristics'!$C:$C,0))),"",INDEX('Policy Characteristics'!E:E,MATCH($C2015,'Policy Characteristics'!$C:$C,0)))</f>
        <v>GRA elec gen subsidy</v>
      </c>
      <c r="L2015" s="237">
        <f>IF(ISBLANK(INDEX('Policy Characteristics'!F:F,MATCH($C2015,'Policy Characteristics'!$C:$C,0))),"",INDEX('Policy Characteristics'!F:F,MATCH($C2015,'Policy Characteristics'!$C:$C,0)))</f>
        <v>0</v>
      </c>
      <c r="M2015" s="237">
        <f>IF(ISBLANK(INDEX('Policy Characteristics'!G:G,MATCH($C2015,'Policy Characteristics'!$C:$C,0))),"",INDEX('Policy Characteristics'!G:G,MATCH($C2015,'Policy Characteristics'!$C:$C,0)))</f>
        <v>10</v>
      </c>
      <c r="N2015" s="237">
        <f>IF(ISBLANK(INDEX('Policy Characteristics'!H:H,MATCH($C2015,'Policy Characteristics'!$C:$C,0))),"",INDEX('Policy Characteristics'!H:H,MATCH($C2015,'Policy Characteristics'!$C:$C,0)))</f>
        <v>1</v>
      </c>
      <c r="O2015" s="237" t="str">
        <f>IF(ISBLANK(INDEX('Policy Characteristics'!I:I,MATCH($C2015,'Policy Characteristics'!$C:$C,0))),"",INDEX('Policy Characteristics'!I:I,MATCH($C2015,'Policy Characteristics'!$C:$C,0)))</f>
        <v>weight</v>
      </c>
      <c r="P2015" s="237"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7" t="str">
        <f>IF(ISBLANK(INDEX('Policy Characteristics'!K:K,MATCH($C2015,'Policy Characteristics'!$C:$C,0))),"",INDEX('Policy Characteristics'!K:K,MATCH($C2015,'Policy Characteristics'!$C:$C,0)))</f>
        <v>io-model.html</v>
      </c>
      <c r="R2015" s="237" t="str">
        <f>IF(ISBLANK(INDEX('Policy Characteristics'!L:L,MATCH($C2015,'Policy Characteristics'!$C:$C,0))),"",INDEX('Policy Characteristics'!L:L,MATCH($C2015,'Policy Characteristics'!$C:$C,0)))</f>
        <v/>
      </c>
      <c r="S2015" s="291" t="s">
        <v>187</v>
      </c>
    </row>
    <row r="2016" spans="1:19">
      <c r="A2016" s="237" t="str">
        <f>IF(ISBLANK(INDEX('Policy Characteristics'!A:A,MATCH($C2016,'Policy Characteristics'!$C:$C,0))),"",INDEX('Policy Characteristics'!A:A,MATCH($C2016,'Policy Characteristics'!$C:$C,0)))</f>
        <v>Government Revenue Accounting</v>
      </c>
      <c r="B2016" s="386" t="str">
        <f>IF(ISBLANK(INDEX('Policy Characteristics'!B:B,MATCH($C2016,'Policy Characteristics'!$C:$C,0))),"",INDEX('Policy Characteristics'!B:B,MATCH($C2016,'Policy Characteristics'!$C:$C,0)))</f>
        <v>Electricity Generation Subsidy</v>
      </c>
      <c r="C2016" s="237" t="str">
        <f t="shared" ref="C2016:C2019" si="89">C$2015</f>
        <v>GRA for Electricity Generation Subsidies</v>
      </c>
      <c r="D2016" t="s">
        <v>2947</v>
      </c>
      <c r="F2016" t="s">
        <v>2962</v>
      </c>
      <c r="H2016" s="17">
        <v>561</v>
      </c>
      <c r="I2016" s="386" t="str">
        <f t="shared" ref="I2016:I2019" si="90">I$2015</f>
        <v>Yes</v>
      </c>
      <c r="J2016" s="388" t="str">
        <f>IF(ISBLANK(INDEX('Policy Characteristics'!D:D,MATCH($C2016,'Policy Characteristics'!$C:$C,0))),"",INDEX('Policy Characteristics'!D:D,MATCH($C2016,'Policy Characteristics'!$C:$C,0)))</f>
        <v/>
      </c>
      <c r="K2016" s="237" t="str">
        <f>IF(ISBLANK(INDEX('Policy Characteristics'!E:E,MATCH($C2016,'Policy Characteristics'!$C:$C,0))),"",INDEX('Policy Characteristics'!E:E,MATCH($C2016,'Policy Characteristics'!$C:$C,0)))</f>
        <v>GRA elec gen subsidy</v>
      </c>
      <c r="L2016" s="237">
        <f>IF(ISBLANK(INDEX('Policy Characteristics'!F:F,MATCH($C2016,'Policy Characteristics'!$C:$C,0))),"",INDEX('Policy Characteristics'!F:F,MATCH($C2016,'Policy Characteristics'!$C:$C,0)))</f>
        <v>0</v>
      </c>
      <c r="M2016" s="237">
        <f>IF(ISBLANK(INDEX('Policy Characteristics'!G:G,MATCH($C2016,'Policy Characteristics'!$C:$C,0))),"",INDEX('Policy Characteristics'!G:G,MATCH($C2016,'Policy Characteristics'!$C:$C,0)))</f>
        <v>10</v>
      </c>
      <c r="N2016" s="237">
        <f>IF(ISBLANK(INDEX('Policy Characteristics'!H:H,MATCH($C2016,'Policy Characteristics'!$C:$C,0))),"",INDEX('Policy Characteristics'!H:H,MATCH($C2016,'Policy Characteristics'!$C:$C,0)))</f>
        <v>1</v>
      </c>
      <c r="O2016" s="237" t="str">
        <f>IF(ISBLANK(INDEX('Policy Characteristics'!I:I,MATCH($C2016,'Policy Characteristics'!$C:$C,0))),"",INDEX('Policy Characteristics'!I:I,MATCH($C2016,'Policy Characteristics'!$C:$C,0)))</f>
        <v>weight</v>
      </c>
      <c r="P2016" s="237"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7" t="str">
        <f>IF(ISBLANK(INDEX('Policy Characteristics'!K:K,MATCH($C2016,'Policy Characteristics'!$C:$C,0))),"",INDEX('Policy Characteristics'!K:K,MATCH($C2016,'Policy Characteristics'!$C:$C,0)))</f>
        <v>io-model.html</v>
      </c>
      <c r="R2016" s="237" t="str">
        <f>IF(ISBLANK(INDEX('Policy Characteristics'!L:L,MATCH($C2016,'Policy Characteristics'!$C:$C,0))),"",INDEX('Policy Characteristics'!L:L,MATCH($C2016,'Policy Characteristics'!$C:$C,0)))</f>
        <v/>
      </c>
      <c r="S2016" s="291" t="s">
        <v>187</v>
      </c>
    </row>
    <row r="2017" spans="1:19">
      <c r="A2017" s="237" t="str">
        <f>IF(ISBLANK(INDEX('Policy Characteristics'!A:A,MATCH($C2017,'Policy Characteristics'!$C:$C,0))),"",INDEX('Policy Characteristics'!A:A,MATCH($C2017,'Policy Characteristics'!$C:$C,0)))</f>
        <v>Government Revenue Accounting</v>
      </c>
      <c r="B2017" s="386" t="str">
        <f>IF(ISBLANK(INDEX('Policy Characteristics'!B:B,MATCH($C2017,'Policy Characteristics'!$C:$C,0))),"",INDEX('Policy Characteristics'!B:B,MATCH($C2017,'Policy Characteristics'!$C:$C,0)))</f>
        <v>Electricity Generation Subsidy</v>
      </c>
      <c r="C2017" s="237" t="str">
        <f t="shared" si="89"/>
        <v>GRA for Electricity Generation Subsidies</v>
      </c>
      <c r="D2017" t="s">
        <v>2948</v>
      </c>
      <c r="F2017" t="s">
        <v>2952</v>
      </c>
      <c r="H2017" s="17">
        <v>562</v>
      </c>
      <c r="I2017" s="386" t="str">
        <f t="shared" si="90"/>
        <v>Yes</v>
      </c>
      <c r="J2017" s="388" t="str">
        <f>IF(ISBLANK(INDEX('Policy Characteristics'!D:D,MATCH($C2017,'Policy Characteristics'!$C:$C,0))),"",INDEX('Policy Characteristics'!D:D,MATCH($C2017,'Policy Characteristics'!$C:$C,0)))</f>
        <v/>
      </c>
      <c r="K2017" s="237" t="str">
        <f>IF(ISBLANK(INDEX('Policy Characteristics'!E:E,MATCH($C2017,'Policy Characteristics'!$C:$C,0))),"",INDEX('Policy Characteristics'!E:E,MATCH($C2017,'Policy Characteristics'!$C:$C,0)))</f>
        <v>GRA elec gen subsidy</v>
      </c>
      <c r="L2017" s="237">
        <f>IF(ISBLANK(INDEX('Policy Characteristics'!F:F,MATCH($C2017,'Policy Characteristics'!$C:$C,0))),"",INDEX('Policy Characteristics'!F:F,MATCH($C2017,'Policy Characteristics'!$C:$C,0)))</f>
        <v>0</v>
      </c>
      <c r="M2017" s="237">
        <f>IF(ISBLANK(INDEX('Policy Characteristics'!G:G,MATCH($C2017,'Policy Characteristics'!$C:$C,0))),"",INDEX('Policy Characteristics'!G:G,MATCH($C2017,'Policy Characteristics'!$C:$C,0)))</f>
        <v>10</v>
      </c>
      <c r="N2017" s="237">
        <f>IF(ISBLANK(INDEX('Policy Characteristics'!H:H,MATCH($C2017,'Policy Characteristics'!$C:$C,0))),"",INDEX('Policy Characteristics'!H:H,MATCH($C2017,'Policy Characteristics'!$C:$C,0)))</f>
        <v>1</v>
      </c>
      <c r="O2017" s="237" t="str">
        <f>IF(ISBLANK(INDEX('Policy Characteristics'!I:I,MATCH($C2017,'Policy Characteristics'!$C:$C,0))),"",INDEX('Policy Characteristics'!I:I,MATCH($C2017,'Policy Characteristics'!$C:$C,0)))</f>
        <v>weight</v>
      </c>
      <c r="P2017" s="237"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7" t="str">
        <f>IF(ISBLANK(INDEX('Policy Characteristics'!K:K,MATCH($C2017,'Policy Characteristics'!$C:$C,0))),"",INDEX('Policy Characteristics'!K:K,MATCH($C2017,'Policy Characteristics'!$C:$C,0)))</f>
        <v>io-model.html</v>
      </c>
      <c r="R2017" s="237" t="str">
        <f>IF(ISBLANK(INDEX('Policy Characteristics'!L:L,MATCH($C2017,'Policy Characteristics'!$C:$C,0))),"",INDEX('Policy Characteristics'!L:L,MATCH($C2017,'Policy Characteristics'!$C:$C,0)))</f>
        <v/>
      </c>
      <c r="S2017" s="291" t="s">
        <v>187</v>
      </c>
    </row>
    <row r="2018" spans="1:19">
      <c r="A2018" s="237" t="str">
        <f>IF(ISBLANK(INDEX('Policy Characteristics'!A:A,MATCH($C2018,'Policy Characteristics'!$C:$C,0))),"",INDEX('Policy Characteristics'!A:A,MATCH($C2018,'Policy Characteristics'!$C:$C,0)))</f>
        <v>Government Revenue Accounting</v>
      </c>
      <c r="B2018" s="386" t="str">
        <f>IF(ISBLANK(INDEX('Policy Characteristics'!B:B,MATCH($C2018,'Policy Characteristics'!$C:$C,0))),"",INDEX('Policy Characteristics'!B:B,MATCH($C2018,'Policy Characteristics'!$C:$C,0)))</f>
        <v>Electricity Generation Subsidy</v>
      </c>
      <c r="C2018" s="237" t="str">
        <f t="shared" si="89"/>
        <v>GRA for Electricity Generation Subsidies</v>
      </c>
      <c r="D2018" t="s">
        <v>2949</v>
      </c>
      <c r="F2018" t="s">
        <v>2953</v>
      </c>
      <c r="H2018" s="17">
        <v>563</v>
      </c>
      <c r="I2018" s="386" t="str">
        <f t="shared" si="90"/>
        <v>Yes</v>
      </c>
      <c r="J2018" s="388" t="str">
        <f>IF(ISBLANK(INDEX('Policy Characteristics'!D:D,MATCH($C2018,'Policy Characteristics'!$C:$C,0))),"",INDEX('Policy Characteristics'!D:D,MATCH($C2018,'Policy Characteristics'!$C:$C,0)))</f>
        <v/>
      </c>
      <c r="K2018" s="237" t="str">
        <f>IF(ISBLANK(INDEX('Policy Characteristics'!E:E,MATCH($C2018,'Policy Characteristics'!$C:$C,0))),"",INDEX('Policy Characteristics'!E:E,MATCH($C2018,'Policy Characteristics'!$C:$C,0)))</f>
        <v>GRA elec gen subsidy</v>
      </c>
      <c r="L2018" s="237">
        <f>IF(ISBLANK(INDEX('Policy Characteristics'!F:F,MATCH($C2018,'Policy Characteristics'!$C:$C,0))),"",INDEX('Policy Characteristics'!F:F,MATCH($C2018,'Policy Characteristics'!$C:$C,0)))</f>
        <v>0</v>
      </c>
      <c r="M2018" s="237">
        <f>IF(ISBLANK(INDEX('Policy Characteristics'!G:G,MATCH($C2018,'Policy Characteristics'!$C:$C,0))),"",INDEX('Policy Characteristics'!G:G,MATCH($C2018,'Policy Characteristics'!$C:$C,0)))</f>
        <v>10</v>
      </c>
      <c r="N2018" s="237">
        <f>IF(ISBLANK(INDEX('Policy Characteristics'!H:H,MATCH($C2018,'Policy Characteristics'!$C:$C,0))),"",INDEX('Policy Characteristics'!H:H,MATCH($C2018,'Policy Characteristics'!$C:$C,0)))</f>
        <v>1</v>
      </c>
      <c r="O2018" s="237" t="str">
        <f>IF(ISBLANK(INDEX('Policy Characteristics'!I:I,MATCH($C2018,'Policy Characteristics'!$C:$C,0))),"",INDEX('Policy Characteristics'!I:I,MATCH($C2018,'Policy Characteristics'!$C:$C,0)))</f>
        <v>weight</v>
      </c>
      <c r="P2018" s="237"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7" t="str">
        <f>IF(ISBLANK(INDEX('Policy Characteristics'!K:K,MATCH($C2018,'Policy Characteristics'!$C:$C,0))),"",INDEX('Policy Characteristics'!K:K,MATCH($C2018,'Policy Characteristics'!$C:$C,0)))</f>
        <v>io-model.html</v>
      </c>
      <c r="R2018" s="237" t="str">
        <f>IF(ISBLANK(INDEX('Policy Characteristics'!L:L,MATCH($C2018,'Policy Characteristics'!$C:$C,0))),"",INDEX('Policy Characteristics'!L:L,MATCH($C2018,'Policy Characteristics'!$C:$C,0)))</f>
        <v/>
      </c>
      <c r="S2018" s="291" t="s">
        <v>187</v>
      </c>
    </row>
    <row r="2019" spans="1:19">
      <c r="A2019" s="237" t="str">
        <f>IF(ISBLANK(INDEX('Policy Characteristics'!A:A,MATCH($C2019,'Policy Characteristics'!$C:$C,0))),"",INDEX('Policy Characteristics'!A:A,MATCH($C2019,'Policy Characteristics'!$C:$C,0)))</f>
        <v>Government Revenue Accounting</v>
      </c>
      <c r="B2019" s="386" t="str">
        <f>IF(ISBLANK(INDEX('Policy Characteristics'!B:B,MATCH($C2019,'Policy Characteristics'!$C:$C,0))),"",INDEX('Policy Characteristics'!B:B,MATCH($C2019,'Policy Characteristics'!$C:$C,0)))</f>
        <v>Electricity Generation Subsidy</v>
      </c>
      <c r="C2019" s="237" t="str">
        <f t="shared" si="89"/>
        <v>GRA for Electricity Generation Subsidies</v>
      </c>
      <c r="D2019" t="s">
        <v>2950</v>
      </c>
      <c r="F2019" t="s">
        <v>2954</v>
      </c>
      <c r="H2019" s="17">
        <v>564</v>
      </c>
      <c r="I2019" s="386" t="str">
        <f t="shared" si="90"/>
        <v>Yes</v>
      </c>
      <c r="J2019" s="388" t="str">
        <f>IF(ISBLANK(INDEX('Policy Characteristics'!D:D,MATCH($C2019,'Policy Characteristics'!$C:$C,0))),"",INDEX('Policy Characteristics'!D:D,MATCH($C2019,'Policy Characteristics'!$C:$C,0)))</f>
        <v/>
      </c>
      <c r="K2019" s="237" t="str">
        <f>IF(ISBLANK(INDEX('Policy Characteristics'!E:E,MATCH($C2019,'Policy Characteristics'!$C:$C,0))),"",INDEX('Policy Characteristics'!E:E,MATCH($C2019,'Policy Characteristics'!$C:$C,0)))</f>
        <v>GRA elec gen subsidy</v>
      </c>
      <c r="L2019" s="237">
        <f>IF(ISBLANK(INDEX('Policy Characteristics'!F:F,MATCH($C2019,'Policy Characteristics'!$C:$C,0))),"",INDEX('Policy Characteristics'!F:F,MATCH($C2019,'Policy Characteristics'!$C:$C,0)))</f>
        <v>0</v>
      </c>
      <c r="M2019" s="237">
        <f>IF(ISBLANK(INDEX('Policy Characteristics'!G:G,MATCH($C2019,'Policy Characteristics'!$C:$C,0))),"",INDEX('Policy Characteristics'!G:G,MATCH($C2019,'Policy Characteristics'!$C:$C,0)))</f>
        <v>10</v>
      </c>
      <c r="N2019" s="237">
        <f>IF(ISBLANK(INDEX('Policy Characteristics'!H:H,MATCH($C2019,'Policy Characteristics'!$C:$C,0))),"",INDEX('Policy Characteristics'!H:H,MATCH($C2019,'Policy Characteristics'!$C:$C,0)))</f>
        <v>1</v>
      </c>
      <c r="O2019" s="237" t="str">
        <f>IF(ISBLANK(INDEX('Policy Characteristics'!I:I,MATCH($C2019,'Policy Characteristics'!$C:$C,0))),"",INDEX('Policy Characteristics'!I:I,MATCH($C2019,'Policy Characteristics'!$C:$C,0)))</f>
        <v>weight</v>
      </c>
      <c r="P2019" s="237"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7" t="str">
        <f>IF(ISBLANK(INDEX('Policy Characteristics'!K:K,MATCH($C2019,'Policy Characteristics'!$C:$C,0))),"",INDEX('Policy Characteristics'!K:K,MATCH($C2019,'Policy Characteristics'!$C:$C,0)))</f>
        <v>io-model.html</v>
      </c>
      <c r="R2019" s="237" t="str">
        <f>IF(ISBLANK(INDEX('Policy Characteristics'!L:L,MATCH($C2019,'Policy Characteristics'!$C:$C,0))),"",INDEX('Policy Characteristics'!L:L,MATCH($C2019,'Policy Characteristics'!$C:$C,0)))</f>
        <v/>
      </c>
      <c r="S2019" s="291" t="s">
        <v>187</v>
      </c>
    </row>
    <row r="2020" spans="1:19">
      <c r="A2020" s="237" t="str">
        <f>IF(ISBLANK(INDEX('Policy Characteristics'!A:A,MATCH($C2020,'Policy Characteristics'!$C:$C,0))),"",INDEX('Policy Characteristics'!A:A,MATCH($C2020,'Policy Characteristics'!$C:$C,0)))</f>
        <v>Government Revenue Accounting</v>
      </c>
      <c r="B2020" s="386" t="str">
        <f>IF(ISBLANK(INDEX('Policy Characteristics'!B:B,MATCH($C2020,'Policy Characteristics'!$C:$C,0))),"",INDEX('Policy Characteristics'!B:B,MATCH($C2020,'Policy Characteristics'!$C:$C,0)))</f>
        <v>Electricity Capacity Construction Subsidy</v>
      </c>
      <c r="C2020" t="s">
        <v>2941</v>
      </c>
      <c r="D2020" t="s">
        <v>2946</v>
      </c>
      <c r="F2020" t="s">
        <v>2951</v>
      </c>
      <c r="H2020" s="17">
        <v>565</v>
      </c>
      <c r="I2020" s="391" t="s">
        <v>43</v>
      </c>
      <c r="J2020" s="388" t="str">
        <f>IF(ISBLANK(INDEX('Policy Characteristics'!D:D,MATCH($C2020,'Policy Characteristics'!$C:$C,0))),"",INDEX('Policy Characteristics'!D:D,MATCH($C2020,'Policy Characteristics'!$C:$C,0)))</f>
        <v/>
      </c>
      <c r="K2020" s="237" t="str">
        <f>IF(ISBLANK(INDEX('Policy Characteristics'!E:E,MATCH($C2020,'Policy Characteristics'!$C:$C,0))),"",INDEX('Policy Characteristics'!E:E,MATCH($C2020,'Policy Characteristics'!$C:$C,0)))</f>
        <v>GRA elec cap const subsidy</v>
      </c>
      <c r="L2020" s="237">
        <f>IF(ISBLANK(INDEX('Policy Characteristics'!F:F,MATCH($C2020,'Policy Characteristics'!$C:$C,0))),"",INDEX('Policy Characteristics'!F:F,MATCH($C2020,'Policy Characteristics'!$C:$C,0)))</f>
        <v>0</v>
      </c>
      <c r="M2020" s="237">
        <f>IF(ISBLANK(INDEX('Policy Characteristics'!G:G,MATCH($C2020,'Policy Characteristics'!$C:$C,0))),"",INDEX('Policy Characteristics'!G:G,MATCH($C2020,'Policy Characteristics'!$C:$C,0)))</f>
        <v>10</v>
      </c>
      <c r="N2020" s="237">
        <f>IF(ISBLANK(INDEX('Policy Characteristics'!H:H,MATCH($C2020,'Policy Characteristics'!$C:$C,0))),"",INDEX('Policy Characteristics'!H:H,MATCH($C2020,'Policy Characteristics'!$C:$C,0)))</f>
        <v>1</v>
      </c>
      <c r="O2020" s="237" t="str">
        <f>IF(ISBLANK(INDEX('Policy Characteristics'!I:I,MATCH($C2020,'Policy Characteristics'!$C:$C,0))),"",INDEX('Policy Characteristics'!I:I,MATCH($C2020,'Policy Characteristics'!$C:$C,0)))</f>
        <v>weight</v>
      </c>
      <c r="P2020" s="237"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7" t="str">
        <f>IF(ISBLANK(INDEX('Policy Characteristics'!K:K,MATCH($C2020,'Policy Characteristics'!$C:$C,0))),"",INDEX('Policy Characteristics'!K:K,MATCH($C2020,'Policy Characteristics'!$C:$C,0)))</f>
        <v>io-model.html</v>
      </c>
      <c r="R2020" s="237" t="str">
        <f>IF(ISBLANK(INDEX('Policy Characteristics'!L:L,MATCH($C2020,'Policy Characteristics'!$C:$C,0))),"",INDEX('Policy Characteristics'!L:L,MATCH($C2020,'Policy Characteristics'!$C:$C,0)))</f>
        <v/>
      </c>
      <c r="S2020" s="291" t="s">
        <v>187</v>
      </c>
    </row>
    <row r="2021" spans="1:19">
      <c r="A2021" s="237" t="str">
        <f>IF(ISBLANK(INDEX('Policy Characteristics'!A:A,MATCH($C2021,'Policy Characteristics'!$C:$C,0))),"",INDEX('Policy Characteristics'!A:A,MATCH($C2021,'Policy Characteristics'!$C:$C,0)))</f>
        <v>Government Revenue Accounting</v>
      </c>
      <c r="B2021" s="386" t="str">
        <f>IF(ISBLANK(INDEX('Policy Characteristics'!B:B,MATCH($C2021,'Policy Characteristics'!$C:$C,0))),"",INDEX('Policy Characteristics'!B:B,MATCH($C2021,'Policy Characteristics'!$C:$C,0)))</f>
        <v>Electricity Capacity Construction Subsidy</v>
      </c>
      <c r="C2021" s="237" t="str">
        <f t="shared" ref="C2021:C2024" si="91">C$2020</f>
        <v>GRA for Electricity Capacity Construction Subsidies</v>
      </c>
      <c r="D2021" t="s">
        <v>2947</v>
      </c>
      <c r="F2021" t="s">
        <v>2962</v>
      </c>
      <c r="H2021" s="17">
        <v>566</v>
      </c>
      <c r="I2021" s="386" t="str">
        <f t="shared" ref="I2021:I2024" si="92">I$2020</f>
        <v>Yes</v>
      </c>
      <c r="J2021" s="388" t="str">
        <f>IF(ISBLANK(INDEX('Policy Characteristics'!D:D,MATCH($C2021,'Policy Characteristics'!$C:$C,0))),"",INDEX('Policy Characteristics'!D:D,MATCH($C2021,'Policy Characteristics'!$C:$C,0)))</f>
        <v/>
      </c>
      <c r="K2021" s="237" t="str">
        <f>IF(ISBLANK(INDEX('Policy Characteristics'!E:E,MATCH($C2021,'Policy Characteristics'!$C:$C,0))),"",INDEX('Policy Characteristics'!E:E,MATCH($C2021,'Policy Characteristics'!$C:$C,0)))</f>
        <v>GRA elec cap const subsidy</v>
      </c>
      <c r="L2021" s="237">
        <f>IF(ISBLANK(INDEX('Policy Characteristics'!F:F,MATCH($C2021,'Policy Characteristics'!$C:$C,0))),"",INDEX('Policy Characteristics'!F:F,MATCH($C2021,'Policy Characteristics'!$C:$C,0)))</f>
        <v>0</v>
      </c>
      <c r="M2021" s="237">
        <f>IF(ISBLANK(INDEX('Policy Characteristics'!G:G,MATCH($C2021,'Policy Characteristics'!$C:$C,0))),"",INDEX('Policy Characteristics'!G:G,MATCH($C2021,'Policy Characteristics'!$C:$C,0)))</f>
        <v>10</v>
      </c>
      <c r="N2021" s="237">
        <f>IF(ISBLANK(INDEX('Policy Characteristics'!H:H,MATCH($C2021,'Policy Characteristics'!$C:$C,0))),"",INDEX('Policy Characteristics'!H:H,MATCH($C2021,'Policy Characteristics'!$C:$C,0)))</f>
        <v>1</v>
      </c>
      <c r="O2021" s="237" t="str">
        <f>IF(ISBLANK(INDEX('Policy Characteristics'!I:I,MATCH($C2021,'Policy Characteristics'!$C:$C,0))),"",INDEX('Policy Characteristics'!I:I,MATCH($C2021,'Policy Characteristics'!$C:$C,0)))</f>
        <v>weight</v>
      </c>
      <c r="P2021" s="237"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7" t="str">
        <f>IF(ISBLANK(INDEX('Policy Characteristics'!K:K,MATCH($C2021,'Policy Characteristics'!$C:$C,0))),"",INDEX('Policy Characteristics'!K:K,MATCH($C2021,'Policy Characteristics'!$C:$C,0)))</f>
        <v>io-model.html</v>
      </c>
      <c r="R2021" s="237" t="str">
        <f>IF(ISBLANK(INDEX('Policy Characteristics'!L:L,MATCH($C2021,'Policy Characteristics'!$C:$C,0))),"",INDEX('Policy Characteristics'!L:L,MATCH($C2021,'Policy Characteristics'!$C:$C,0)))</f>
        <v/>
      </c>
      <c r="S2021" s="291" t="s">
        <v>187</v>
      </c>
    </row>
    <row r="2022" spans="1:19">
      <c r="A2022" s="237" t="str">
        <f>IF(ISBLANK(INDEX('Policy Characteristics'!A:A,MATCH($C2022,'Policy Characteristics'!$C:$C,0))),"",INDEX('Policy Characteristics'!A:A,MATCH($C2022,'Policy Characteristics'!$C:$C,0)))</f>
        <v>Government Revenue Accounting</v>
      </c>
      <c r="B2022" s="386" t="str">
        <f>IF(ISBLANK(INDEX('Policy Characteristics'!B:B,MATCH($C2022,'Policy Characteristics'!$C:$C,0))),"",INDEX('Policy Characteristics'!B:B,MATCH($C2022,'Policy Characteristics'!$C:$C,0)))</f>
        <v>Electricity Capacity Construction Subsidy</v>
      </c>
      <c r="C2022" s="237" t="str">
        <f t="shared" si="91"/>
        <v>GRA for Electricity Capacity Construction Subsidies</v>
      </c>
      <c r="D2022" t="s">
        <v>2948</v>
      </c>
      <c r="F2022" t="s">
        <v>2952</v>
      </c>
      <c r="H2022" s="17">
        <v>567</v>
      </c>
      <c r="I2022" s="386" t="str">
        <f t="shared" si="92"/>
        <v>Yes</v>
      </c>
      <c r="J2022" s="388" t="str">
        <f>IF(ISBLANK(INDEX('Policy Characteristics'!D:D,MATCH($C2022,'Policy Characteristics'!$C:$C,0))),"",INDEX('Policy Characteristics'!D:D,MATCH($C2022,'Policy Characteristics'!$C:$C,0)))</f>
        <v/>
      </c>
      <c r="K2022" s="237" t="str">
        <f>IF(ISBLANK(INDEX('Policy Characteristics'!E:E,MATCH($C2022,'Policy Characteristics'!$C:$C,0))),"",INDEX('Policy Characteristics'!E:E,MATCH($C2022,'Policy Characteristics'!$C:$C,0)))</f>
        <v>GRA elec cap const subsidy</v>
      </c>
      <c r="L2022" s="237">
        <f>IF(ISBLANK(INDEX('Policy Characteristics'!F:F,MATCH($C2022,'Policy Characteristics'!$C:$C,0))),"",INDEX('Policy Characteristics'!F:F,MATCH($C2022,'Policy Characteristics'!$C:$C,0)))</f>
        <v>0</v>
      </c>
      <c r="M2022" s="237">
        <f>IF(ISBLANK(INDEX('Policy Characteristics'!G:G,MATCH($C2022,'Policy Characteristics'!$C:$C,0))),"",INDEX('Policy Characteristics'!G:G,MATCH($C2022,'Policy Characteristics'!$C:$C,0)))</f>
        <v>10</v>
      </c>
      <c r="N2022" s="237">
        <f>IF(ISBLANK(INDEX('Policy Characteristics'!H:H,MATCH($C2022,'Policy Characteristics'!$C:$C,0))),"",INDEX('Policy Characteristics'!H:H,MATCH($C2022,'Policy Characteristics'!$C:$C,0)))</f>
        <v>1</v>
      </c>
      <c r="O2022" s="237" t="str">
        <f>IF(ISBLANK(INDEX('Policy Characteristics'!I:I,MATCH($C2022,'Policy Characteristics'!$C:$C,0))),"",INDEX('Policy Characteristics'!I:I,MATCH($C2022,'Policy Characteristics'!$C:$C,0)))</f>
        <v>weight</v>
      </c>
      <c r="P2022" s="237"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7" t="str">
        <f>IF(ISBLANK(INDEX('Policy Characteristics'!K:K,MATCH($C2022,'Policy Characteristics'!$C:$C,0))),"",INDEX('Policy Characteristics'!K:K,MATCH($C2022,'Policy Characteristics'!$C:$C,0)))</f>
        <v>io-model.html</v>
      </c>
      <c r="R2022" s="237" t="str">
        <f>IF(ISBLANK(INDEX('Policy Characteristics'!L:L,MATCH($C2022,'Policy Characteristics'!$C:$C,0))),"",INDEX('Policy Characteristics'!L:L,MATCH($C2022,'Policy Characteristics'!$C:$C,0)))</f>
        <v/>
      </c>
      <c r="S2022" s="291" t="s">
        <v>187</v>
      </c>
    </row>
    <row r="2023" spans="1:19">
      <c r="A2023" s="237" t="str">
        <f>IF(ISBLANK(INDEX('Policy Characteristics'!A:A,MATCH($C2023,'Policy Characteristics'!$C:$C,0))),"",INDEX('Policy Characteristics'!A:A,MATCH($C2023,'Policy Characteristics'!$C:$C,0)))</f>
        <v>Government Revenue Accounting</v>
      </c>
      <c r="B2023" s="386" t="str">
        <f>IF(ISBLANK(INDEX('Policy Characteristics'!B:B,MATCH($C2023,'Policy Characteristics'!$C:$C,0))),"",INDEX('Policy Characteristics'!B:B,MATCH($C2023,'Policy Characteristics'!$C:$C,0)))</f>
        <v>Electricity Capacity Construction Subsidy</v>
      </c>
      <c r="C2023" s="237" t="str">
        <f t="shared" si="91"/>
        <v>GRA for Electricity Capacity Construction Subsidies</v>
      </c>
      <c r="D2023" t="s">
        <v>2949</v>
      </c>
      <c r="F2023" t="s">
        <v>2953</v>
      </c>
      <c r="H2023" s="17">
        <v>568</v>
      </c>
      <c r="I2023" s="386" t="str">
        <f t="shared" si="92"/>
        <v>Yes</v>
      </c>
      <c r="J2023" s="388" t="str">
        <f>IF(ISBLANK(INDEX('Policy Characteristics'!D:D,MATCH($C2023,'Policy Characteristics'!$C:$C,0))),"",INDEX('Policy Characteristics'!D:D,MATCH($C2023,'Policy Characteristics'!$C:$C,0)))</f>
        <v/>
      </c>
      <c r="K2023" s="237" t="str">
        <f>IF(ISBLANK(INDEX('Policy Characteristics'!E:E,MATCH($C2023,'Policy Characteristics'!$C:$C,0))),"",INDEX('Policy Characteristics'!E:E,MATCH($C2023,'Policy Characteristics'!$C:$C,0)))</f>
        <v>GRA elec cap const subsidy</v>
      </c>
      <c r="L2023" s="237">
        <f>IF(ISBLANK(INDEX('Policy Characteristics'!F:F,MATCH($C2023,'Policy Characteristics'!$C:$C,0))),"",INDEX('Policy Characteristics'!F:F,MATCH($C2023,'Policy Characteristics'!$C:$C,0)))</f>
        <v>0</v>
      </c>
      <c r="M2023" s="237">
        <f>IF(ISBLANK(INDEX('Policy Characteristics'!G:G,MATCH($C2023,'Policy Characteristics'!$C:$C,0))),"",INDEX('Policy Characteristics'!G:G,MATCH($C2023,'Policy Characteristics'!$C:$C,0)))</f>
        <v>10</v>
      </c>
      <c r="N2023" s="237">
        <f>IF(ISBLANK(INDEX('Policy Characteristics'!H:H,MATCH($C2023,'Policy Characteristics'!$C:$C,0))),"",INDEX('Policy Characteristics'!H:H,MATCH($C2023,'Policy Characteristics'!$C:$C,0)))</f>
        <v>1</v>
      </c>
      <c r="O2023" s="237" t="str">
        <f>IF(ISBLANK(INDEX('Policy Characteristics'!I:I,MATCH($C2023,'Policy Characteristics'!$C:$C,0))),"",INDEX('Policy Characteristics'!I:I,MATCH($C2023,'Policy Characteristics'!$C:$C,0)))</f>
        <v>weight</v>
      </c>
      <c r="P2023" s="237"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7" t="str">
        <f>IF(ISBLANK(INDEX('Policy Characteristics'!K:K,MATCH($C2023,'Policy Characteristics'!$C:$C,0))),"",INDEX('Policy Characteristics'!K:K,MATCH($C2023,'Policy Characteristics'!$C:$C,0)))</f>
        <v>io-model.html</v>
      </c>
      <c r="R2023" s="237" t="str">
        <f>IF(ISBLANK(INDEX('Policy Characteristics'!L:L,MATCH($C2023,'Policy Characteristics'!$C:$C,0))),"",INDEX('Policy Characteristics'!L:L,MATCH($C2023,'Policy Characteristics'!$C:$C,0)))</f>
        <v/>
      </c>
      <c r="S2023" s="291" t="s">
        <v>187</v>
      </c>
    </row>
    <row r="2024" spans="1:19">
      <c r="A2024" s="237" t="str">
        <f>IF(ISBLANK(INDEX('Policy Characteristics'!A:A,MATCH($C2024,'Policy Characteristics'!$C:$C,0))),"",INDEX('Policy Characteristics'!A:A,MATCH($C2024,'Policy Characteristics'!$C:$C,0)))</f>
        <v>Government Revenue Accounting</v>
      </c>
      <c r="B2024" s="386" t="str">
        <f>IF(ISBLANK(INDEX('Policy Characteristics'!B:B,MATCH($C2024,'Policy Characteristics'!$C:$C,0))),"",INDEX('Policy Characteristics'!B:B,MATCH($C2024,'Policy Characteristics'!$C:$C,0)))</f>
        <v>Electricity Capacity Construction Subsidy</v>
      </c>
      <c r="C2024" s="237" t="str">
        <f t="shared" si="91"/>
        <v>GRA for Electricity Capacity Construction Subsidies</v>
      </c>
      <c r="D2024" t="s">
        <v>2950</v>
      </c>
      <c r="F2024" t="s">
        <v>2954</v>
      </c>
      <c r="H2024" s="17">
        <v>569</v>
      </c>
      <c r="I2024" s="386" t="str">
        <f t="shared" si="92"/>
        <v>Yes</v>
      </c>
      <c r="J2024" s="388" t="str">
        <f>IF(ISBLANK(INDEX('Policy Characteristics'!D:D,MATCH($C2024,'Policy Characteristics'!$C:$C,0))),"",INDEX('Policy Characteristics'!D:D,MATCH($C2024,'Policy Characteristics'!$C:$C,0)))</f>
        <v/>
      </c>
      <c r="K2024" s="237" t="str">
        <f>IF(ISBLANK(INDEX('Policy Characteristics'!E:E,MATCH($C2024,'Policy Characteristics'!$C:$C,0))),"",INDEX('Policy Characteristics'!E:E,MATCH($C2024,'Policy Characteristics'!$C:$C,0)))</f>
        <v>GRA elec cap const subsidy</v>
      </c>
      <c r="L2024" s="237">
        <f>IF(ISBLANK(INDEX('Policy Characteristics'!F:F,MATCH($C2024,'Policy Characteristics'!$C:$C,0))),"",INDEX('Policy Characteristics'!F:F,MATCH($C2024,'Policy Characteristics'!$C:$C,0)))</f>
        <v>0</v>
      </c>
      <c r="M2024" s="237">
        <f>IF(ISBLANK(INDEX('Policy Characteristics'!G:G,MATCH($C2024,'Policy Characteristics'!$C:$C,0))),"",INDEX('Policy Characteristics'!G:G,MATCH($C2024,'Policy Characteristics'!$C:$C,0)))</f>
        <v>10</v>
      </c>
      <c r="N2024" s="237">
        <f>IF(ISBLANK(INDEX('Policy Characteristics'!H:H,MATCH($C2024,'Policy Characteristics'!$C:$C,0))),"",INDEX('Policy Characteristics'!H:H,MATCH($C2024,'Policy Characteristics'!$C:$C,0)))</f>
        <v>1</v>
      </c>
      <c r="O2024" s="237" t="str">
        <f>IF(ISBLANK(INDEX('Policy Characteristics'!I:I,MATCH($C2024,'Policy Characteristics'!$C:$C,0))),"",INDEX('Policy Characteristics'!I:I,MATCH($C2024,'Policy Characteristics'!$C:$C,0)))</f>
        <v>weight</v>
      </c>
      <c r="P2024" s="237"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7" t="str">
        <f>IF(ISBLANK(INDEX('Policy Characteristics'!K:K,MATCH($C2024,'Policy Characteristics'!$C:$C,0))),"",INDEX('Policy Characteristics'!K:K,MATCH($C2024,'Policy Characteristics'!$C:$C,0)))</f>
        <v>io-model.html</v>
      </c>
      <c r="R2024" s="237" t="str">
        <f>IF(ISBLANK(INDEX('Policy Characteristics'!L:L,MATCH($C2024,'Policy Characteristics'!$C:$C,0))),"",INDEX('Policy Characteristics'!L:L,MATCH($C2024,'Policy Characteristics'!$C:$C,0)))</f>
        <v/>
      </c>
      <c r="S2024" s="291" t="s">
        <v>187</v>
      </c>
    </row>
    <row r="2025" spans="1:19">
      <c r="A2025" s="237" t="str">
        <f>IF(ISBLANK(INDEX('Policy Characteristics'!A:A,MATCH($C2025,'Policy Characteristics'!$C:$C,0))),"",INDEX('Policy Characteristics'!A:A,MATCH($C2025,'Policy Characteristics'!$C:$C,0)))</f>
        <v>Government Revenue Accounting</v>
      </c>
      <c r="B2025" s="386" t="str">
        <f>IF(ISBLANK(INDEX('Policy Characteristics'!B:B,MATCH($C2025,'Policy Characteristics'!$C:$C,0))),"",INDEX('Policy Characteristics'!B:B,MATCH($C2025,'Policy Characteristics'!$C:$C,0)))</f>
        <v>Distributed Solar Subsidy</v>
      </c>
      <c r="C2025" t="s">
        <v>2942</v>
      </c>
      <c r="D2025" t="s">
        <v>2946</v>
      </c>
      <c r="F2025" t="s">
        <v>2951</v>
      </c>
      <c r="H2025" s="17">
        <v>570</v>
      </c>
      <c r="I2025" s="391" t="s">
        <v>43</v>
      </c>
      <c r="J2025" s="388" t="str">
        <f>IF(ISBLANK(INDEX('Policy Characteristics'!D:D,MATCH($C2025,'Policy Characteristics'!$C:$C,0))),"",INDEX('Policy Characteristics'!D:D,MATCH($C2025,'Policy Characteristics'!$C:$C,0)))</f>
        <v/>
      </c>
      <c r="K2025" s="237" t="str">
        <f>IF(ISBLANK(INDEX('Policy Characteristics'!E:E,MATCH($C2025,'Policy Characteristics'!$C:$C,0))),"",INDEX('Policy Characteristics'!E:E,MATCH($C2025,'Policy Characteristics'!$C:$C,0)))</f>
        <v>GRA dist solar subsidy</v>
      </c>
      <c r="L2025" s="237">
        <f>IF(ISBLANK(INDEX('Policy Characteristics'!F:F,MATCH($C2025,'Policy Characteristics'!$C:$C,0))),"",INDEX('Policy Characteristics'!F:F,MATCH($C2025,'Policy Characteristics'!$C:$C,0)))</f>
        <v>0</v>
      </c>
      <c r="M2025" s="237">
        <f>IF(ISBLANK(INDEX('Policy Characteristics'!G:G,MATCH($C2025,'Policy Characteristics'!$C:$C,0))),"",INDEX('Policy Characteristics'!G:G,MATCH($C2025,'Policy Characteristics'!$C:$C,0)))</f>
        <v>10</v>
      </c>
      <c r="N2025" s="237">
        <f>IF(ISBLANK(INDEX('Policy Characteristics'!H:H,MATCH($C2025,'Policy Characteristics'!$C:$C,0))),"",INDEX('Policy Characteristics'!H:H,MATCH($C2025,'Policy Characteristics'!$C:$C,0)))</f>
        <v>1</v>
      </c>
      <c r="O2025" s="237" t="str">
        <f>IF(ISBLANK(INDEX('Policy Characteristics'!I:I,MATCH($C2025,'Policy Characteristics'!$C:$C,0))),"",INDEX('Policy Characteristics'!I:I,MATCH($C2025,'Policy Characteristics'!$C:$C,0)))</f>
        <v>weight</v>
      </c>
      <c r="P2025" s="237"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7" t="str">
        <f>IF(ISBLANK(INDEX('Policy Characteristics'!K:K,MATCH($C2025,'Policy Characteristics'!$C:$C,0))),"",INDEX('Policy Characteristics'!K:K,MATCH($C2025,'Policy Characteristics'!$C:$C,0)))</f>
        <v>io-model.html</v>
      </c>
      <c r="R2025" s="237" t="str">
        <f>IF(ISBLANK(INDEX('Policy Characteristics'!L:L,MATCH($C2025,'Policy Characteristics'!$C:$C,0))),"",INDEX('Policy Characteristics'!L:L,MATCH($C2025,'Policy Characteristics'!$C:$C,0)))</f>
        <v/>
      </c>
      <c r="S2025" s="291" t="s">
        <v>3891</v>
      </c>
    </row>
    <row r="2026" spans="1:19">
      <c r="A2026" s="237" t="str">
        <f>IF(ISBLANK(INDEX('Policy Characteristics'!A:A,MATCH($C2026,'Policy Characteristics'!$C:$C,0))),"",INDEX('Policy Characteristics'!A:A,MATCH($C2026,'Policy Characteristics'!$C:$C,0)))</f>
        <v>Government Revenue Accounting</v>
      </c>
      <c r="B2026" s="386" t="str">
        <f>IF(ISBLANK(INDEX('Policy Characteristics'!B:B,MATCH($C2026,'Policy Characteristics'!$C:$C,0))),"",INDEX('Policy Characteristics'!B:B,MATCH($C2026,'Policy Characteristics'!$C:$C,0)))</f>
        <v>Distributed Solar Subsidy</v>
      </c>
      <c r="C2026" s="237" t="str">
        <f t="shared" ref="C2026:C2029" si="93">C$2025</f>
        <v>GRA for Distributed Solar Subsidy</v>
      </c>
      <c r="D2026" t="s">
        <v>2947</v>
      </c>
      <c r="F2026" t="s">
        <v>2962</v>
      </c>
      <c r="H2026" s="17">
        <v>571</v>
      </c>
      <c r="I2026" s="386" t="str">
        <f t="shared" ref="I2026:I2029" si="94">I$2025</f>
        <v>Yes</v>
      </c>
      <c r="J2026" s="388" t="str">
        <f>IF(ISBLANK(INDEX('Policy Characteristics'!D:D,MATCH($C2026,'Policy Characteristics'!$C:$C,0))),"",INDEX('Policy Characteristics'!D:D,MATCH($C2026,'Policy Characteristics'!$C:$C,0)))</f>
        <v/>
      </c>
      <c r="K2026" s="237" t="str">
        <f>IF(ISBLANK(INDEX('Policy Characteristics'!E:E,MATCH($C2026,'Policy Characteristics'!$C:$C,0))),"",INDEX('Policy Characteristics'!E:E,MATCH($C2026,'Policy Characteristics'!$C:$C,0)))</f>
        <v>GRA dist solar subsidy</v>
      </c>
      <c r="L2026" s="237">
        <f>IF(ISBLANK(INDEX('Policy Characteristics'!F:F,MATCH($C2026,'Policy Characteristics'!$C:$C,0))),"",INDEX('Policy Characteristics'!F:F,MATCH($C2026,'Policy Characteristics'!$C:$C,0)))</f>
        <v>0</v>
      </c>
      <c r="M2026" s="237">
        <f>IF(ISBLANK(INDEX('Policy Characteristics'!G:G,MATCH($C2026,'Policy Characteristics'!$C:$C,0))),"",INDEX('Policy Characteristics'!G:G,MATCH($C2026,'Policy Characteristics'!$C:$C,0)))</f>
        <v>10</v>
      </c>
      <c r="N2026" s="237">
        <f>IF(ISBLANK(INDEX('Policy Characteristics'!H:H,MATCH($C2026,'Policy Characteristics'!$C:$C,0))),"",INDEX('Policy Characteristics'!H:H,MATCH($C2026,'Policy Characteristics'!$C:$C,0)))</f>
        <v>1</v>
      </c>
      <c r="O2026" s="237" t="str">
        <f>IF(ISBLANK(INDEX('Policy Characteristics'!I:I,MATCH($C2026,'Policy Characteristics'!$C:$C,0))),"",INDEX('Policy Characteristics'!I:I,MATCH($C2026,'Policy Characteristics'!$C:$C,0)))</f>
        <v>weight</v>
      </c>
      <c r="P2026" s="237"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7" t="str">
        <f>IF(ISBLANK(INDEX('Policy Characteristics'!K:K,MATCH($C2026,'Policy Characteristics'!$C:$C,0))),"",INDEX('Policy Characteristics'!K:K,MATCH($C2026,'Policy Characteristics'!$C:$C,0)))</f>
        <v>io-model.html</v>
      </c>
      <c r="R2026" s="237" t="str">
        <f>IF(ISBLANK(INDEX('Policy Characteristics'!L:L,MATCH($C2026,'Policy Characteristics'!$C:$C,0))),"",INDEX('Policy Characteristics'!L:L,MATCH($C2026,'Policy Characteristics'!$C:$C,0)))</f>
        <v/>
      </c>
      <c r="S2026" s="291" t="s">
        <v>187</v>
      </c>
    </row>
    <row r="2027" spans="1:19">
      <c r="A2027" s="237" t="str">
        <f>IF(ISBLANK(INDEX('Policy Characteristics'!A:A,MATCH($C2027,'Policy Characteristics'!$C:$C,0))),"",INDEX('Policy Characteristics'!A:A,MATCH($C2027,'Policy Characteristics'!$C:$C,0)))</f>
        <v>Government Revenue Accounting</v>
      </c>
      <c r="B2027" s="386" t="str">
        <f>IF(ISBLANK(INDEX('Policy Characteristics'!B:B,MATCH($C2027,'Policy Characteristics'!$C:$C,0))),"",INDEX('Policy Characteristics'!B:B,MATCH($C2027,'Policy Characteristics'!$C:$C,0)))</f>
        <v>Distributed Solar Subsidy</v>
      </c>
      <c r="C2027" s="237" t="str">
        <f t="shared" si="93"/>
        <v>GRA for Distributed Solar Subsidy</v>
      </c>
      <c r="D2027" t="s">
        <v>2948</v>
      </c>
      <c r="F2027" t="s">
        <v>2952</v>
      </c>
      <c r="H2027" s="17">
        <v>572</v>
      </c>
      <c r="I2027" s="386" t="str">
        <f t="shared" si="94"/>
        <v>Yes</v>
      </c>
      <c r="J2027" s="388" t="str">
        <f>IF(ISBLANK(INDEX('Policy Characteristics'!D:D,MATCH($C2027,'Policy Characteristics'!$C:$C,0))),"",INDEX('Policy Characteristics'!D:D,MATCH($C2027,'Policy Characteristics'!$C:$C,0)))</f>
        <v/>
      </c>
      <c r="K2027" s="237" t="str">
        <f>IF(ISBLANK(INDEX('Policy Characteristics'!E:E,MATCH($C2027,'Policy Characteristics'!$C:$C,0))),"",INDEX('Policy Characteristics'!E:E,MATCH($C2027,'Policy Characteristics'!$C:$C,0)))</f>
        <v>GRA dist solar subsidy</v>
      </c>
      <c r="L2027" s="237">
        <f>IF(ISBLANK(INDEX('Policy Characteristics'!F:F,MATCH($C2027,'Policy Characteristics'!$C:$C,0))),"",INDEX('Policy Characteristics'!F:F,MATCH($C2027,'Policy Characteristics'!$C:$C,0)))</f>
        <v>0</v>
      </c>
      <c r="M2027" s="237">
        <f>IF(ISBLANK(INDEX('Policy Characteristics'!G:G,MATCH($C2027,'Policy Characteristics'!$C:$C,0))),"",INDEX('Policy Characteristics'!G:G,MATCH($C2027,'Policy Characteristics'!$C:$C,0)))</f>
        <v>10</v>
      </c>
      <c r="N2027" s="237">
        <f>IF(ISBLANK(INDEX('Policy Characteristics'!H:H,MATCH($C2027,'Policy Characteristics'!$C:$C,0))),"",INDEX('Policy Characteristics'!H:H,MATCH($C2027,'Policy Characteristics'!$C:$C,0)))</f>
        <v>1</v>
      </c>
      <c r="O2027" s="237" t="str">
        <f>IF(ISBLANK(INDEX('Policy Characteristics'!I:I,MATCH($C2027,'Policy Characteristics'!$C:$C,0))),"",INDEX('Policy Characteristics'!I:I,MATCH($C2027,'Policy Characteristics'!$C:$C,0)))</f>
        <v>weight</v>
      </c>
      <c r="P2027" s="237"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7" t="str">
        <f>IF(ISBLANK(INDEX('Policy Characteristics'!K:K,MATCH($C2027,'Policy Characteristics'!$C:$C,0))),"",INDEX('Policy Characteristics'!K:K,MATCH($C2027,'Policy Characteristics'!$C:$C,0)))</f>
        <v>io-model.html</v>
      </c>
      <c r="R2027" s="237" t="str">
        <f>IF(ISBLANK(INDEX('Policy Characteristics'!L:L,MATCH($C2027,'Policy Characteristics'!$C:$C,0))),"",INDEX('Policy Characteristics'!L:L,MATCH($C2027,'Policy Characteristics'!$C:$C,0)))</f>
        <v/>
      </c>
      <c r="S2027" s="291" t="s">
        <v>187</v>
      </c>
    </row>
    <row r="2028" spans="1:19">
      <c r="A2028" s="237" t="str">
        <f>IF(ISBLANK(INDEX('Policy Characteristics'!A:A,MATCH($C2028,'Policy Characteristics'!$C:$C,0))),"",INDEX('Policy Characteristics'!A:A,MATCH($C2028,'Policy Characteristics'!$C:$C,0)))</f>
        <v>Government Revenue Accounting</v>
      </c>
      <c r="B2028" s="386" t="str">
        <f>IF(ISBLANK(INDEX('Policy Characteristics'!B:B,MATCH($C2028,'Policy Characteristics'!$C:$C,0))),"",INDEX('Policy Characteristics'!B:B,MATCH($C2028,'Policy Characteristics'!$C:$C,0)))</f>
        <v>Distributed Solar Subsidy</v>
      </c>
      <c r="C2028" s="237" t="str">
        <f t="shared" si="93"/>
        <v>GRA for Distributed Solar Subsidy</v>
      </c>
      <c r="D2028" t="s">
        <v>2949</v>
      </c>
      <c r="F2028" t="s">
        <v>2953</v>
      </c>
      <c r="H2028" s="17">
        <v>573</v>
      </c>
      <c r="I2028" s="386" t="str">
        <f t="shared" si="94"/>
        <v>Yes</v>
      </c>
      <c r="J2028" s="388" t="str">
        <f>IF(ISBLANK(INDEX('Policy Characteristics'!D:D,MATCH($C2028,'Policy Characteristics'!$C:$C,0))),"",INDEX('Policy Characteristics'!D:D,MATCH($C2028,'Policy Characteristics'!$C:$C,0)))</f>
        <v/>
      </c>
      <c r="K2028" s="237" t="str">
        <f>IF(ISBLANK(INDEX('Policy Characteristics'!E:E,MATCH($C2028,'Policy Characteristics'!$C:$C,0))),"",INDEX('Policy Characteristics'!E:E,MATCH($C2028,'Policy Characteristics'!$C:$C,0)))</f>
        <v>GRA dist solar subsidy</v>
      </c>
      <c r="L2028" s="237">
        <f>IF(ISBLANK(INDEX('Policy Characteristics'!F:F,MATCH($C2028,'Policy Characteristics'!$C:$C,0))),"",INDEX('Policy Characteristics'!F:F,MATCH($C2028,'Policy Characteristics'!$C:$C,0)))</f>
        <v>0</v>
      </c>
      <c r="M2028" s="237">
        <f>IF(ISBLANK(INDEX('Policy Characteristics'!G:G,MATCH($C2028,'Policy Characteristics'!$C:$C,0))),"",INDEX('Policy Characteristics'!G:G,MATCH($C2028,'Policy Characteristics'!$C:$C,0)))</f>
        <v>10</v>
      </c>
      <c r="N2028" s="237">
        <f>IF(ISBLANK(INDEX('Policy Characteristics'!H:H,MATCH($C2028,'Policy Characteristics'!$C:$C,0))),"",INDEX('Policy Characteristics'!H:H,MATCH($C2028,'Policy Characteristics'!$C:$C,0)))</f>
        <v>1</v>
      </c>
      <c r="O2028" s="237" t="str">
        <f>IF(ISBLANK(INDEX('Policy Characteristics'!I:I,MATCH($C2028,'Policy Characteristics'!$C:$C,0))),"",INDEX('Policy Characteristics'!I:I,MATCH($C2028,'Policy Characteristics'!$C:$C,0)))</f>
        <v>weight</v>
      </c>
      <c r="P2028" s="237"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7" t="str">
        <f>IF(ISBLANK(INDEX('Policy Characteristics'!K:K,MATCH($C2028,'Policy Characteristics'!$C:$C,0))),"",INDEX('Policy Characteristics'!K:K,MATCH($C2028,'Policy Characteristics'!$C:$C,0)))</f>
        <v>io-model.html</v>
      </c>
      <c r="R2028" s="237" t="str">
        <f>IF(ISBLANK(INDEX('Policy Characteristics'!L:L,MATCH($C2028,'Policy Characteristics'!$C:$C,0))),"",INDEX('Policy Characteristics'!L:L,MATCH($C2028,'Policy Characteristics'!$C:$C,0)))</f>
        <v/>
      </c>
      <c r="S2028" s="291" t="s">
        <v>187</v>
      </c>
    </row>
    <row r="2029" spans="1:19">
      <c r="A2029" s="237" t="str">
        <f>IF(ISBLANK(INDEX('Policy Characteristics'!A:A,MATCH($C2029,'Policy Characteristics'!$C:$C,0))),"",INDEX('Policy Characteristics'!A:A,MATCH($C2029,'Policy Characteristics'!$C:$C,0)))</f>
        <v>Government Revenue Accounting</v>
      </c>
      <c r="B2029" s="386" t="str">
        <f>IF(ISBLANK(INDEX('Policy Characteristics'!B:B,MATCH($C2029,'Policy Characteristics'!$C:$C,0))),"",INDEX('Policy Characteristics'!B:B,MATCH($C2029,'Policy Characteristics'!$C:$C,0)))</f>
        <v>Distributed Solar Subsidy</v>
      </c>
      <c r="C2029" s="237" t="str">
        <f t="shared" si="93"/>
        <v>GRA for Distributed Solar Subsidy</v>
      </c>
      <c r="D2029" t="s">
        <v>2950</v>
      </c>
      <c r="F2029" t="s">
        <v>2954</v>
      </c>
      <c r="H2029" s="17">
        <v>574</v>
      </c>
      <c r="I2029" s="386" t="str">
        <f t="shared" si="94"/>
        <v>Yes</v>
      </c>
      <c r="J2029" s="388" t="str">
        <f>IF(ISBLANK(INDEX('Policy Characteristics'!D:D,MATCH($C2029,'Policy Characteristics'!$C:$C,0))),"",INDEX('Policy Characteristics'!D:D,MATCH($C2029,'Policy Characteristics'!$C:$C,0)))</f>
        <v/>
      </c>
      <c r="K2029" s="237" t="str">
        <f>IF(ISBLANK(INDEX('Policy Characteristics'!E:E,MATCH($C2029,'Policy Characteristics'!$C:$C,0))),"",INDEX('Policy Characteristics'!E:E,MATCH($C2029,'Policy Characteristics'!$C:$C,0)))</f>
        <v>GRA dist solar subsidy</v>
      </c>
      <c r="L2029" s="237">
        <f>IF(ISBLANK(INDEX('Policy Characteristics'!F:F,MATCH($C2029,'Policy Characteristics'!$C:$C,0))),"",INDEX('Policy Characteristics'!F:F,MATCH($C2029,'Policy Characteristics'!$C:$C,0)))</f>
        <v>0</v>
      </c>
      <c r="M2029" s="237">
        <f>IF(ISBLANK(INDEX('Policy Characteristics'!G:G,MATCH($C2029,'Policy Characteristics'!$C:$C,0))),"",INDEX('Policy Characteristics'!G:G,MATCH($C2029,'Policy Characteristics'!$C:$C,0)))</f>
        <v>10</v>
      </c>
      <c r="N2029" s="237">
        <f>IF(ISBLANK(INDEX('Policy Characteristics'!H:H,MATCH($C2029,'Policy Characteristics'!$C:$C,0))),"",INDEX('Policy Characteristics'!H:H,MATCH($C2029,'Policy Characteristics'!$C:$C,0)))</f>
        <v>1</v>
      </c>
      <c r="O2029" s="237" t="str">
        <f>IF(ISBLANK(INDEX('Policy Characteristics'!I:I,MATCH($C2029,'Policy Characteristics'!$C:$C,0))),"",INDEX('Policy Characteristics'!I:I,MATCH($C2029,'Policy Characteristics'!$C:$C,0)))</f>
        <v>weight</v>
      </c>
      <c r="P2029" s="237"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7" t="str">
        <f>IF(ISBLANK(INDEX('Policy Characteristics'!K:K,MATCH($C2029,'Policy Characteristics'!$C:$C,0))),"",INDEX('Policy Characteristics'!K:K,MATCH($C2029,'Policy Characteristics'!$C:$C,0)))</f>
        <v>io-model.html</v>
      </c>
      <c r="R2029" s="237" t="str">
        <f>IF(ISBLANK(INDEX('Policy Characteristics'!L:L,MATCH($C2029,'Policy Characteristics'!$C:$C,0))),"",INDEX('Policy Characteristics'!L:L,MATCH($C2029,'Policy Characteristics'!$C:$C,0)))</f>
        <v/>
      </c>
      <c r="S2029" s="291" t="s">
        <v>187</v>
      </c>
    </row>
    <row r="2030" spans="1:19">
      <c r="A2030" s="237" t="str">
        <f>IF(ISBLANK(INDEX('Policy Characteristics'!A:A,MATCH($C2030,'Policy Characteristics'!$C:$C,0))),"",INDEX('Policy Characteristics'!A:A,MATCH($C2030,'Policy Characteristics'!$C:$C,0)))</f>
        <v>Government Revenue Accounting</v>
      </c>
      <c r="B2030" s="386" t="str">
        <f>IF(ISBLANK(INDEX('Policy Characteristics'!B:B,MATCH($C2030,'Policy Characteristics'!$C:$C,0))),"",INDEX('Policy Characteristics'!B:B,MATCH($C2030,'Policy Characteristics'!$C:$C,0)))</f>
        <v>Fuel Subsidy</v>
      </c>
      <c r="C2030" t="s">
        <v>2943</v>
      </c>
      <c r="D2030" t="s">
        <v>2946</v>
      </c>
      <c r="F2030" t="s">
        <v>2951</v>
      </c>
      <c r="H2030" s="17">
        <v>575</v>
      </c>
      <c r="I2030" s="391" t="s">
        <v>43</v>
      </c>
      <c r="J2030" s="388" t="str">
        <f>IF(ISBLANK(INDEX('Policy Characteristics'!D:D,MATCH($C2030,'Policy Characteristics'!$C:$C,0))),"",INDEX('Policy Characteristics'!D:D,MATCH($C2030,'Policy Characteristics'!$C:$C,0)))</f>
        <v/>
      </c>
      <c r="K2030" s="237" t="str">
        <f>IF(ISBLANK(INDEX('Policy Characteristics'!E:E,MATCH($C2030,'Policy Characteristics'!$C:$C,0))),"",INDEX('Policy Characteristics'!E:E,MATCH($C2030,'Policy Characteristics'!$C:$C,0)))</f>
        <v>GRA fuel subsidy</v>
      </c>
      <c r="L2030" s="237">
        <f>IF(ISBLANK(INDEX('Policy Characteristics'!F:F,MATCH($C2030,'Policy Characteristics'!$C:$C,0))),"",INDEX('Policy Characteristics'!F:F,MATCH($C2030,'Policy Characteristics'!$C:$C,0)))</f>
        <v>0</v>
      </c>
      <c r="M2030" s="237">
        <f>IF(ISBLANK(INDEX('Policy Characteristics'!G:G,MATCH($C2030,'Policy Characteristics'!$C:$C,0))),"",INDEX('Policy Characteristics'!G:G,MATCH($C2030,'Policy Characteristics'!$C:$C,0)))</f>
        <v>10</v>
      </c>
      <c r="N2030" s="237">
        <f>IF(ISBLANK(INDEX('Policy Characteristics'!H:H,MATCH($C2030,'Policy Characteristics'!$C:$C,0))),"",INDEX('Policy Characteristics'!H:H,MATCH($C2030,'Policy Characteristics'!$C:$C,0)))</f>
        <v>1</v>
      </c>
      <c r="O2030" s="237" t="str">
        <f>IF(ISBLANK(INDEX('Policy Characteristics'!I:I,MATCH($C2030,'Policy Characteristics'!$C:$C,0))),"",INDEX('Policy Characteristics'!I:I,MATCH($C2030,'Policy Characteristics'!$C:$C,0)))</f>
        <v>weight</v>
      </c>
      <c r="P2030" s="237"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7" t="str">
        <f>IF(ISBLANK(INDEX('Policy Characteristics'!K:K,MATCH($C2030,'Policy Characteristics'!$C:$C,0))),"",INDEX('Policy Characteristics'!K:K,MATCH($C2030,'Policy Characteristics'!$C:$C,0)))</f>
        <v>io-model.html</v>
      </c>
      <c r="R2030" s="237" t="str">
        <f>IF(ISBLANK(INDEX('Policy Characteristics'!L:L,MATCH($C2030,'Policy Characteristics'!$C:$C,0))),"",INDEX('Policy Characteristics'!L:L,MATCH($C2030,'Policy Characteristics'!$C:$C,0)))</f>
        <v/>
      </c>
      <c r="S2030" s="291" t="s">
        <v>187</v>
      </c>
    </row>
    <row r="2031" spans="1:19">
      <c r="A2031" s="237" t="str">
        <f>IF(ISBLANK(INDEX('Policy Characteristics'!A:A,MATCH($C2031,'Policy Characteristics'!$C:$C,0))),"",INDEX('Policy Characteristics'!A:A,MATCH($C2031,'Policy Characteristics'!$C:$C,0)))</f>
        <v>Government Revenue Accounting</v>
      </c>
      <c r="B2031" s="386" t="str">
        <f>IF(ISBLANK(INDEX('Policy Characteristics'!B:B,MATCH($C2031,'Policy Characteristics'!$C:$C,0))),"",INDEX('Policy Characteristics'!B:B,MATCH($C2031,'Policy Characteristics'!$C:$C,0)))</f>
        <v>Fuel Subsidy</v>
      </c>
      <c r="C2031" s="237" t="str">
        <f t="shared" ref="C2031:C2034" si="95">C$2030</f>
        <v>GRA for Fuel Subsidies</v>
      </c>
      <c r="D2031" t="s">
        <v>2947</v>
      </c>
      <c r="F2031" t="s">
        <v>2962</v>
      </c>
      <c r="H2031" s="17">
        <v>576</v>
      </c>
      <c r="I2031" s="386" t="str">
        <f t="shared" ref="I2031:I2039" si="96">I$2030</f>
        <v>Yes</v>
      </c>
      <c r="J2031" s="388" t="str">
        <f>IF(ISBLANK(INDEX('Policy Characteristics'!D:D,MATCH($C2031,'Policy Characteristics'!$C:$C,0))),"",INDEX('Policy Characteristics'!D:D,MATCH($C2031,'Policy Characteristics'!$C:$C,0)))</f>
        <v/>
      </c>
      <c r="K2031" s="237" t="str">
        <f>IF(ISBLANK(INDEX('Policy Characteristics'!E:E,MATCH($C2031,'Policy Characteristics'!$C:$C,0))),"",INDEX('Policy Characteristics'!E:E,MATCH($C2031,'Policy Characteristics'!$C:$C,0)))</f>
        <v>GRA fuel subsidy</v>
      </c>
      <c r="L2031" s="237">
        <f>IF(ISBLANK(INDEX('Policy Characteristics'!F:F,MATCH($C2031,'Policy Characteristics'!$C:$C,0))),"",INDEX('Policy Characteristics'!F:F,MATCH($C2031,'Policy Characteristics'!$C:$C,0)))</f>
        <v>0</v>
      </c>
      <c r="M2031" s="237">
        <f>IF(ISBLANK(INDEX('Policy Characteristics'!G:G,MATCH($C2031,'Policy Characteristics'!$C:$C,0))),"",INDEX('Policy Characteristics'!G:G,MATCH($C2031,'Policy Characteristics'!$C:$C,0)))</f>
        <v>10</v>
      </c>
      <c r="N2031" s="237">
        <f>IF(ISBLANK(INDEX('Policy Characteristics'!H:H,MATCH($C2031,'Policy Characteristics'!$C:$C,0))),"",INDEX('Policy Characteristics'!H:H,MATCH($C2031,'Policy Characteristics'!$C:$C,0)))</f>
        <v>1</v>
      </c>
      <c r="O2031" s="237" t="str">
        <f>IF(ISBLANK(INDEX('Policy Characteristics'!I:I,MATCH($C2031,'Policy Characteristics'!$C:$C,0))),"",INDEX('Policy Characteristics'!I:I,MATCH($C2031,'Policy Characteristics'!$C:$C,0)))</f>
        <v>weight</v>
      </c>
      <c r="P2031" s="237"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7" t="str">
        <f>IF(ISBLANK(INDEX('Policy Characteristics'!K:K,MATCH($C2031,'Policy Characteristics'!$C:$C,0))),"",INDEX('Policy Characteristics'!K:K,MATCH($C2031,'Policy Characteristics'!$C:$C,0)))</f>
        <v>io-model.html</v>
      </c>
      <c r="R2031" s="237" t="str">
        <f>IF(ISBLANK(INDEX('Policy Characteristics'!L:L,MATCH($C2031,'Policy Characteristics'!$C:$C,0))),"",INDEX('Policy Characteristics'!L:L,MATCH($C2031,'Policy Characteristics'!$C:$C,0)))</f>
        <v/>
      </c>
      <c r="S2031" s="291" t="s">
        <v>187</v>
      </c>
    </row>
    <row r="2032" spans="1:19">
      <c r="A2032" s="237" t="str">
        <f>IF(ISBLANK(INDEX('Policy Characteristics'!A:A,MATCH($C2032,'Policy Characteristics'!$C:$C,0))),"",INDEX('Policy Characteristics'!A:A,MATCH($C2032,'Policy Characteristics'!$C:$C,0)))</f>
        <v>Government Revenue Accounting</v>
      </c>
      <c r="B2032" s="386" t="str">
        <f>IF(ISBLANK(INDEX('Policy Characteristics'!B:B,MATCH($C2032,'Policy Characteristics'!$C:$C,0))),"",INDEX('Policy Characteristics'!B:B,MATCH($C2032,'Policy Characteristics'!$C:$C,0)))</f>
        <v>Fuel Subsidy</v>
      </c>
      <c r="C2032" s="237" t="str">
        <f t="shared" si="95"/>
        <v>GRA for Fuel Subsidies</v>
      </c>
      <c r="D2032" t="s">
        <v>2948</v>
      </c>
      <c r="F2032" t="s">
        <v>2952</v>
      </c>
      <c r="H2032" s="17">
        <v>577</v>
      </c>
      <c r="I2032" s="386" t="str">
        <f t="shared" si="96"/>
        <v>Yes</v>
      </c>
      <c r="J2032" s="388" t="str">
        <f>IF(ISBLANK(INDEX('Policy Characteristics'!D:D,MATCH($C2032,'Policy Characteristics'!$C:$C,0))),"",INDEX('Policy Characteristics'!D:D,MATCH($C2032,'Policy Characteristics'!$C:$C,0)))</f>
        <v/>
      </c>
      <c r="K2032" s="237" t="str">
        <f>IF(ISBLANK(INDEX('Policy Characteristics'!E:E,MATCH($C2032,'Policy Characteristics'!$C:$C,0))),"",INDEX('Policy Characteristics'!E:E,MATCH($C2032,'Policy Characteristics'!$C:$C,0)))</f>
        <v>GRA fuel subsidy</v>
      </c>
      <c r="L2032" s="237">
        <f>IF(ISBLANK(INDEX('Policy Characteristics'!F:F,MATCH($C2032,'Policy Characteristics'!$C:$C,0))),"",INDEX('Policy Characteristics'!F:F,MATCH($C2032,'Policy Characteristics'!$C:$C,0)))</f>
        <v>0</v>
      </c>
      <c r="M2032" s="237">
        <f>IF(ISBLANK(INDEX('Policy Characteristics'!G:G,MATCH($C2032,'Policy Characteristics'!$C:$C,0))),"",INDEX('Policy Characteristics'!G:G,MATCH($C2032,'Policy Characteristics'!$C:$C,0)))</f>
        <v>10</v>
      </c>
      <c r="N2032" s="237">
        <f>IF(ISBLANK(INDEX('Policy Characteristics'!H:H,MATCH($C2032,'Policy Characteristics'!$C:$C,0))),"",INDEX('Policy Characteristics'!H:H,MATCH($C2032,'Policy Characteristics'!$C:$C,0)))</f>
        <v>1</v>
      </c>
      <c r="O2032" s="237" t="str">
        <f>IF(ISBLANK(INDEX('Policy Characteristics'!I:I,MATCH($C2032,'Policy Characteristics'!$C:$C,0))),"",INDEX('Policy Characteristics'!I:I,MATCH($C2032,'Policy Characteristics'!$C:$C,0)))</f>
        <v>weight</v>
      </c>
      <c r="P2032" s="237"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7" t="str">
        <f>IF(ISBLANK(INDEX('Policy Characteristics'!K:K,MATCH($C2032,'Policy Characteristics'!$C:$C,0))),"",INDEX('Policy Characteristics'!K:K,MATCH($C2032,'Policy Characteristics'!$C:$C,0)))</f>
        <v>io-model.html</v>
      </c>
      <c r="R2032" s="237" t="str">
        <f>IF(ISBLANK(INDEX('Policy Characteristics'!L:L,MATCH($C2032,'Policy Characteristics'!$C:$C,0))),"",INDEX('Policy Characteristics'!L:L,MATCH($C2032,'Policy Characteristics'!$C:$C,0)))</f>
        <v/>
      </c>
      <c r="S2032" s="291" t="s">
        <v>187</v>
      </c>
    </row>
    <row r="2033" spans="1:19">
      <c r="A2033" s="237" t="str">
        <f>IF(ISBLANK(INDEX('Policy Characteristics'!A:A,MATCH($C2033,'Policy Characteristics'!$C:$C,0))),"",INDEX('Policy Characteristics'!A:A,MATCH($C2033,'Policy Characteristics'!$C:$C,0)))</f>
        <v>Government Revenue Accounting</v>
      </c>
      <c r="B2033" s="386" t="str">
        <f>IF(ISBLANK(INDEX('Policy Characteristics'!B:B,MATCH($C2033,'Policy Characteristics'!$C:$C,0))),"",INDEX('Policy Characteristics'!B:B,MATCH($C2033,'Policy Characteristics'!$C:$C,0)))</f>
        <v>Fuel Subsidy</v>
      </c>
      <c r="C2033" s="237" t="str">
        <f t="shared" si="95"/>
        <v>GRA for Fuel Subsidies</v>
      </c>
      <c r="D2033" t="s">
        <v>2949</v>
      </c>
      <c r="F2033" t="s">
        <v>2953</v>
      </c>
      <c r="H2033" s="17">
        <v>578</v>
      </c>
      <c r="I2033" s="386" t="str">
        <f t="shared" si="96"/>
        <v>Yes</v>
      </c>
      <c r="J2033" s="388" t="str">
        <f>IF(ISBLANK(INDEX('Policy Characteristics'!D:D,MATCH($C2033,'Policy Characteristics'!$C:$C,0))),"",INDEX('Policy Characteristics'!D:D,MATCH($C2033,'Policy Characteristics'!$C:$C,0)))</f>
        <v/>
      </c>
      <c r="K2033" s="237" t="str">
        <f>IF(ISBLANK(INDEX('Policy Characteristics'!E:E,MATCH($C2033,'Policy Characteristics'!$C:$C,0))),"",INDEX('Policy Characteristics'!E:E,MATCH($C2033,'Policy Characteristics'!$C:$C,0)))</f>
        <v>GRA fuel subsidy</v>
      </c>
      <c r="L2033" s="237">
        <f>IF(ISBLANK(INDEX('Policy Characteristics'!F:F,MATCH($C2033,'Policy Characteristics'!$C:$C,0))),"",INDEX('Policy Characteristics'!F:F,MATCH($C2033,'Policy Characteristics'!$C:$C,0)))</f>
        <v>0</v>
      </c>
      <c r="M2033" s="237">
        <f>IF(ISBLANK(INDEX('Policy Characteristics'!G:G,MATCH($C2033,'Policy Characteristics'!$C:$C,0))),"",INDEX('Policy Characteristics'!G:G,MATCH($C2033,'Policy Characteristics'!$C:$C,0)))</f>
        <v>10</v>
      </c>
      <c r="N2033" s="237">
        <f>IF(ISBLANK(INDEX('Policy Characteristics'!H:H,MATCH($C2033,'Policy Characteristics'!$C:$C,0))),"",INDEX('Policy Characteristics'!H:H,MATCH($C2033,'Policy Characteristics'!$C:$C,0)))</f>
        <v>1</v>
      </c>
      <c r="O2033" s="237" t="str">
        <f>IF(ISBLANK(INDEX('Policy Characteristics'!I:I,MATCH($C2033,'Policy Characteristics'!$C:$C,0))),"",INDEX('Policy Characteristics'!I:I,MATCH($C2033,'Policy Characteristics'!$C:$C,0)))</f>
        <v>weight</v>
      </c>
      <c r="P2033" s="237"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7" t="str">
        <f>IF(ISBLANK(INDEX('Policy Characteristics'!K:K,MATCH($C2033,'Policy Characteristics'!$C:$C,0))),"",INDEX('Policy Characteristics'!K:K,MATCH($C2033,'Policy Characteristics'!$C:$C,0)))</f>
        <v>io-model.html</v>
      </c>
      <c r="R2033" s="237" t="str">
        <f>IF(ISBLANK(INDEX('Policy Characteristics'!L:L,MATCH($C2033,'Policy Characteristics'!$C:$C,0))),"",INDEX('Policy Characteristics'!L:L,MATCH($C2033,'Policy Characteristics'!$C:$C,0)))</f>
        <v/>
      </c>
      <c r="S2033" s="291" t="s">
        <v>187</v>
      </c>
    </row>
    <row r="2034" spans="1:19">
      <c r="A2034" s="237" t="str">
        <f>IF(ISBLANK(INDEX('Policy Characteristics'!A:A,MATCH($C2034,'Policy Characteristics'!$C:$C,0))),"",INDEX('Policy Characteristics'!A:A,MATCH($C2034,'Policy Characteristics'!$C:$C,0)))</f>
        <v>Government Revenue Accounting</v>
      </c>
      <c r="B2034" s="386" t="str">
        <f>IF(ISBLANK(INDEX('Policy Characteristics'!B:B,MATCH($C2034,'Policy Characteristics'!$C:$C,0))),"",INDEX('Policy Characteristics'!B:B,MATCH($C2034,'Policy Characteristics'!$C:$C,0)))</f>
        <v>Fuel Subsidy</v>
      </c>
      <c r="C2034" s="237" t="str">
        <f t="shared" si="95"/>
        <v>GRA for Fuel Subsidies</v>
      </c>
      <c r="D2034" t="s">
        <v>2950</v>
      </c>
      <c r="F2034" t="s">
        <v>2954</v>
      </c>
      <c r="H2034" s="17">
        <v>579</v>
      </c>
      <c r="I2034" s="386" t="str">
        <f t="shared" si="96"/>
        <v>Yes</v>
      </c>
      <c r="J2034" s="388" t="str">
        <f>IF(ISBLANK(INDEX('Policy Characteristics'!D:D,MATCH($C2034,'Policy Characteristics'!$C:$C,0))),"",INDEX('Policy Characteristics'!D:D,MATCH($C2034,'Policy Characteristics'!$C:$C,0)))</f>
        <v/>
      </c>
      <c r="K2034" s="237" t="str">
        <f>IF(ISBLANK(INDEX('Policy Characteristics'!E:E,MATCH($C2034,'Policy Characteristics'!$C:$C,0))),"",INDEX('Policy Characteristics'!E:E,MATCH($C2034,'Policy Characteristics'!$C:$C,0)))</f>
        <v>GRA fuel subsidy</v>
      </c>
      <c r="L2034" s="237">
        <f>IF(ISBLANK(INDEX('Policy Characteristics'!F:F,MATCH($C2034,'Policy Characteristics'!$C:$C,0))),"",INDEX('Policy Characteristics'!F:F,MATCH($C2034,'Policy Characteristics'!$C:$C,0)))</f>
        <v>0</v>
      </c>
      <c r="M2034" s="237">
        <f>IF(ISBLANK(INDEX('Policy Characteristics'!G:G,MATCH($C2034,'Policy Characteristics'!$C:$C,0))),"",INDEX('Policy Characteristics'!G:G,MATCH($C2034,'Policy Characteristics'!$C:$C,0)))</f>
        <v>10</v>
      </c>
      <c r="N2034" s="237">
        <f>IF(ISBLANK(INDEX('Policy Characteristics'!H:H,MATCH($C2034,'Policy Characteristics'!$C:$C,0))),"",INDEX('Policy Characteristics'!H:H,MATCH($C2034,'Policy Characteristics'!$C:$C,0)))</f>
        <v>1</v>
      </c>
      <c r="O2034" s="237" t="str">
        <f>IF(ISBLANK(INDEX('Policy Characteristics'!I:I,MATCH($C2034,'Policy Characteristics'!$C:$C,0))),"",INDEX('Policy Characteristics'!I:I,MATCH($C2034,'Policy Characteristics'!$C:$C,0)))</f>
        <v>weight</v>
      </c>
      <c r="P2034" s="237"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7" t="str">
        <f>IF(ISBLANK(INDEX('Policy Characteristics'!K:K,MATCH($C2034,'Policy Characteristics'!$C:$C,0))),"",INDEX('Policy Characteristics'!K:K,MATCH($C2034,'Policy Characteristics'!$C:$C,0)))</f>
        <v>io-model.html</v>
      </c>
      <c r="R2034" s="237" t="str">
        <f>IF(ISBLANK(INDEX('Policy Characteristics'!L:L,MATCH($C2034,'Policy Characteristics'!$C:$C,0))),"",INDEX('Policy Characteristics'!L:L,MATCH($C2034,'Policy Characteristics'!$C:$C,0)))</f>
        <v/>
      </c>
      <c r="S2034" s="291" t="s">
        <v>187</v>
      </c>
    </row>
    <row r="2035" spans="1:19">
      <c r="A2035" s="237" t="str">
        <f>IF(ISBLANK(INDEX('Policy Characteristics'!A:A,MATCH($C2035,'Policy Characteristics'!$C:$C,0))),"",INDEX('Policy Characteristics'!A:A,MATCH($C2035,'Policy Characteristics'!$C:$C,0)))</f>
        <v>Government Revenue Accounting</v>
      </c>
      <c r="B2035" s="386" t="str">
        <f>IF(ISBLANK(INDEX('Policy Characteristics'!B:B,MATCH($C2035,'Policy Characteristics'!$C:$C,0))),"",INDEX('Policy Characteristics'!B:B,MATCH($C2035,'Policy Characteristics'!$C:$C,0)))</f>
        <v>CCS Subsidy</v>
      </c>
      <c r="C2035" t="s">
        <v>3570</v>
      </c>
      <c r="D2035" t="s">
        <v>2946</v>
      </c>
      <c r="F2035" t="s">
        <v>2951</v>
      </c>
      <c r="H2035" s="17">
        <v>2252</v>
      </c>
      <c r="I2035" s="391" t="s">
        <v>43</v>
      </c>
      <c r="J2035" s="388" t="str">
        <f>IF(ISBLANK(INDEX('Policy Characteristics'!D:D,MATCH($C2035,'Policy Characteristics'!$C:$C,0))),"",INDEX('Policy Characteristics'!D:D,MATCH($C2035,'Policy Characteristics'!$C:$C,0)))</f>
        <v/>
      </c>
      <c r="K2035" s="237" t="str">
        <f>IF(ISBLANK(INDEX('Policy Characteristics'!E:E,MATCH($C2035,'Policy Characteristics'!$C:$C,0))),"",INDEX('Policy Characteristics'!E:E,MATCH($C2035,'Policy Characteristics'!$C:$C,0)))</f>
        <v>GRA CCS subsidy</v>
      </c>
      <c r="L2035" s="237">
        <f>IF(ISBLANK(INDEX('Policy Characteristics'!F:F,MATCH($C2035,'Policy Characteristics'!$C:$C,0))),"",INDEX('Policy Characteristics'!F:F,MATCH($C2035,'Policy Characteristics'!$C:$C,0)))</f>
        <v>0</v>
      </c>
      <c r="M2035" s="237">
        <f>IF(ISBLANK(INDEX('Policy Characteristics'!G:G,MATCH($C2035,'Policy Characteristics'!$C:$C,0))),"",INDEX('Policy Characteristics'!G:G,MATCH($C2035,'Policy Characteristics'!$C:$C,0)))</f>
        <v>10</v>
      </c>
      <c r="N2035" s="237">
        <f>IF(ISBLANK(INDEX('Policy Characteristics'!H:H,MATCH($C2035,'Policy Characteristics'!$C:$C,0))),"",INDEX('Policy Characteristics'!H:H,MATCH($C2035,'Policy Characteristics'!$C:$C,0)))</f>
        <v>1</v>
      </c>
      <c r="O2035" s="237" t="str">
        <f>IF(ISBLANK(INDEX('Policy Characteristics'!I:I,MATCH($C2035,'Policy Characteristics'!$C:$C,0))),"",INDEX('Policy Characteristics'!I:I,MATCH($C2035,'Policy Characteristics'!$C:$C,0)))</f>
        <v>weight</v>
      </c>
      <c r="P2035" s="237"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7" t="str">
        <f>IF(ISBLANK(INDEX('Policy Characteristics'!K:K,MATCH($C2035,'Policy Characteristics'!$C:$C,0))),"",INDEX('Policy Characteristics'!K:K,MATCH($C2035,'Policy Characteristics'!$C:$C,0)))</f>
        <v>io-model.html</v>
      </c>
      <c r="R2035" s="237" t="str">
        <f>IF(ISBLANK(INDEX('Policy Characteristics'!L:L,MATCH($C2035,'Policy Characteristics'!$C:$C,0))),"",INDEX('Policy Characteristics'!L:L,MATCH($C2035,'Policy Characteristics'!$C:$C,0)))</f>
        <v/>
      </c>
      <c r="S2035" s="291" t="s">
        <v>187</v>
      </c>
    </row>
    <row r="2036" spans="1:19">
      <c r="A2036" s="237" t="str">
        <f>IF(ISBLANK(INDEX('Policy Characteristics'!A:A,MATCH($C2036,'Policy Characteristics'!$C:$C,0))),"",INDEX('Policy Characteristics'!A:A,MATCH($C2036,'Policy Characteristics'!$C:$C,0)))</f>
        <v>Government Revenue Accounting</v>
      </c>
      <c r="B2036" s="386" t="str">
        <f>IF(ISBLANK(INDEX('Policy Characteristics'!B:B,MATCH($C2036,'Policy Characteristics'!$C:$C,0))),"",INDEX('Policy Characteristics'!B:B,MATCH($C2036,'Policy Characteristics'!$C:$C,0)))</f>
        <v>CCS Subsidy</v>
      </c>
      <c r="C2036" s="237" t="str">
        <f>C$2035</f>
        <v>GRA for CCS Subsidies</v>
      </c>
      <c r="D2036" t="s">
        <v>2947</v>
      </c>
      <c r="F2036" t="s">
        <v>2962</v>
      </c>
      <c r="H2036" s="17">
        <v>2253</v>
      </c>
      <c r="I2036" s="386" t="str">
        <f t="shared" si="96"/>
        <v>Yes</v>
      </c>
      <c r="J2036" s="388" t="str">
        <f>IF(ISBLANK(INDEX('Policy Characteristics'!D:D,MATCH($C2036,'Policy Characteristics'!$C:$C,0))),"",INDEX('Policy Characteristics'!D:D,MATCH($C2036,'Policy Characteristics'!$C:$C,0)))</f>
        <v/>
      </c>
      <c r="K2036" s="237" t="str">
        <f>IF(ISBLANK(INDEX('Policy Characteristics'!E:E,MATCH($C2036,'Policy Characteristics'!$C:$C,0))),"",INDEX('Policy Characteristics'!E:E,MATCH($C2036,'Policy Characteristics'!$C:$C,0)))</f>
        <v>GRA CCS subsidy</v>
      </c>
      <c r="L2036" s="237">
        <f>IF(ISBLANK(INDEX('Policy Characteristics'!F:F,MATCH($C2036,'Policy Characteristics'!$C:$C,0))),"",INDEX('Policy Characteristics'!F:F,MATCH($C2036,'Policy Characteristics'!$C:$C,0)))</f>
        <v>0</v>
      </c>
      <c r="M2036" s="237">
        <f>IF(ISBLANK(INDEX('Policy Characteristics'!G:G,MATCH($C2036,'Policy Characteristics'!$C:$C,0))),"",INDEX('Policy Characteristics'!G:G,MATCH($C2036,'Policy Characteristics'!$C:$C,0)))</f>
        <v>10</v>
      </c>
      <c r="N2036" s="237">
        <f>IF(ISBLANK(INDEX('Policy Characteristics'!H:H,MATCH($C2036,'Policy Characteristics'!$C:$C,0))),"",INDEX('Policy Characteristics'!H:H,MATCH($C2036,'Policy Characteristics'!$C:$C,0)))</f>
        <v>1</v>
      </c>
      <c r="O2036" s="237" t="str">
        <f>IF(ISBLANK(INDEX('Policy Characteristics'!I:I,MATCH($C2036,'Policy Characteristics'!$C:$C,0))),"",INDEX('Policy Characteristics'!I:I,MATCH($C2036,'Policy Characteristics'!$C:$C,0)))</f>
        <v>weight</v>
      </c>
      <c r="P2036" s="237"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7" t="str">
        <f>IF(ISBLANK(INDEX('Policy Characteristics'!K:K,MATCH($C2036,'Policy Characteristics'!$C:$C,0))),"",INDEX('Policy Characteristics'!K:K,MATCH($C2036,'Policy Characteristics'!$C:$C,0)))</f>
        <v>io-model.html</v>
      </c>
      <c r="R2036" s="237" t="str">
        <f>IF(ISBLANK(INDEX('Policy Characteristics'!L:L,MATCH($C2036,'Policy Characteristics'!$C:$C,0))),"",INDEX('Policy Characteristics'!L:L,MATCH($C2036,'Policy Characteristics'!$C:$C,0)))</f>
        <v/>
      </c>
      <c r="S2036" s="291" t="s">
        <v>187</v>
      </c>
    </row>
    <row r="2037" spans="1:19">
      <c r="A2037" s="237" t="str">
        <f>IF(ISBLANK(INDEX('Policy Characteristics'!A:A,MATCH($C2037,'Policy Characteristics'!$C:$C,0))),"",INDEX('Policy Characteristics'!A:A,MATCH($C2037,'Policy Characteristics'!$C:$C,0)))</f>
        <v>Government Revenue Accounting</v>
      </c>
      <c r="B2037" s="386" t="str">
        <f>IF(ISBLANK(INDEX('Policy Characteristics'!B:B,MATCH($C2037,'Policy Characteristics'!$C:$C,0))),"",INDEX('Policy Characteristics'!B:B,MATCH($C2037,'Policy Characteristics'!$C:$C,0)))</f>
        <v>CCS Subsidy</v>
      </c>
      <c r="C2037" s="237" t="str">
        <f t="shared" ref="C2037:C2039" si="97">C$2035</f>
        <v>GRA for CCS Subsidies</v>
      </c>
      <c r="D2037" t="s">
        <v>2948</v>
      </c>
      <c r="F2037" t="s">
        <v>2952</v>
      </c>
      <c r="H2037" s="17">
        <v>2254</v>
      </c>
      <c r="I2037" s="386" t="str">
        <f t="shared" si="96"/>
        <v>Yes</v>
      </c>
      <c r="J2037" s="388" t="str">
        <f>IF(ISBLANK(INDEX('Policy Characteristics'!D:D,MATCH($C2037,'Policy Characteristics'!$C:$C,0))),"",INDEX('Policy Characteristics'!D:D,MATCH($C2037,'Policy Characteristics'!$C:$C,0)))</f>
        <v/>
      </c>
      <c r="K2037" s="237" t="str">
        <f>IF(ISBLANK(INDEX('Policy Characteristics'!E:E,MATCH($C2037,'Policy Characteristics'!$C:$C,0))),"",INDEX('Policy Characteristics'!E:E,MATCH($C2037,'Policy Characteristics'!$C:$C,0)))</f>
        <v>GRA CCS subsidy</v>
      </c>
      <c r="L2037" s="237">
        <f>IF(ISBLANK(INDEX('Policy Characteristics'!F:F,MATCH($C2037,'Policy Characteristics'!$C:$C,0))),"",INDEX('Policy Characteristics'!F:F,MATCH($C2037,'Policy Characteristics'!$C:$C,0)))</f>
        <v>0</v>
      </c>
      <c r="M2037" s="237">
        <f>IF(ISBLANK(INDEX('Policy Characteristics'!G:G,MATCH($C2037,'Policy Characteristics'!$C:$C,0))),"",INDEX('Policy Characteristics'!G:G,MATCH($C2037,'Policy Characteristics'!$C:$C,0)))</f>
        <v>10</v>
      </c>
      <c r="N2037" s="237">
        <f>IF(ISBLANK(INDEX('Policy Characteristics'!H:H,MATCH($C2037,'Policy Characteristics'!$C:$C,0))),"",INDEX('Policy Characteristics'!H:H,MATCH($C2037,'Policy Characteristics'!$C:$C,0)))</f>
        <v>1</v>
      </c>
      <c r="O2037" s="237" t="str">
        <f>IF(ISBLANK(INDEX('Policy Characteristics'!I:I,MATCH($C2037,'Policy Characteristics'!$C:$C,0))),"",INDEX('Policy Characteristics'!I:I,MATCH($C2037,'Policy Characteristics'!$C:$C,0)))</f>
        <v>weight</v>
      </c>
      <c r="P2037" s="237"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7" t="str">
        <f>IF(ISBLANK(INDEX('Policy Characteristics'!K:K,MATCH($C2037,'Policy Characteristics'!$C:$C,0))),"",INDEX('Policy Characteristics'!K:K,MATCH($C2037,'Policy Characteristics'!$C:$C,0)))</f>
        <v>io-model.html</v>
      </c>
      <c r="R2037" s="237" t="str">
        <f>IF(ISBLANK(INDEX('Policy Characteristics'!L:L,MATCH($C2037,'Policy Characteristics'!$C:$C,0))),"",INDEX('Policy Characteristics'!L:L,MATCH($C2037,'Policy Characteristics'!$C:$C,0)))</f>
        <v/>
      </c>
      <c r="S2037" s="291" t="s">
        <v>187</v>
      </c>
    </row>
    <row r="2038" spans="1:19">
      <c r="A2038" s="237" t="str">
        <f>IF(ISBLANK(INDEX('Policy Characteristics'!A:A,MATCH($C2038,'Policy Characteristics'!$C:$C,0))),"",INDEX('Policy Characteristics'!A:A,MATCH($C2038,'Policy Characteristics'!$C:$C,0)))</f>
        <v>Government Revenue Accounting</v>
      </c>
      <c r="B2038" s="386" t="str">
        <f>IF(ISBLANK(INDEX('Policy Characteristics'!B:B,MATCH($C2038,'Policy Characteristics'!$C:$C,0))),"",INDEX('Policy Characteristics'!B:B,MATCH($C2038,'Policy Characteristics'!$C:$C,0)))</f>
        <v>CCS Subsidy</v>
      </c>
      <c r="C2038" s="237" t="str">
        <f t="shared" si="97"/>
        <v>GRA for CCS Subsidies</v>
      </c>
      <c r="D2038" t="s">
        <v>2949</v>
      </c>
      <c r="F2038" t="s">
        <v>2953</v>
      </c>
      <c r="H2038" s="17">
        <v>2255</v>
      </c>
      <c r="I2038" s="386" t="str">
        <f t="shared" si="96"/>
        <v>Yes</v>
      </c>
      <c r="J2038" s="388" t="str">
        <f>IF(ISBLANK(INDEX('Policy Characteristics'!D:D,MATCH($C2038,'Policy Characteristics'!$C:$C,0))),"",INDEX('Policy Characteristics'!D:D,MATCH($C2038,'Policy Characteristics'!$C:$C,0)))</f>
        <v/>
      </c>
      <c r="K2038" s="237" t="str">
        <f>IF(ISBLANK(INDEX('Policy Characteristics'!E:E,MATCH($C2038,'Policy Characteristics'!$C:$C,0))),"",INDEX('Policy Characteristics'!E:E,MATCH($C2038,'Policy Characteristics'!$C:$C,0)))</f>
        <v>GRA CCS subsidy</v>
      </c>
      <c r="L2038" s="237">
        <f>IF(ISBLANK(INDEX('Policy Characteristics'!F:F,MATCH($C2038,'Policy Characteristics'!$C:$C,0))),"",INDEX('Policy Characteristics'!F:F,MATCH($C2038,'Policy Characteristics'!$C:$C,0)))</f>
        <v>0</v>
      </c>
      <c r="M2038" s="237">
        <f>IF(ISBLANK(INDEX('Policy Characteristics'!G:G,MATCH($C2038,'Policy Characteristics'!$C:$C,0))),"",INDEX('Policy Characteristics'!G:G,MATCH($C2038,'Policy Characteristics'!$C:$C,0)))</f>
        <v>10</v>
      </c>
      <c r="N2038" s="237">
        <f>IF(ISBLANK(INDEX('Policy Characteristics'!H:H,MATCH($C2038,'Policy Characteristics'!$C:$C,0))),"",INDEX('Policy Characteristics'!H:H,MATCH($C2038,'Policy Characteristics'!$C:$C,0)))</f>
        <v>1</v>
      </c>
      <c r="O2038" s="237" t="str">
        <f>IF(ISBLANK(INDEX('Policy Characteristics'!I:I,MATCH($C2038,'Policy Characteristics'!$C:$C,0))),"",INDEX('Policy Characteristics'!I:I,MATCH($C2038,'Policy Characteristics'!$C:$C,0)))</f>
        <v>weight</v>
      </c>
      <c r="P2038" s="237"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7" t="str">
        <f>IF(ISBLANK(INDEX('Policy Characteristics'!K:K,MATCH($C2038,'Policy Characteristics'!$C:$C,0))),"",INDEX('Policy Characteristics'!K:K,MATCH($C2038,'Policy Characteristics'!$C:$C,0)))</f>
        <v>io-model.html</v>
      </c>
      <c r="R2038" s="237" t="str">
        <f>IF(ISBLANK(INDEX('Policy Characteristics'!L:L,MATCH($C2038,'Policy Characteristics'!$C:$C,0))),"",INDEX('Policy Characteristics'!L:L,MATCH($C2038,'Policy Characteristics'!$C:$C,0)))</f>
        <v/>
      </c>
      <c r="S2038" s="291" t="s">
        <v>187</v>
      </c>
    </row>
    <row r="2039" spans="1:19">
      <c r="A2039" s="237" t="str">
        <f>IF(ISBLANK(INDEX('Policy Characteristics'!A:A,MATCH($C2039,'Policy Characteristics'!$C:$C,0))),"",INDEX('Policy Characteristics'!A:A,MATCH($C2039,'Policy Characteristics'!$C:$C,0)))</f>
        <v>Government Revenue Accounting</v>
      </c>
      <c r="B2039" s="386" t="str">
        <f>IF(ISBLANK(INDEX('Policy Characteristics'!B:B,MATCH($C2039,'Policy Characteristics'!$C:$C,0))),"",INDEX('Policy Characteristics'!B:B,MATCH($C2039,'Policy Characteristics'!$C:$C,0)))</f>
        <v>CCS Subsidy</v>
      </c>
      <c r="C2039" s="237" t="str">
        <f t="shared" si="97"/>
        <v>GRA for CCS Subsidies</v>
      </c>
      <c r="D2039" t="s">
        <v>2950</v>
      </c>
      <c r="F2039" t="s">
        <v>2954</v>
      </c>
      <c r="H2039" s="17">
        <v>2256</v>
      </c>
      <c r="I2039" s="386" t="str">
        <f t="shared" si="96"/>
        <v>Yes</v>
      </c>
      <c r="J2039" s="388" t="str">
        <f>IF(ISBLANK(INDEX('Policy Characteristics'!D:D,MATCH($C2039,'Policy Characteristics'!$C:$C,0))),"",INDEX('Policy Characteristics'!D:D,MATCH($C2039,'Policy Characteristics'!$C:$C,0)))</f>
        <v/>
      </c>
      <c r="K2039" s="237" t="str">
        <f>IF(ISBLANK(INDEX('Policy Characteristics'!E:E,MATCH($C2039,'Policy Characteristics'!$C:$C,0))),"",INDEX('Policy Characteristics'!E:E,MATCH($C2039,'Policy Characteristics'!$C:$C,0)))</f>
        <v>GRA CCS subsidy</v>
      </c>
      <c r="L2039" s="237">
        <f>IF(ISBLANK(INDEX('Policy Characteristics'!F:F,MATCH($C2039,'Policy Characteristics'!$C:$C,0))),"",INDEX('Policy Characteristics'!F:F,MATCH($C2039,'Policy Characteristics'!$C:$C,0)))</f>
        <v>0</v>
      </c>
      <c r="M2039" s="237">
        <f>IF(ISBLANK(INDEX('Policy Characteristics'!G:G,MATCH($C2039,'Policy Characteristics'!$C:$C,0))),"",INDEX('Policy Characteristics'!G:G,MATCH($C2039,'Policy Characteristics'!$C:$C,0)))</f>
        <v>10</v>
      </c>
      <c r="N2039" s="237">
        <f>IF(ISBLANK(INDEX('Policy Characteristics'!H:H,MATCH($C2039,'Policy Characteristics'!$C:$C,0))),"",INDEX('Policy Characteristics'!H:H,MATCH($C2039,'Policy Characteristics'!$C:$C,0)))</f>
        <v>1</v>
      </c>
      <c r="O2039" s="237" t="str">
        <f>IF(ISBLANK(INDEX('Policy Characteristics'!I:I,MATCH($C2039,'Policy Characteristics'!$C:$C,0))),"",INDEX('Policy Characteristics'!I:I,MATCH($C2039,'Policy Characteristics'!$C:$C,0)))</f>
        <v>weight</v>
      </c>
      <c r="P2039" s="237"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7" t="str">
        <f>IF(ISBLANK(INDEX('Policy Characteristics'!K:K,MATCH($C2039,'Policy Characteristics'!$C:$C,0))),"",INDEX('Policy Characteristics'!K:K,MATCH($C2039,'Policy Characteristics'!$C:$C,0)))</f>
        <v>io-model.html</v>
      </c>
      <c r="R2039" s="237" t="str">
        <f>IF(ISBLANK(INDEX('Policy Characteristics'!L:L,MATCH($C2039,'Policy Characteristics'!$C:$C,0))),"",INDEX('Policy Characteristics'!L:L,MATCH($C2039,'Policy Characteristics'!$C:$C,0)))</f>
        <v/>
      </c>
      <c r="S2039" s="291" t="s">
        <v>187</v>
      </c>
    </row>
    <row r="2040" spans="1:19">
      <c r="A2040" s="237" t="str">
        <f>IF(ISBLANK(INDEX('Policy Characteristics'!A:A,MATCH($C2040,'Policy Characteristics'!$C:$C,0))),"",INDEX('Policy Characteristics'!A:A,MATCH($C2040,'Policy Characteristics'!$C:$C,0)))</f>
        <v>Government Revenue Accounting</v>
      </c>
      <c r="B2040" s="386" t="str">
        <f>IF(ISBLANK(INDEX('Policy Characteristics'!B:B,MATCH($C2040,'Policy Characteristics'!$C:$C,0))),"",INDEX('Policy Characteristics'!B:B,MATCH($C2040,'Policy Characteristics'!$C:$C,0)))</f>
        <v>National Debt Interest</v>
      </c>
      <c r="C2040" t="s">
        <v>2944</v>
      </c>
      <c r="D2040" t="s">
        <v>2946</v>
      </c>
      <c r="F2040" t="s">
        <v>2951</v>
      </c>
      <c r="H2040" s="17">
        <v>580</v>
      </c>
      <c r="I2040" s="391" t="s">
        <v>43</v>
      </c>
      <c r="J2040" s="388" t="str">
        <f>IF(ISBLANK(INDEX('Policy Characteristics'!D:D,MATCH($C2040,'Policy Characteristics'!$C:$C,0))),"",INDEX('Policy Characteristics'!D:D,MATCH($C2040,'Policy Characteristics'!$C:$C,0)))</f>
        <v/>
      </c>
      <c r="K2040" s="237" t="str">
        <f>IF(ISBLANK(INDEX('Policy Characteristics'!E:E,MATCH($C2040,'Policy Characteristics'!$C:$C,0))),"",INDEX('Policy Characteristics'!E:E,MATCH($C2040,'Policy Characteristics'!$C:$C,0)))</f>
        <v>GRA national debt interest</v>
      </c>
      <c r="L2040" s="237">
        <f>IF(ISBLANK(INDEX('Policy Characteristics'!F:F,MATCH($C2040,'Policy Characteristics'!$C:$C,0))),"",INDEX('Policy Characteristics'!F:F,MATCH($C2040,'Policy Characteristics'!$C:$C,0)))</f>
        <v>0</v>
      </c>
      <c r="M2040" s="237">
        <f>IF(ISBLANK(INDEX('Policy Characteristics'!G:G,MATCH($C2040,'Policy Characteristics'!$C:$C,0))),"",INDEX('Policy Characteristics'!G:G,MATCH($C2040,'Policy Characteristics'!$C:$C,0)))</f>
        <v>10</v>
      </c>
      <c r="N2040" s="237">
        <f>IF(ISBLANK(INDEX('Policy Characteristics'!H:H,MATCH($C2040,'Policy Characteristics'!$C:$C,0))),"",INDEX('Policy Characteristics'!H:H,MATCH($C2040,'Policy Characteristics'!$C:$C,0)))</f>
        <v>1</v>
      </c>
      <c r="O2040" s="237" t="str">
        <f>IF(ISBLANK(INDEX('Policy Characteristics'!I:I,MATCH($C2040,'Policy Characteristics'!$C:$C,0))),"",INDEX('Policy Characteristics'!I:I,MATCH($C2040,'Policy Characteristics'!$C:$C,0)))</f>
        <v>weight</v>
      </c>
      <c r="P2040" s="237"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7" t="str">
        <f>IF(ISBLANK(INDEX('Policy Characteristics'!K:K,MATCH($C2040,'Policy Characteristics'!$C:$C,0))),"",INDEX('Policy Characteristics'!K:K,MATCH($C2040,'Policy Characteristics'!$C:$C,0)))</f>
        <v>io-model.html</v>
      </c>
      <c r="R2040" s="237" t="str">
        <f>IF(ISBLANK(INDEX('Policy Characteristics'!L:L,MATCH($C2040,'Policy Characteristics'!$C:$C,0))),"",INDEX('Policy Characteristics'!L:L,MATCH($C2040,'Policy Characteristics'!$C:$C,0)))</f>
        <v/>
      </c>
      <c r="S2040" s="291" t="s">
        <v>187</v>
      </c>
    </row>
    <row r="2041" spans="1:19">
      <c r="A2041" s="237" t="str">
        <f>IF(ISBLANK(INDEX('Policy Characteristics'!A:A,MATCH($C2041,'Policy Characteristics'!$C:$C,0))),"",INDEX('Policy Characteristics'!A:A,MATCH($C2041,'Policy Characteristics'!$C:$C,0)))</f>
        <v>Government Revenue Accounting</v>
      </c>
      <c r="B2041" s="386" t="str">
        <f>IF(ISBLANK(INDEX('Policy Characteristics'!B:B,MATCH($C2041,'Policy Characteristics'!$C:$C,0))),"",INDEX('Policy Characteristics'!B:B,MATCH($C2041,'Policy Characteristics'!$C:$C,0)))</f>
        <v>National Debt Interest</v>
      </c>
      <c r="C2041" s="237" t="str">
        <f t="shared" ref="C2041:C2044" si="98">C$2040</f>
        <v>GRA for National Debt Interest</v>
      </c>
      <c r="D2041" t="s">
        <v>2947</v>
      </c>
      <c r="F2041" t="s">
        <v>2962</v>
      </c>
      <c r="H2041" s="17">
        <v>581</v>
      </c>
      <c r="I2041" s="386" t="str">
        <f t="shared" ref="I2041:I2044" si="99">I$2040</f>
        <v>Yes</v>
      </c>
      <c r="J2041" s="388" t="str">
        <f>IF(ISBLANK(INDEX('Policy Characteristics'!D:D,MATCH($C2041,'Policy Characteristics'!$C:$C,0))),"",INDEX('Policy Characteristics'!D:D,MATCH($C2041,'Policy Characteristics'!$C:$C,0)))</f>
        <v/>
      </c>
      <c r="K2041" s="237" t="str">
        <f>IF(ISBLANK(INDEX('Policy Characteristics'!E:E,MATCH($C2041,'Policy Characteristics'!$C:$C,0))),"",INDEX('Policy Characteristics'!E:E,MATCH($C2041,'Policy Characteristics'!$C:$C,0)))</f>
        <v>GRA national debt interest</v>
      </c>
      <c r="L2041" s="237">
        <f>IF(ISBLANK(INDEX('Policy Characteristics'!F:F,MATCH($C2041,'Policy Characteristics'!$C:$C,0))),"",INDEX('Policy Characteristics'!F:F,MATCH($C2041,'Policy Characteristics'!$C:$C,0)))</f>
        <v>0</v>
      </c>
      <c r="M2041" s="237">
        <f>IF(ISBLANK(INDEX('Policy Characteristics'!G:G,MATCH($C2041,'Policy Characteristics'!$C:$C,0))),"",INDEX('Policy Characteristics'!G:G,MATCH($C2041,'Policy Characteristics'!$C:$C,0)))</f>
        <v>10</v>
      </c>
      <c r="N2041" s="237">
        <f>IF(ISBLANK(INDEX('Policy Characteristics'!H:H,MATCH($C2041,'Policy Characteristics'!$C:$C,0))),"",INDEX('Policy Characteristics'!H:H,MATCH($C2041,'Policy Characteristics'!$C:$C,0)))</f>
        <v>1</v>
      </c>
      <c r="O2041" s="237" t="str">
        <f>IF(ISBLANK(INDEX('Policy Characteristics'!I:I,MATCH($C2041,'Policy Characteristics'!$C:$C,0))),"",INDEX('Policy Characteristics'!I:I,MATCH($C2041,'Policy Characteristics'!$C:$C,0)))</f>
        <v>weight</v>
      </c>
      <c r="P2041" s="237"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7" t="str">
        <f>IF(ISBLANK(INDEX('Policy Characteristics'!K:K,MATCH($C2041,'Policy Characteristics'!$C:$C,0))),"",INDEX('Policy Characteristics'!K:K,MATCH($C2041,'Policy Characteristics'!$C:$C,0)))</f>
        <v>io-model.html</v>
      </c>
      <c r="R2041" s="237" t="str">
        <f>IF(ISBLANK(INDEX('Policy Characteristics'!L:L,MATCH($C2041,'Policy Characteristics'!$C:$C,0))),"",INDEX('Policy Characteristics'!L:L,MATCH($C2041,'Policy Characteristics'!$C:$C,0)))</f>
        <v/>
      </c>
      <c r="S2041" s="291" t="s">
        <v>187</v>
      </c>
    </row>
    <row r="2042" spans="1:19">
      <c r="A2042" s="237" t="str">
        <f>IF(ISBLANK(INDEX('Policy Characteristics'!A:A,MATCH($C2042,'Policy Characteristics'!$C:$C,0))),"",INDEX('Policy Characteristics'!A:A,MATCH($C2042,'Policy Characteristics'!$C:$C,0)))</f>
        <v>Government Revenue Accounting</v>
      </c>
      <c r="B2042" s="386" t="str">
        <f>IF(ISBLANK(INDEX('Policy Characteristics'!B:B,MATCH($C2042,'Policy Characteristics'!$C:$C,0))),"",INDEX('Policy Characteristics'!B:B,MATCH($C2042,'Policy Characteristics'!$C:$C,0)))</f>
        <v>National Debt Interest</v>
      </c>
      <c r="C2042" s="237" t="str">
        <f t="shared" si="98"/>
        <v>GRA for National Debt Interest</v>
      </c>
      <c r="D2042" t="s">
        <v>2948</v>
      </c>
      <c r="F2042" t="s">
        <v>2952</v>
      </c>
      <c r="H2042" s="17">
        <v>582</v>
      </c>
      <c r="I2042" s="386" t="str">
        <f t="shared" si="99"/>
        <v>Yes</v>
      </c>
      <c r="J2042" s="388" t="str">
        <f>IF(ISBLANK(INDEX('Policy Characteristics'!D:D,MATCH($C2042,'Policy Characteristics'!$C:$C,0))),"",INDEX('Policy Characteristics'!D:D,MATCH($C2042,'Policy Characteristics'!$C:$C,0)))</f>
        <v/>
      </c>
      <c r="K2042" s="237" t="str">
        <f>IF(ISBLANK(INDEX('Policy Characteristics'!E:E,MATCH($C2042,'Policy Characteristics'!$C:$C,0))),"",INDEX('Policy Characteristics'!E:E,MATCH($C2042,'Policy Characteristics'!$C:$C,0)))</f>
        <v>GRA national debt interest</v>
      </c>
      <c r="L2042" s="237">
        <f>IF(ISBLANK(INDEX('Policy Characteristics'!F:F,MATCH($C2042,'Policy Characteristics'!$C:$C,0))),"",INDEX('Policy Characteristics'!F:F,MATCH($C2042,'Policy Characteristics'!$C:$C,0)))</f>
        <v>0</v>
      </c>
      <c r="M2042" s="237">
        <f>IF(ISBLANK(INDEX('Policy Characteristics'!G:G,MATCH($C2042,'Policy Characteristics'!$C:$C,0))),"",INDEX('Policy Characteristics'!G:G,MATCH($C2042,'Policy Characteristics'!$C:$C,0)))</f>
        <v>10</v>
      </c>
      <c r="N2042" s="237">
        <f>IF(ISBLANK(INDEX('Policy Characteristics'!H:H,MATCH($C2042,'Policy Characteristics'!$C:$C,0))),"",INDEX('Policy Characteristics'!H:H,MATCH($C2042,'Policy Characteristics'!$C:$C,0)))</f>
        <v>1</v>
      </c>
      <c r="O2042" s="237" t="str">
        <f>IF(ISBLANK(INDEX('Policy Characteristics'!I:I,MATCH($C2042,'Policy Characteristics'!$C:$C,0))),"",INDEX('Policy Characteristics'!I:I,MATCH($C2042,'Policy Characteristics'!$C:$C,0)))</f>
        <v>weight</v>
      </c>
      <c r="P2042" s="237"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7" t="str">
        <f>IF(ISBLANK(INDEX('Policy Characteristics'!K:K,MATCH($C2042,'Policy Characteristics'!$C:$C,0))),"",INDEX('Policy Characteristics'!K:K,MATCH($C2042,'Policy Characteristics'!$C:$C,0)))</f>
        <v>io-model.html</v>
      </c>
      <c r="R2042" s="237" t="str">
        <f>IF(ISBLANK(INDEX('Policy Characteristics'!L:L,MATCH($C2042,'Policy Characteristics'!$C:$C,0))),"",INDEX('Policy Characteristics'!L:L,MATCH($C2042,'Policy Characteristics'!$C:$C,0)))</f>
        <v/>
      </c>
      <c r="S2042" s="291" t="s">
        <v>187</v>
      </c>
    </row>
    <row r="2043" spans="1:19">
      <c r="A2043" s="237" t="str">
        <f>IF(ISBLANK(INDEX('Policy Characteristics'!A:A,MATCH($C2043,'Policy Characteristics'!$C:$C,0))),"",INDEX('Policy Characteristics'!A:A,MATCH($C2043,'Policy Characteristics'!$C:$C,0)))</f>
        <v>Government Revenue Accounting</v>
      </c>
      <c r="B2043" s="386" t="str">
        <f>IF(ISBLANK(INDEX('Policy Characteristics'!B:B,MATCH($C2043,'Policy Characteristics'!$C:$C,0))),"",INDEX('Policy Characteristics'!B:B,MATCH($C2043,'Policy Characteristics'!$C:$C,0)))</f>
        <v>National Debt Interest</v>
      </c>
      <c r="C2043" s="237" t="str">
        <f t="shared" si="98"/>
        <v>GRA for National Debt Interest</v>
      </c>
      <c r="D2043" t="s">
        <v>2949</v>
      </c>
      <c r="F2043" t="s">
        <v>2953</v>
      </c>
      <c r="H2043" s="17">
        <v>583</v>
      </c>
      <c r="I2043" s="386" t="str">
        <f t="shared" si="99"/>
        <v>Yes</v>
      </c>
      <c r="J2043" s="388" t="str">
        <f>IF(ISBLANK(INDEX('Policy Characteristics'!D:D,MATCH($C2043,'Policy Characteristics'!$C:$C,0))),"",INDEX('Policy Characteristics'!D:D,MATCH($C2043,'Policy Characteristics'!$C:$C,0)))</f>
        <v/>
      </c>
      <c r="K2043" s="237" t="str">
        <f>IF(ISBLANK(INDEX('Policy Characteristics'!E:E,MATCH($C2043,'Policy Characteristics'!$C:$C,0))),"",INDEX('Policy Characteristics'!E:E,MATCH($C2043,'Policy Characteristics'!$C:$C,0)))</f>
        <v>GRA national debt interest</v>
      </c>
      <c r="L2043" s="237">
        <f>IF(ISBLANK(INDEX('Policy Characteristics'!F:F,MATCH($C2043,'Policy Characteristics'!$C:$C,0))),"",INDEX('Policy Characteristics'!F:F,MATCH($C2043,'Policy Characteristics'!$C:$C,0)))</f>
        <v>0</v>
      </c>
      <c r="M2043" s="237">
        <f>IF(ISBLANK(INDEX('Policy Characteristics'!G:G,MATCH($C2043,'Policy Characteristics'!$C:$C,0))),"",INDEX('Policy Characteristics'!G:G,MATCH($C2043,'Policy Characteristics'!$C:$C,0)))</f>
        <v>10</v>
      </c>
      <c r="N2043" s="237">
        <f>IF(ISBLANK(INDEX('Policy Characteristics'!H:H,MATCH($C2043,'Policy Characteristics'!$C:$C,0))),"",INDEX('Policy Characteristics'!H:H,MATCH($C2043,'Policy Characteristics'!$C:$C,0)))</f>
        <v>1</v>
      </c>
      <c r="O2043" s="237" t="str">
        <f>IF(ISBLANK(INDEX('Policy Characteristics'!I:I,MATCH($C2043,'Policy Characteristics'!$C:$C,0))),"",INDEX('Policy Characteristics'!I:I,MATCH($C2043,'Policy Characteristics'!$C:$C,0)))</f>
        <v>weight</v>
      </c>
      <c r="P2043" s="237"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7" t="str">
        <f>IF(ISBLANK(INDEX('Policy Characteristics'!K:K,MATCH($C2043,'Policy Characteristics'!$C:$C,0))),"",INDEX('Policy Characteristics'!K:K,MATCH($C2043,'Policy Characteristics'!$C:$C,0)))</f>
        <v>io-model.html</v>
      </c>
      <c r="R2043" s="237" t="str">
        <f>IF(ISBLANK(INDEX('Policy Characteristics'!L:L,MATCH($C2043,'Policy Characteristics'!$C:$C,0))),"",INDEX('Policy Characteristics'!L:L,MATCH($C2043,'Policy Characteristics'!$C:$C,0)))</f>
        <v/>
      </c>
      <c r="S2043" s="291" t="s">
        <v>187</v>
      </c>
    </row>
    <row r="2044" spans="1:19">
      <c r="A2044" s="237" t="str">
        <f>IF(ISBLANK(INDEX('Policy Characteristics'!A:A,MATCH($C2044,'Policy Characteristics'!$C:$C,0))),"",INDEX('Policy Characteristics'!A:A,MATCH($C2044,'Policy Characteristics'!$C:$C,0)))</f>
        <v>Government Revenue Accounting</v>
      </c>
      <c r="B2044" s="386" t="str">
        <f>IF(ISBLANK(INDEX('Policy Characteristics'!B:B,MATCH($C2044,'Policy Characteristics'!$C:$C,0))),"",INDEX('Policy Characteristics'!B:B,MATCH($C2044,'Policy Characteristics'!$C:$C,0)))</f>
        <v>National Debt Interest</v>
      </c>
      <c r="C2044" s="237" t="str">
        <f t="shared" si="98"/>
        <v>GRA for National Debt Interest</v>
      </c>
      <c r="D2044" t="s">
        <v>2950</v>
      </c>
      <c r="F2044" t="s">
        <v>2954</v>
      </c>
      <c r="H2044" s="17">
        <v>584</v>
      </c>
      <c r="I2044" s="386" t="str">
        <f t="shared" si="99"/>
        <v>Yes</v>
      </c>
      <c r="J2044" s="388" t="str">
        <f>IF(ISBLANK(INDEX('Policy Characteristics'!D:D,MATCH($C2044,'Policy Characteristics'!$C:$C,0))),"",INDEX('Policy Characteristics'!D:D,MATCH($C2044,'Policy Characteristics'!$C:$C,0)))</f>
        <v/>
      </c>
      <c r="K2044" s="237" t="str">
        <f>IF(ISBLANK(INDEX('Policy Characteristics'!E:E,MATCH($C2044,'Policy Characteristics'!$C:$C,0))),"",INDEX('Policy Characteristics'!E:E,MATCH($C2044,'Policy Characteristics'!$C:$C,0)))</f>
        <v>GRA national debt interest</v>
      </c>
      <c r="L2044" s="237">
        <f>IF(ISBLANK(INDEX('Policy Characteristics'!F:F,MATCH($C2044,'Policy Characteristics'!$C:$C,0))),"",INDEX('Policy Characteristics'!F:F,MATCH($C2044,'Policy Characteristics'!$C:$C,0)))</f>
        <v>0</v>
      </c>
      <c r="M2044" s="237">
        <f>IF(ISBLANK(INDEX('Policy Characteristics'!G:G,MATCH($C2044,'Policy Characteristics'!$C:$C,0))),"",INDEX('Policy Characteristics'!G:G,MATCH($C2044,'Policy Characteristics'!$C:$C,0)))</f>
        <v>10</v>
      </c>
      <c r="N2044" s="237">
        <f>IF(ISBLANK(INDEX('Policy Characteristics'!H:H,MATCH($C2044,'Policy Characteristics'!$C:$C,0))),"",INDEX('Policy Characteristics'!H:H,MATCH($C2044,'Policy Characteristics'!$C:$C,0)))</f>
        <v>1</v>
      </c>
      <c r="O2044" s="237" t="str">
        <f>IF(ISBLANK(INDEX('Policy Characteristics'!I:I,MATCH($C2044,'Policy Characteristics'!$C:$C,0))),"",INDEX('Policy Characteristics'!I:I,MATCH($C2044,'Policy Characteristics'!$C:$C,0)))</f>
        <v>weight</v>
      </c>
      <c r="P2044" s="237"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7" t="str">
        <f>IF(ISBLANK(INDEX('Policy Characteristics'!K:K,MATCH($C2044,'Policy Characteristics'!$C:$C,0))),"",INDEX('Policy Characteristics'!K:K,MATCH($C2044,'Policy Characteristics'!$C:$C,0)))</f>
        <v>io-model.html</v>
      </c>
      <c r="R2044" s="237" t="str">
        <f>IF(ISBLANK(INDEX('Policy Characteristics'!L:L,MATCH($C2044,'Policy Characteristics'!$C:$C,0))),"",INDEX('Policy Characteristics'!L:L,MATCH($C2044,'Policy Characteristics'!$C:$C,0)))</f>
        <v/>
      </c>
      <c r="S2044" s="291" t="s">
        <v>187</v>
      </c>
    </row>
    <row r="2045" spans="1:19">
      <c r="A2045" s="237" t="str">
        <f>IF(ISBLANK(INDEX('Policy Characteristics'!A:A,MATCH($C2045,'Policy Characteristics'!$C:$C,0))),"",INDEX('Policy Characteristics'!A:A,MATCH($C2045,'Policy Characteristics'!$C:$C,0)))</f>
        <v>Government Revenue Accounting</v>
      </c>
      <c r="B2045" s="386" t="str">
        <f>IF(ISBLANK(INDEX('Policy Characteristics'!B:B,MATCH($C2045,'Policy Characteristics'!$C:$C,0))),"",INDEX('Policy Characteristics'!B:B,MATCH($C2045,'Policy Characteristics'!$C:$C,0)))</f>
        <v>Remaining Government Cash Flows</v>
      </c>
      <c r="C2045" t="s">
        <v>2945</v>
      </c>
      <c r="D2045" t="s">
        <v>2946</v>
      </c>
      <c r="F2045" t="s">
        <v>2951</v>
      </c>
      <c r="H2045" s="17">
        <v>585</v>
      </c>
      <c r="I2045" s="391" t="s">
        <v>43</v>
      </c>
      <c r="J2045" s="388" t="str">
        <f>IF(ISBLANK(INDEX('Policy Characteristics'!D:D,MATCH($C2045,'Policy Characteristics'!$C:$C,0))),"",INDEX('Policy Characteristics'!D:D,MATCH($C2045,'Policy Characteristics'!$C:$C,0)))</f>
        <v/>
      </c>
      <c r="K2045" s="237" t="str">
        <f>IF(ISBLANK(INDEX('Policy Characteristics'!E:E,MATCH($C2045,'Policy Characteristics'!$C:$C,0))),"",INDEX('Policy Characteristics'!E:E,MATCH($C2045,'Policy Characteristics'!$C:$C,0)))</f>
        <v>GRA remaining cash flow changes</v>
      </c>
      <c r="L2045" s="237">
        <f>IF(ISBLANK(INDEX('Policy Characteristics'!F:F,MATCH($C2045,'Policy Characteristics'!$C:$C,0))),"",INDEX('Policy Characteristics'!F:F,MATCH($C2045,'Policy Characteristics'!$C:$C,0)))</f>
        <v>0</v>
      </c>
      <c r="M2045" s="237">
        <f>IF(ISBLANK(INDEX('Policy Characteristics'!G:G,MATCH($C2045,'Policy Characteristics'!$C:$C,0))),"",INDEX('Policy Characteristics'!G:G,MATCH($C2045,'Policy Characteristics'!$C:$C,0)))</f>
        <v>10</v>
      </c>
      <c r="N2045" s="237">
        <f>IF(ISBLANK(INDEX('Policy Characteristics'!H:H,MATCH($C2045,'Policy Characteristics'!$C:$C,0))),"",INDEX('Policy Characteristics'!H:H,MATCH($C2045,'Policy Characteristics'!$C:$C,0)))</f>
        <v>1</v>
      </c>
      <c r="O2045" s="237" t="str">
        <f>IF(ISBLANK(INDEX('Policy Characteristics'!I:I,MATCH($C2045,'Policy Characteristics'!$C:$C,0))),"",INDEX('Policy Characteristics'!I:I,MATCH($C2045,'Policy Characteristics'!$C:$C,0)))</f>
        <v>weight</v>
      </c>
      <c r="P2045" s="237"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7" t="str">
        <f>IF(ISBLANK(INDEX('Policy Characteristics'!K:K,MATCH($C2045,'Policy Characteristics'!$C:$C,0))),"",INDEX('Policy Characteristics'!K:K,MATCH($C2045,'Policy Characteristics'!$C:$C,0)))</f>
        <v>io-model.html</v>
      </c>
      <c r="R2045" s="237" t="str">
        <f>IF(ISBLANK(INDEX('Policy Characteristics'!L:L,MATCH($C2045,'Policy Characteristics'!$C:$C,0))),"",INDEX('Policy Characteristics'!L:L,MATCH($C2045,'Policy Characteristics'!$C:$C,0)))</f>
        <v/>
      </c>
      <c r="S2045" s="291" t="s">
        <v>187</v>
      </c>
    </row>
    <row r="2046" spans="1:19">
      <c r="A2046" s="237" t="str">
        <f>IF(ISBLANK(INDEX('Policy Characteristics'!A:A,MATCH($C2046,'Policy Characteristics'!$C:$C,0))),"",INDEX('Policy Characteristics'!A:A,MATCH($C2046,'Policy Characteristics'!$C:$C,0)))</f>
        <v>Government Revenue Accounting</v>
      </c>
      <c r="B2046" s="386" t="str">
        <f>IF(ISBLANK(INDEX('Policy Characteristics'!B:B,MATCH($C2046,'Policy Characteristics'!$C:$C,0))),"",INDEX('Policy Characteristics'!B:B,MATCH($C2046,'Policy Characteristics'!$C:$C,0)))</f>
        <v>Remaining Government Cash Flows</v>
      </c>
      <c r="C2046" s="237" t="str">
        <f t="shared" ref="C2046" si="100">C$2045</f>
        <v>GRA for Remaining Government Cash Flow Changes</v>
      </c>
      <c r="D2046" t="s">
        <v>2947</v>
      </c>
      <c r="F2046" t="s">
        <v>2962</v>
      </c>
      <c r="H2046" s="17">
        <v>586</v>
      </c>
      <c r="I2046" s="386" t="str">
        <f t="shared" ref="I2046:I2049" si="101">I$2045</f>
        <v>Yes</v>
      </c>
      <c r="J2046" s="388" t="str">
        <f>IF(ISBLANK(INDEX('Policy Characteristics'!D:D,MATCH($C2046,'Policy Characteristics'!$C:$C,0))),"",INDEX('Policy Characteristics'!D:D,MATCH($C2046,'Policy Characteristics'!$C:$C,0)))</f>
        <v/>
      </c>
      <c r="K2046" s="237" t="str">
        <f>IF(ISBLANK(INDEX('Policy Characteristics'!E:E,MATCH($C2046,'Policy Characteristics'!$C:$C,0))),"",INDEX('Policy Characteristics'!E:E,MATCH($C2046,'Policy Characteristics'!$C:$C,0)))</f>
        <v>GRA remaining cash flow changes</v>
      </c>
      <c r="L2046" s="237">
        <f>IF(ISBLANK(INDEX('Policy Characteristics'!F:F,MATCH($C2046,'Policy Characteristics'!$C:$C,0))),"",INDEX('Policy Characteristics'!F:F,MATCH($C2046,'Policy Characteristics'!$C:$C,0)))</f>
        <v>0</v>
      </c>
      <c r="M2046" s="237">
        <f>IF(ISBLANK(INDEX('Policy Characteristics'!G:G,MATCH($C2046,'Policy Characteristics'!$C:$C,0))),"",INDEX('Policy Characteristics'!G:G,MATCH($C2046,'Policy Characteristics'!$C:$C,0)))</f>
        <v>10</v>
      </c>
      <c r="N2046" s="237">
        <f>IF(ISBLANK(INDEX('Policy Characteristics'!H:H,MATCH($C2046,'Policy Characteristics'!$C:$C,0))),"",INDEX('Policy Characteristics'!H:H,MATCH($C2046,'Policy Characteristics'!$C:$C,0)))</f>
        <v>1</v>
      </c>
      <c r="O2046" s="237" t="str">
        <f>IF(ISBLANK(INDEX('Policy Characteristics'!I:I,MATCH($C2046,'Policy Characteristics'!$C:$C,0))),"",INDEX('Policy Characteristics'!I:I,MATCH($C2046,'Policy Characteristics'!$C:$C,0)))</f>
        <v>weight</v>
      </c>
      <c r="P2046" s="237"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7" t="str">
        <f>IF(ISBLANK(INDEX('Policy Characteristics'!K:K,MATCH($C2046,'Policy Characteristics'!$C:$C,0))),"",INDEX('Policy Characteristics'!K:K,MATCH($C2046,'Policy Characteristics'!$C:$C,0)))</f>
        <v>io-model.html</v>
      </c>
      <c r="R2046" s="237" t="str">
        <f>IF(ISBLANK(INDEX('Policy Characteristics'!L:L,MATCH($C2046,'Policy Characteristics'!$C:$C,0))),"",INDEX('Policy Characteristics'!L:L,MATCH($C2046,'Policy Characteristics'!$C:$C,0)))</f>
        <v/>
      </c>
      <c r="S2046" s="291" t="s">
        <v>187</v>
      </c>
    </row>
    <row r="2047" spans="1:19">
      <c r="A2047" s="237" t="str">
        <f>IF(ISBLANK(INDEX('Policy Characteristics'!A:A,MATCH($C2047,'Policy Characteristics'!$C:$C,0))),"",INDEX('Policy Characteristics'!A:A,MATCH($C2047,'Policy Characteristics'!$C:$C,0)))</f>
        <v>Government Revenue Accounting</v>
      </c>
      <c r="B2047" s="386" t="str">
        <f>IF(ISBLANK(INDEX('Policy Characteristics'!B:B,MATCH($C2047,'Policy Characteristics'!$C:$C,0))),"",INDEX('Policy Characteristics'!B:B,MATCH($C2047,'Policy Characteristics'!$C:$C,0)))</f>
        <v>Remaining Government Cash Flows</v>
      </c>
      <c r="C2047" s="237" t="str">
        <f t="shared" ref="C2047:C2049" si="102">C$2045</f>
        <v>GRA for Remaining Government Cash Flow Changes</v>
      </c>
      <c r="D2047" t="s">
        <v>2948</v>
      </c>
      <c r="F2047" t="s">
        <v>2952</v>
      </c>
      <c r="H2047" s="17">
        <v>587</v>
      </c>
      <c r="I2047" s="386" t="str">
        <f t="shared" si="101"/>
        <v>Yes</v>
      </c>
      <c r="J2047" s="388" t="str">
        <f>IF(ISBLANK(INDEX('Policy Characteristics'!D:D,MATCH($C2047,'Policy Characteristics'!$C:$C,0))),"",INDEX('Policy Characteristics'!D:D,MATCH($C2047,'Policy Characteristics'!$C:$C,0)))</f>
        <v/>
      </c>
      <c r="K2047" s="237" t="str">
        <f>IF(ISBLANK(INDEX('Policy Characteristics'!E:E,MATCH($C2047,'Policy Characteristics'!$C:$C,0))),"",INDEX('Policy Characteristics'!E:E,MATCH($C2047,'Policy Characteristics'!$C:$C,0)))</f>
        <v>GRA remaining cash flow changes</v>
      </c>
      <c r="L2047" s="237">
        <f>IF(ISBLANK(INDEX('Policy Characteristics'!F:F,MATCH($C2047,'Policy Characteristics'!$C:$C,0))),"",INDEX('Policy Characteristics'!F:F,MATCH($C2047,'Policy Characteristics'!$C:$C,0)))</f>
        <v>0</v>
      </c>
      <c r="M2047" s="237">
        <f>IF(ISBLANK(INDEX('Policy Characteristics'!G:G,MATCH($C2047,'Policy Characteristics'!$C:$C,0))),"",INDEX('Policy Characteristics'!G:G,MATCH($C2047,'Policy Characteristics'!$C:$C,0)))</f>
        <v>10</v>
      </c>
      <c r="N2047" s="237">
        <f>IF(ISBLANK(INDEX('Policy Characteristics'!H:H,MATCH($C2047,'Policy Characteristics'!$C:$C,0))),"",INDEX('Policy Characteristics'!H:H,MATCH($C2047,'Policy Characteristics'!$C:$C,0)))</f>
        <v>1</v>
      </c>
      <c r="O2047" s="237" t="str">
        <f>IF(ISBLANK(INDEX('Policy Characteristics'!I:I,MATCH($C2047,'Policy Characteristics'!$C:$C,0))),"",INDEX('Policy Characteristics'!I:I,MATCH($C2047,'Policy Characteristics'!$C:$C,0)))</f>
        <v>weight</v>
      </c>
      <c r="P2047" s="237"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7" t="str">
        <f>IF(ISBLANK(INDEX('Policy Characteristics'!K:K,MATCH($C2047,'Policy Characteristics'!$C:$C,0))),"",INDEX('Policy Characteristics'!K:K,MATCH($C2047,'Policy Characteristics'!$C:$C,0)))</f>
        <v>io-model.html</v>
      </c>
      <c r="R2047" s="237" t="str">
        <f>IF(ISBLANK(INDEX('Policy Characteristics'!L:L,MATCH($C2047,'Policy Characteristics'!$C:$C,0))),"",INDEX('Policy Characteristics'!L:L,MATCH($C2047,'Policy Characteristics'!$C:$C,0)))</f>
        <v/>
      </c>
      <c r="S2047" s="291" t="s">
        <v>187</v>
      </c>
    </row>
    <row r="2048" spans="1:19">
      <c r="A2048" s="237" t="str">
        <f>IF(ISBLANK(INDEX('Policy Characteristics'!A:A,MATCH($C2048,'Policy Characteristics'!$C:$C,0))),"",INDEX('Policy Characteristics'!A:A,MATCH($C2048,'Policy Characteristics'!$C:$C,0)))</f>
        <v>Government Revenue Accounting</v>
      </c>
      <c r="B2048" s="386" t="str">
        <f>IF(ISBLANK(INDEX('Policy Characteristics'!B:B,MATCH($C2048,'Policy Characteristics'!$C:$C,0))),"",INDEX('Policy Characteristics'!B:B,MATCH($C2048,'Policy Characteristics'!$C:$C,0)))</f>
        <v>Remaining Government Cash Flows</v>
      </c>
      <c r="C2048" s="237" t="str">
        <f t="shared" si="102"/>
        <v>GRA for Remaining Government Cash Flow Changes</v>
      </c>
      <c r="D2048" t="s">
        <v>2949</v>
      </c>
      <c r="F2048" t="s">
        <v>2953</v>
      </c>
      <c r="H2048" s="17">
        <v>588</v>
      </c>
      <c r="I2048" s="386" t="str">
        <f t="shared" si="101"/>
        <v>Yes</v>
      </c>
      <c r="J2048" s="388" t="str">
        <f>IF(ISBLANK(INDEX('Policy Characteristics'!D:D,MATCH($C2048,'Policy Characteristics'!$C:$C,0))),"",INDEX('Policy Characteristics'!D:D,MATCH($C2048,'Policy Characteristics'!$C:$C,0)))</f>
        <v/>
      </c>
      <c r="K2048" s="237" t="str">
        <f>IF(ISBLANK(INDEX('Policy Characteristics'!E:E,MATCH($C2048,'Policy Characteristics'!$C:$C,0))),"",INDEX('Policy Characteristics'!E:E,MATCH($C2048,'Policy Characteristics'!$C:$C,0)))</f>
        <v>GRA remaining cash flow changes</v>
      </c>
      <c r="L2048" s="237">
        <f>IF(ISBLANK(INDEX('Policy Characteristics'!F:F,MATCH($C2048,'Policy Characteristics'!$C:$C,0))),"",INDEX('Policy Characteristics'!F:F,MATCH($C2048,'Policy Characteristics'!$C:$C,0)))</f>
        <v>0</v>
      </c>
      <c r="M2048" s="237">
        <f>IF(ISBLANK(INDEX('Policy Characteristics'!G:G,MATCH($C2048,'Policy Characteristics'!$C:$C,0))),"",INDEX('Policy Characteristics'!G:G,MATCH($C2048,'Policy Characteristics'!$C:$C,0)))</f>
        <v>10</v>
      </c>
      <c r="N2048" s="237">
        <f>IF(ISBLANK(INDEX('Policy Characteristics'!H:H,MATCH($C2048,'Policy Characteristics'!$C:$C,0))),"",INDEX('Policy Characteristics'!H:H,MATCH($C2048,'Policy Characteristics'!$C:$C,0)))</f>
        <v>1</v>
      </c>
      <c r="O2048" s="237" t="str">
        <f>IF(ISBLANK(INDEX('Policy Characteristics'!I:I,MATCH($C2048,'Policy Characteristics'!$C:$C,0))),"",INDEX('Policy Characteristics'!I:I,MATCH($C2048,'Policy Characteristics'!$C:$C,0)))</f>
        <v>weight</v>
      </c>
      <c r="P2048" s="237"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7" t="str">
        <f>IF(ISBLANK(INDEX('Policy Characteristics'!K:K,MATCH($C2048,'Policy Characteristics'!$C:$C,0))),"",INDEX('Policy Characteristics'!K:K,MATCH($C2048,'Policy Characteristics'!$C:$C,0)))</f>
        <v>io-model.html</v>
      </c>
      <c r="R2048" s="237" t="str">
        <f>IF(ISBLANK(INDEX('Policy Characteristics'!L:L,MATCH($C2048,'Policy Characteristics'!$C:$C,0))),"",INDEX('Policy Characteristics'!L:L,MATCH($C2048,'Policy Characteristics'!$C:$C,0)))</f>
        <v/>
      </c>
      <c r="S2048" s="291" t="s">
        <v>187</v>
      </c>
    </row>
    <row r="2049" spans="1:19">
      <c r="A2049" s="237" t="str">
        <f>IF(ISBLANK(INDEX('Policy Characteristics'!A:A,MATCH($C2049,'Policy Characteristics'!$C:$C,0))),"",INDEX('Policy Characteristics'!A:A,MATCH($C2049,'Policy Characteristics'!$C:$C,0)))</f>
        <v>Government Revenue Accounting</v>
      </c>
      <c r="B2049" s="386" t="str">
        <f>IF(ISBLANK(INDEX('Policy Characteristics'!B:B,MATCH($C2049,'Policy Characteristics'!$C:$C,0))),"",INDEX('Policy Characteristics'!B:B,MATCH($C2049,'Policy Characteristics'!$C:$C,0)))</f>
        <v>Remaining Government Cash Flows</v>
      </c>
      <c r="C2049" s="237" t="str">
        <f t="shared" si="102"/>
        <v>GRA for Remaining Government Cash Flow Changes</v>
      </c>
      <c r="D2049" t="s">
        <v>2950</v>
      </c>
      <c r="F2049" t="s">
        <v>2954</v>
      </c>
      <c r="H2049" s="17">
        <v>589</v>
      </c>
      <c r="I2049" s="386" t="str">
        <f t="shared" si="101"/>
        <v>Yes</v>
      </c>
      <c r="J2049" s="388" t="str">
        <f>IF(ISBLANK(INDEX('Policy Characteristics'!D:D,MATCH($C2049,'Policy Characteristics'!$C:$C,0))),"",INDEX('Policy Characteristics'!D:D,MATCH($C2049,'Policy Characteristics'!$C:$C,0)))</f>
        <v/>
      </c>
      <c r="K2049" s="237" t="str">
        <f>IF(ISBLANK(INDEX('Policy Characteristics'!E:E,MATCH($C2049,'Policy Characteristics'!$C:$C,0))),"",INDEX('Policy Characteristics'!E:E,MATCH($C2049,'Policy Characteristics'!$C:$C,0)))</f>
        <v>GRA remaining cash flow changes</v>
      </c>
      <c r="L2049" s="237">
        <f>IF(ISBLANK(INDEX('Policy Characteristics'!F:F,MATCH($C2049,'Policy Characteristics'!$C:$C,0))),"",INDEX('Policy Characteristics'!F:F,MATCH($C2049,'Policy Characteristics'!$C:$C,0)))</f>
        <v>0</v>
      </c>
      <c r="M2049" s="237">
        <f>IF(ISBLANK(INDEX('Policy Characteristics'!G:G,MATCH($C2049,'Policy Characteristics'!$C:$C,0))),"",INDEX('Policy Characteristics'!G:G,MATCH($C2049,'Policy Characteristics'!$C:$C,0)))</f>
        <v>10</v>
      </c>
      <c r="N2049" s="237">
        <f>IF(ISBLANK(INDEX('Policy Characteristics'!H:H,MATCH($C2049,'Policy Characteristics'!$C:$C,0))),"",INDEX('Policy Characteristics'!H:H,MATCH($C2049,'Policy Characteristics'!$C:$C,0)))</f>
        <v>1</v>
      </c>
      <c r="O2049" s="237" t="str">
        <f>IF(ISBLANK(INDEX('Policy Characteristics'!I:I,MATCH($C2049,'Policy Characteristics'!$C:$C,0))),"",INDEX('Policy Characteristics'!I:I,MATCH($C2049,'Policy Characteristics'!$C:$C,0)))</f>
        <v>weight</v>
      </c>
      <c r="P2049" s="237"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7" t="str">
        <f>IF(ISBLANK(INDEX('Policy Characteristics'!K:K,MATCH($C2049,'Policy Characteristics'!$C:$C,0))),"",INDEX('Policy Characteristics'!K:K,MATCH($C2049,'Policy Characteristics'!$C:$C,0)))</f>
        <v>io-model.html</v>
      </c>
      <c r="R2049" s="237" t="str">
        <f>IF(ISBLANK(INDEX('Policy Characteristics'!L:L,MATCH($C2049,'Policy Characteristics'!$C:$C,0))),"",INDEX('Policy Characteristics'!L:L,MATCH($C2049,'Policy Characteristics'!$C:$C,0)))</f>
        <v/>
      </c>
      <c r="S2049" s="291" t="s">
        <v>187</v>
      </c>
    </row>
    <row r="2050" spans="1:19">
      <c r="A2050" s="237" t="str">
        <f>IF(ISBLANK(INDEX('Policy Characteristics'!A:A,MATCH($C2050,'Policy Characteristics'!$C:$C,0))),"",INDEX('Policy Characteristics'!A:A,MATCH($C2050,'Policy Characteristics'!$C:$C,0)))</f>
        <v>Control Settings</v>
      </c>
      <c r="B2050" s="386" t="str">
        <f>IF(ISBLANK(INDEX('Policy Characteristics'!B:B,MATCH($C2050,'Policy Characteristics'!$C:$C,0))),"",INDEX('Policy Characteristics'!B:B,MATCH($C2050,'Policy Characteristics'!$C:$C,0)))</f>
        <v>COVID-19 Recession</v>
      </c>
      <c r="C2050" t="s">
        <v>3398</v>
      </c>
      <c r="H2050" s="17">
        <v>543</v>
      </c>
      <c r="I2050" s="391" t="s">
        <v>44</v>
      </c>
      <c r="J2050" s="388" t="str">
        <f>IF(ISBLANK(INDEX('Policy Characteristics'!D:D,MATCH($C2050,'Policy Characteristics'!$C:$C,0))),"",INDEX('Policy Characteristics'!D:D,MATCH($C2050,'Policy Characteristics'!$C:$C,0)))</f>
        <v/>
      </c>
      <c r="K2050" s="237" t="str">
        <f>IF(ISBLANK(INDEX('Policy Characteristics'!E:E,MATCH($C2050,'Policy Characteristics'!$C:$C,0))),"",INDEX('Policy Characteristics'!E:E,MATCH($C2050,'Policy Characteristics'!$C:$C,0)))</f>
        <v>settings exogenous GDP adjustment</v>
      </c>
      <c r="L2050" s="327">
        <f>IF(ISBLANK(INDEX('Policy Characteristics'!F:F,MATCH($C2050,'Policy Characteristics'!$C:$C,0))),"",INDEX('Policy Characteristics'!F:F,MATCH($C2050,'Policy Characteristics'!$C:$C,0)))</f>
        <v>0</v>
      </c>
      <c r="M2050" s="327">
        <f>IF(ISBLANK(INDEX('Policy Characteristics'!G:G,MATCH($C2050,'Policy Characteristics'!$C:$C,0))),"",INDEX('Policy Characteristics'!G:G,MATCH($C2050,'Policy Characteristics'!$C:$C,0)))</f>
        <v>1</v>
      </c>
      <c r="N2050" s="327">
        <f>IF(ISBLANK(INDEX('Policy Characteristics'!H:H,MATCH($C2050,'Policy Characteristics'!$C:$C,0))),"",INDEX('Policy Characteristics'!H:H,MATCH($C2050,'Policy Characteristics'!$C:$C,0)))</f>
        <v>1</v>
      </c>
      <c r="O2050" s="237" t="str">
        <f>IF(ISBLANK(INDEX('Policy Characteristics'!I:I,MATCH($C2050,'Policy Characteristics'!$C:$C,0))),"",INDEX('Policy Characteristics'!I:I,MATCH($C2050,'Policy Characteristics'!$C:$C,0)))</f>
        <v>on/off</v>
      </c>
      <c r="P2050" s="237"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7" t="str">
        <f>IF(ISBLANK(INDEX('Policy Characteristics'!K:K,MATCH($C2050,'Policy Characteristics'!$C:$C,0))),"",INDEX('Policy Characteristics'!K:K,MATCH($C2050,'Policy Characteristics'!$C:$C,0)))</f>
        <v/>
      </c>
      <c r="R2050" s="237" t="str">
        <f>IF(ISBLANK(INDEX('Policy Characteristics'!L:L,MATCH($C2050,'Policy Characteristics'!$C:$C,0))),"",INDEX('Policy Characteristics'!L:L,MATCH($C2050,'Policy Characteristics'!$C:$C,0)))</f>
        <v/>
      </c>
      <c r="S2050" s="291" t="s">
        <v>187</v>
      </c>
    </row>
    <row r="2051" spans="1:19">
      <c r="A2051" s="237" t="str">
        <f>IF(ISBLANK(INDEX('Policy Characteristics'!A:A,MATCH($C2051,'Policy Characteristics'!$C:$C,0))),"",INDEX('Policy Characteristics'!A:A,MATCH($C2051,'Policy Characteristics'!$C:$C,0)))</f>
        <v>Control Settings</v>
      </c>
      <c r="B2051" s="386" t="str">
        <f>IF(ISBLANK(INDEX('Policy Characteristics'!B:B,MATCH($C2051,'Policy Characteristics'!$C:$C,0))),"",INDEX('Policy Characteristics'!B:B,MATCH($C2051,'Policy Characteristics'!$C:$C,0)))</f>
        <v>Use 20-Year GWP Values</v>
      </c>
      <c r="C2051" t="s">
        <v>3263</v>
      </c>
      <c r="H2051" s="17">
        <v>1601</v>
      </c>
      <c r="I2051" s="391" t="s">
        <v>44</v>
      </c>
      <c r="J2051" s="388" t="str">
        <f>IF(ISBLANK(INDEX('Policy Characteristics'!D:D,MATCH($C2051,'Policy Characteristics'!$C:$C,0))),"",INDEX('Policy Characteristics'!D:D,MATCH($C2051,'Policy Characteristics'!$C:$C,0)))</f>
        <v/>
      </c>
      <c r="K2051" s="237" t="str">
        <f>IF(ISBLANK(INDEX('Policy Characteristics'!E:E,MATCH($C2051,'Policy Characteristics'!$C:$C,0))),"",INDEX('Policy Characteristics'!E:E,MATCH($C2051,'Policy Characteristics'!$C:$C,0)))</f>
        <v/>
      </c>
      <c r="L2051" s="327">
        <f>IF(ISBLANK(INDEX('Policy Characteristics'!F:F,MATCH($C2051,'Policy Characteristics'!$C:$C,0))),"",INDEX('Policy Characteristics'!F:F,MATCH($C2051,'Policy Characteristics'!$C:$C,0)))</f>
        <v>0</v>
      </c>
      <c r="M2051" s="327">
        <f>IF(ISBLANK(INDEX('Policy Characteristics'!G:G,MATCH($C2051,'Policy Characteristics'!$C:$C,0))),"",INDEX('Policy Characteristics'!G:G,MATCH($C2051,'Policy Characteristics'!$C:$C,0)))</f>
        <v>1</v>
      </c>
      <c r="N2051" s="327">
        <f>IF(ISBLANK(INDEX('Policy Characteristics'!H:H,MATCH($C2051,'Policy Characteristics'!$C:$C,0))),"",INDEX('Policy Characteristics'!H:H,MATCH($C2051,'Policy Characteristics'!$C:$C,0)))</f>
        <v>1</v>
      </c>
      <c r="O2051" s="237" t="str">
        <f>IF(ISBLANK(INDEX('Policy Characteristics'!I:I,MATCH($C2051,'Policy Characteristics'!$C:$C,0))),"",INDEX('Policy Characteristics'!I:I,MATCH($C2051,'Policy Characteristics'!$C:$C,0)))</f>
        <v>on/off</v>
      </c>
      <c r="P2051" s="237"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7" t="str">
        <f>IF(ISBLANK(INDEX('Policy Characteristics'!K:K,MATCH($C2051,'Policy Characteristics'!$C:$C,0))),"",INDEX('Policy Characteristics'!K:K,MATCH($C2051,'Policy Characteristics'!$C:$C,0)))</f>
        <v/>
      </c>
      <c r="R2051" s="237" t="str">
        <f>IF(ISBLANK(INDEX('Policy Characteristics'!L:L,MATCH($C2051,'Policy Characteristics'!$C:$C,0))),"",INDEX('Policy Characteristics'!L:L,MATCH($C2051,'Policy Characteristics'!$C:$C,0)))</f>
        <v/>
      </c>
      <c r="S2051" s="291" t="s">
        <v>187</v>
      </c>
    </row>
    <row r="2052" spans="1:19">
      <c r="A2052" s="237" t="str">
        <f>IF(ISBLANK(INDEX('Policy Characteristics'!A:A,MATCH($C2052,'Policy Characteristics'!$C:$C,0))),"",INDEX('Policy Characteristics'!A:A,MATCH($C2052,'Policy Characteristics'!$C:$C,0)))</f>
        <v>Control Settings</v>
      </c>
      <c r="B2052" s="386" t="str">
        <f>IF(ISBLANK(INDEX('Policy Characteristics'!B:B,MATCH($C2052,'Policy Characteristics'!$C:$C,0))),"",INDEX('Policy Characteristics'!B:B,MATCH($C2052,'Policy Characteristics'!$C:$C,0)))</f>
        <v>Non BAU First Year</v>
      </c>
      <c r="C2052" t="s">
        <v>3870</v>
      </c>
      <c r="H2052" s="17">
        <v>2772</v>
      </c>
      <c r="I2052" s="391" t="s">
        <v>43</v>
      </c>
      <c r="J2052" s="388" t="str">
        <f>IF(ISBLANK(INDEX('Policy Characteristics'!D:D,MATCH($C2052,'Policy Characteristics'!$C:$C,0))),"",INDEX('Policy Characteristics'!D:D,MATCH($C2052,'Policy Characteristics'!$C:$C,0)))</f>
        <v/>
      </c>
      <c r="K2052" s="237" t="str">
        <f>IF(ISBLANK(INDEX('Policy Characteristics'!E:E,MATCH($C2052,'Policy Characteristics'!$C:$C,0))),"",INDEX('Policy Characteristics'!E:E,MATCH($C2052,'Policy Characteristics'!$C:$C,0)))</f>
        <v/>
      </c>
      <c r="L2052" s="327">
        <f>IF(ISBLANK(INDEX('Policy Characteristics'!F:F,MATCH($C2052,'Policy Characteristics'!$C:$C,0))),"",INDEX('Policy Characteristics'!F:F,MATCH($C2052,'Policy Characteristics'!$C:$C,0)))</f>
        <v>0</v>
      </c>
      <c r="M2052" s="327">
        <f>IF(ISBLANK(INDEX('Policy Characteristics'!G:G,MATCH($C2052,'Policy Characteristics'!$C:$C,0))),"",INDEX('Policy Characteristics'!G:G,MATCH($C2052,'Policy Characteristics'!$C:$C,0)))</f>
        <v>1</v>
      </c>
      <c r="N2052" s="327">
        <f>IF(ISBLANK(INDEX('Policy Characteristics'!H:H,MATCH($C2052,'Policy Characteristics'!$C:$C,0))),"",INDEX('Policy Characteristics'!H:H,MATCH($C2052,'Policy Characteristics'!$C:$C,0)))</f>
        <v>1</v>
      </c>
      <c r="O2052" s="237" t="str">
        <f>IF(ISBLANK(INDEX('Policy Characteristics'!I:I,MATCH($C2052,'Policy Characteristics'!$C:$C,0))),"",INDEX('Policy Characteristics'!I:I,MATCH($C2052,'Policy Characteristics'!$C:$C,0)))</f>
        <v>on/off</v>
      </c>
      <c r="P2052" s="237"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7" t="str">
        <f>IF(ISBLANK(INDEX('Policy Characteristics'!K:K,MATCH($C2052,'Policy Characteristics'!$C:$C,0))),"",INDEX('Policy Characteristics'!K:K,MATCH($C2052,'Policy Characteristics'!$C:$C,0)))</f>
        <v/>
      </c>
      <c r="R2052" s="237" t="str">
        <f>IF(ISBLANK(INDEX('Policy Characteristics'!L:L,MATCH($C2052,'Policy Characteristics'!$C:$C,0))),"",INDEX('Policy Characteristics'!L:L,MATCH($C2052,'Policy Characteristics'!$C:$C,0)))</f>
        <v/>
      </c>
      <c r="S2052" s="291" t="s">
        <v>187</v>
      </c>
    </row>
    <row r="2053" spans="1:19">
      <c r="A2053" s="237" t="str">
        <f>IF(ISBLANK(INDEX('Policy Characteristics'!A:A,MATCH($C2053,'Policy Characteristics'!$C:$C,0))),"",INDEX('Policy Characteristics'!A:A,MATCH($C2053,'Policy Characteristics'!$C:$C,0)))</f>
        <v>Control Settings</v>
      </c>
      <c r="B2053" s="386" t="str">
        <f>IF(ISBLANK(INDEX('Policy Characteristics'!B:B,MATCH($C2053,'Policy Characteristics'!$C:$C,0))),"",INDEX('Policy Characteristics'!B:B,MATCH($C2053,'Policy Characteristics'!$C:$C,0)))</f>
        <v>Data Center Load Growth Assumption</v>
      </c>
      <c r="C2053" t="s">
        <v>4017</v>
      </c>
      <c r="H2053" s="17">
        <v>2798</v>
      </c>
      <c r="I2053" s="391" t="s">
        <v>43</v>
      </c>
      <c r="J2053" s="388" t="str">
        <f>IF(ISBLANK(INDEX('Policy Characteristics'!D:D,MATCH($C2053,'Policy Characteristics'!$C:$C,0))),"",INDEX('Policy Characteristics'!D:D,MATCH($C2053,'Policy Characteristics'!$C:$C,0)))</f>
        <v/>
      </c>
      <c r="K2053" s="237" t="str">
        <f>IF(ISBLANK(INDEX('Policy Characteristics'!E:E,MATCH($C2053,'Policy Characteristics'!$C:$C,0))),"",INDEX('Policy Characteristics'!E:E,MATCH($C2053,'Policy Characteristics'!$C:$C,0)))</f>
        <v/>
      </c>
      <c r="L2053" s="327">
        <f>IF(ISBLANK(INDEX('Policy Characteristics'!F:F,MATCH($C2053,'Policy Characteristics'!$C:$C,0))),"",INDEX('Policy Characteristics'!F:F,MATCH($C2053,'Policy Characteristics'!$C:$C,0)))</f>
        <v>0</v>
      </c>
      <c r="M2053" s="327">
        <f>IF(ISBLANK(INDEX('Policy Characteristics'!G:G,MATCH($C2053,'Policy Characteristics'!$C:$C,0))),"",INDEX('Policy Characteristics'!G:G,MATCH($C2053,'Policy Characteristics'!$C:$C,0)))</f>
        <v>1</v>
      </c>
      <c r="N2053" s="327">
        <f>IF(ISBLANK(INDEX('Policy Characteristics'!H:H,MATCH($C2053,'Policy Characteristics'!$C:$C,0))),"",INDEX('Policy Characteristics'!H:H,MATCH($C2053,'Policy Characteristics'!$C:$C,0)))</f>
        <v>1</v>
      </c>
      <c r="O2053" s="237" t="str">
        <f>IF(ISBLANK(INDEX('Policy Characteristics'!I:I,MATCH($C2053,'Policy Characteristics'!$C:$C,0))),"",INDEX('Policy Characteristics'!I:I,MATCH($C2053,'Policy Characteristics'!$C:$C,0)))</f>
        <v>1=Low,0=Medium,2=High</v>
      </c>
      <c r="P2053" s="237" t="str">
        <f>IF(ISBLANK(INDEX('Policy Characteristics'!J:J,MATCH($C2053,'Policy Characteristics'!$C:$C,0))),"",INDEX('Policy Characteristics'!J:J,MATCH($C2053,'Policy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53" s="237" t="str">
        <f>IF(ISBLANK(INDEX('Policy Characteristics'!K:K,MATCH($C2053,'Policy Characteristics'!$C:$C,0))),"",INDEX('Policy Characteristics'!K:K,MATCH($C2053,'Policy Characteristics'!$C:$C,0)))</f>
        <v/>
      </c>
      <c r="R2053" s="237" t="str">
        <f>IF(ISBLANK(INDEX('Policy Characteristics'!L:L,MATCH($C2053,'Policy Characteristics'!$C:$C,0))),"",INDEX('Policy Characteristics'!L:L,MATCH($C2053,'Policy Characteristics'!$C:$C,0)))</f>
        <v/>
      </c>
    </row>
  </sheetData>
  <autoFilter ref="A1:T2052" xr:uid="{00000000-0001-0000-0100-000000000000}"/>
  <sortState xmlns:xlrd2="http://schemas.microsoft.com/office/spreadsheetml/2017/richdata2" ref="A204:I224">
    <sortCondition ref="B204:B224"/>
  </sortState>
  <conditionalFormatting sqref="I1:I1995 I2050:I2053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baseColWidth="10" defaultColWidth="9.1640625" defaultRowHeight="15"/>
  <cols>
    <col min="1" max="2" width="76.83203125" customWidth="1"/>
  </cols>
  <sheetData>
    <row r="1" spans="1:2">
      <c r="A1" s="406" t="s">
        <v>2807</v>
      </c>
      <c r="B1" s="406"/>
    </row>
    <row r="2" spans="1:2">
      <c r="A2" s="181" t="s">
        <v>2808</v>
      </c>
      <c r="B2" s="181" t="s">
        <v>2809</v>
      </c>
    </row>
    <row r="3" spans="1:2" ht="16">
      <c r="A3" s="182" t="s">
        <v>350</v>
      </c>
      <c r="B3" t="str">
        <f>A3</f>
        <v>million metric tons / year</v>
      </c>
    </row>
    <row r="4" spans="1:2" ht="16">
      <c r="A4" s="182" t="s">
        <v>3450</v>
      </c>
      <c r="B4" t="str">
        <f>A4</f>
        <v>million metric tons</v>
      </c>
    </row>
    <row r="5" spans="1:2" ht="16">
      <c r="A5" s="182" t="s">
        <v>3974</v>
      </c>
      <c r="B5" t="str">
        <f>A5</f>
        <v>g CO2e / 2025 dollar</v>
      </c>
    </row>
    <row r="6" spans="1:2" ht="16">
      <c r="A6" s="183" t="s">
        <v>2318</v>
      </c>
      <c r="B6" t="str">
        <f t="shared" ref="B6:B51" si="0">A6</f>
        <v>thousand metric tons / year</v>
      </c>
    </row>
    <row r="7" spans="1:2" ht="16">
      <c r="A7" s="183" t="s">
        <v>3975</v>
      </c>
      <c r="B7" t="str">
        <f>A7</f>
        <v>g CO2 / 2025 dollar</v>
      </c>
    </row>
    <row r="8" spans="1:2" ht="16">
      <c r="A8" s="183" t="s">
        <v>3976</v>
      </c>
      <c r="B8" t="str">
        <f t="shared" si="0"/>
        <v>2025 dollars / metric ton CO2e abated, Annual average abatement (million metric tons CO2e)</v>
      </c>
    </row>
    <row r="9" spans="1:2" ht="16">
      <c r="A9" s="183" t="s">
        <v>3977</v>
      </c>
      <c r="B9" t="str">
        <f t="shared" si="0"/>
        <v>billion 2025 dollars / year</v>
      </c>
    </row>
    <row r="10" spans="1:2" ht="16">
      <c r="A10" s="183" t="s">
        <v>3978</v>
      </c>
      <c r="B10" t="str">
        <f t="shared" si="0"/>
        <v>billion 2025 dollars</v>
      </c>
    </row>
    <row r="11" spans="1:2" ht="16">
      <c r="A11" s="183" t="s">
        <v>2849</v>
      </c>
      <c r="B11" t="str">
        <f t="shared" si="0"/>
        <v>jobs</v>
      </c>
    </row>
    <row r="12" spans="1:2" ht="16">
      <c r="A12" s="183" t="s">
        <v>3840</v>
      </c>
      <c r="B12" t="str">
        <f t="shared" si="0"/>
        <v>deaths / year</v>
      </c>
    </row>
    <row r="13" spans="1:2" ht="16">
      <c r="A13" s="183" t="s">
        <v>3845</v>
      </c>
      <c r="B13" t="str">
        <f t="shared" si="0"/>
        <v>days / year</v>
      </c>
    </row>
    <row r="14" spans="1:2" ht="16">
      <c r="A14" s="183" t="s">
        <v>3850</v>
      </c>
      <c r="B14" t="str">
        <f t="shared" si="0"/>
        <v>admissions / year</v>
      </c>
    </row>
    <row r="15" spans="1:2" ht="16">
      <c r="A15" s="183" t="s">
        <v>3851</v>
      </c>
      <c r="B15" t="str">
        <f t="shared" si="0"/>
        <v>visits / year</v>
      </c>
    </row>
    <row r="16" spans="1:2" ht="16">
      <c r="A16" s="183" t="s">
        <v>3848</v>
      </c>
      <c r="B16" t="str">
        <f t="shared" si="0"/>
        <v>cases / year</v>
      </c>
    </row>
    <row r="17" spans="1:2" ht="16">
      <c r="A17" s="183" t="s">
        <v>3846</v>
      </c>
      <c r="B17" t="str">
        <f t="shared" si="0"/>
        <v>events / year</v>
      </c>
    </row>
    <row r="18" spans="1:2" ht="16">
      <c r="A18" s="183" t="s">
        <v>2868</v>
      </c>
      <c r="B18" t="str">
        <f t="shared" si="0"/>
        <v>% change</v>
      </c>
    </row>
    <row r="19" spans="1:2" ht="16">
      <c r="A19" s="183" t="s">
        <v>3979</v>
      </c>
      <c r="B19" t="str">
        <f t="shared" si="0"/>
        <v>2025 dollars / employee-year</v>
      </c>
    </row>
    <row r="20" spans="1:2" ht="16">
      <c r="A20" s="183" t="s">
        <v>351</v>
      </c>
      <c r="B20" t="str">
        <f t="shared" si="0"/>
        <v>lives / year</v>
      </c>
    </row>
    <row r="21" spans="1:2" ht="16">
      <c r="A21" s="183" t="s">
        <v>352</v>
      </c>
      <c r="B21" t="str">
        <f t="shared" si="0"/>
        <v>terawatt-hours (TWh) / year</v>
      </c>
    </row>
    <row r="22" spans="1:2" ht="16">
      <c r="A22" s="183" t="s">
        <v>3520</v>
      </c>
      <c r="B22" t="str">
        <f t="shared" si="0"/>
        <v>terawatt-hours (TWh)</v>
      </c>
    </row>
    <row r="23" spans="1:2" ht="16">
      <c r="A23" s="183" t="s">
        <v>3306</v>
      </c>
      <c r="B23" t="str">
        <f t="shared" si="0"/>
        <v>%</v>
      </c>
    </row>
    <row r="24" spans="1:2" ht="16">
      <c r="A24" s="183" t="s">
        <v>3307</v>
      </c>
      <c r="B24" t="str">
        <f t="shared" si="0"/>
        <v>metric tons CO2e / megawatt-hour (MWh)</v>
      </c>
    </row>
    <row r="25" spans="1:2" ht="16">
      <c r="A25" s="183" t="s">
        <v>3980</v>
      </c>
      <c r="B25" t="str">
        <f t="shared" si="0"/>
        <v>kilowatt-hour / 2025 dollar</v>
      </c>
    </row>
    <row r="26" spans="1:2" ht="16">
      <c r="A26" s="183" t="s">
        <v>353</v>
      </c>
      <c r="B26" t="str">
        <f t="shared" si="0"/>
        <v>gigawatts (GW) / year</v>
      </c>
    </row>
    <row r="27" spans="1:2" ht="16">
      <c r="A27" s="183" t="s">
        <v>3981</v>
      </c>
      <c r="B27" t="str">
        <f t="shared" si="0"/>
        <v>2025 dollars / megawatt-hour (MWh)</v>
      </c>
    </row>
    <row r="28" spans="1:2" ht="16">
      <c r="A28" s="183" t="s">
        <v>2456</v>
      </c>
      <c r="B28" t="str">
        <f t="shared" si="0"/>
        <v>cubic km / yr</v>
      </c>
    </row>
    <row r="29" spans="1:2" ht="16">
      <c r="A29" s="183" t="s">
        <v>2376</v>
      </c>
      <c r="B29" t="str">
        <f t="shared" si="0"/>
        <v>trillion passenger-miles / year</v>
      </c>
    </row>
    <row r="30" spans="1:2" ht="16">
      <c r="A30" s="183" t="s">
        <v>2377</v>
      </c>
      <c r="B30" t="str">
        <f t="shared" si="0"/>
        <v>trillion freight ton-miles / year</v>
      </c>
    </row>
    <row r="31" spans="1:2" ht="16">
      <c r="A31" s="183" t="s">
        <v>473</v>
      </c>
      <c r="B31" t="str">
        <f t="shared" si="0"/>
        <v>million vehicles / year</v>
      </c>
    </row>
    <row r="32" spans="1:2" ht="16">
      <c r="A32" s="183" t="s">
        <v>2354</v>
      </c>
      <c r="B32" t="str">
        <f t="shared" si="0"/>
        <v>thousand vehicles / year</v>
      </c>
    </row>
    <row r="33" spans="1:2" ht="16">
      <c r="A33" s="183" t="s">
        <v>2353</v>
      </c>
      <c r="B33" t="str">
        <f t="shared" si="0"/>
        <v>million vehicles</v>
      </c>
    </row>
    <row r="34" spans="1:2" ht="16">
      <c r="A34" s="183" t="s">
        <v>2386</v>
      </c>
      <c r="B34" t="str">
        <f t="shared" si="0"/>
        <v>thousand vehicles</v>
      </c>
    </row>
    <row r="35" spans="1:2" ht="16">
      <c r="A35" s="183" t="s">
        <v>455</v>
      </c>
      <c r="B35" t="str">
        <f t="shared" si="0"/>
        <v>quads / year</v>
      </c>
    </row>
    <row r="36" spans="1:2" ht="16">
      <c r="A36" s="183" t="s">
        <v>3982</v>
      </c>
      <c r="B36" t="str">
        <f>A36</f>
        <v>thousand BTU / 2025 dollar</v>
      </c>
    </row>
    <row r="37" spans="1:2" ht="16">
      <c r="A37" s="183" t="s">
        <v>2359</v>
      </c>
      <c r="B37" t="str">
        <f t="shared" si="0"/>
        <v>millions of short tons / year</v>
      </c>
    </row>
    <row r="38" spans="1:2" ht="16">
      <c r="A38" s="183" t="s">
        <v>2360</v>
      </c>
      <c r="B38" t="str">
        <f t="shared" si="0"/>
        <v>trillion cubic feet / year</v>
      </c>
    </row>
    <row r="39" spans="1:2" ht="16">
      <c r="A39" s="183" t="s">
        <v>3276</v>
      </c>
      <c r="B39" t="str">
        <f t="shared" si="0"/>
        <v>million barrels of oil / year</v>
      </c>
    </row>
    <row r="40" spans="1:2" ht="16">
      <c r="A40" s="183" t="s">
        <v>2627</v>
      </c>
      <c r="B40" t="str">
        <f t="shared" si="0"/>
        <v>million gallons / year</v>
      </c>
    </row>
    <row r="41" spans="1:2" ht="16">
      <c r="A41" s="183" t="s">
        <v>2421</v>
      </c>
      <c r="B41" t="str">
        <f t="shared" si="0"/>
        <v>trillion BTU / year</v>
      </c>
    </row>
    <row r="42" spans="1:2" ht="16">
      <c r="A42" s="183" t="s">
        <v>3983</v>
      </c>
      <c r="B42" t="str">
        <f t="shared" si="0"/>
        <v>2025 dollars / short ton</v>
      </c>
    </row>
    <row r="43" spans="1:2" ht="16">
      <c r="A43" s="183" t="s">
        <v>3984</v>
      </c>
      <c r="B43" t="str">
        <f t="shared" si="0"/>
        <v>2025 dollars / thousand cubic feet</v>
      </c>
    </row>
    <row r="44" spans="1:2" ht="16">
      <c r="A44" s="183" t="s">
        <v>3985</v>
      </c>
      <c r="B44" t="str">
        <f t="shared" si="0"/>
        <v>2025 dollars / gallon</v>
      </c>
    </row>
    <row r="45" spans="1:2" ht="16">
      <c r="A45" s="183" t="s">
        <v>3986</v>
      </c>
      <c r="B45" t="str">
        <f t="shared" si="0"/>
        <v>2025 dollars / barrel of oil</v>
      </c>
    </row>
    <row r="46" spans="1:2" ht="16">
      <c r="A46" s="183" t="s">
        <v>3987</v>
      </c>
      <c r="B46" t="str">
        <f t="shared" si="0"/>
        <v>2025 dollars / kg</v>
      </c>
    </row>
    <row r="47" spans="1:2" ht="16">
      <c r="A47" s="183" t="s">
        <v>3988</v>
      </c>
      <c r="B47" t="str">
        <f t="shared" si="0"/>
        <v>2025 dollars / kilowatt-hour (kWh)</v>
      </c>
    </row>
    <row r="48" spans="1:2" ht="16">
      <c r="A48" s="183" t="s">
        <v>3981</v>
      </c>
      <c r="B48" t="str">
        <f t="shared" ref="B48" si="1">A48</f>
        <v>2025 dollars / megawatt-hour (MWh)</v>
      </c>
    </row>
    <row r="49" spans="1:2" ht="16">
      <c r="A49" s="183" t="s">
        <v>3989</v>
      </c>
      <c r="B49" t="str">
        <f t="shared" si="0"/>
        <v>cost of eqpt. to capture 1 metric ton CO2e/yr (2025 dollars)</v>
      </c>
    </row>
    <row r="50" spans="1:2" ht="16">
      <c r="A50" s="183" t="s">
        <v>3990</v>
      </c>
      <c r="B50" t="str">
        <f t="shared" si="0"/>
        <v>million 2025 dollars / megawatt (MW)</v>
      </c>
    </row>
    <row r="51" spans="1:2" ht="16">
      <c r="A51" s="183" t="s">
        <v>3991</v>
      </c>
      <c r="B51" t="str">
        <f t="shared" si="0"/>
        <v>cost of eqpt. to produce 1 kg H2/yr (2025 dollars)</v>
      </c>
    </row>
    <row r="53" spans="1:2">
      <c r="A53" s="406" t="s">
        <v>2811</v>
      </c>
      <c r="B53" s="406"/>
    </row>
    <row r="54" spans="1:2">
      <c r="A54" s="181" t="s">
        <v>2808</v>
      </c>
      <c r="B54" s="181" t="s">
        <v>2809</v>
      </c>
    </row>
    <row r="55" spans="1:2">
      <c r="A55" s="152" t="s">
        <v>137</v>
      </c>
      <c r="B55" t="str">
        <f t="shared" ref="B55:B56" si="2">A55</f>
        <v>$/metric ton CO2e</v>
      </c>
    </row>
    <row r="56" spans="1:2">
      <c r="A56" s="152" t="s">
        <v>139</v>
      </c>
      <c r="B56" t="str">
        <f t="shared" si="2"/>
        <v>$/MWh</v>
      </c>
    </row>
    <row r="67" spans="1:1">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A102" zoomScale="70" zoomScaleNormal="70" workbookViewId="0">
      <selection activeCell="B135" sqref="B135"/>
    </sheetView>
  </sheetViews>
  <sheetFormatPr baseColWidth="10" defaultColWidth="9.1640625" defaultRowHeight="15"/>
  <cols>
    <col min="1" max="1" width="37.5" customWidth="1"/>
    <col min="2" max="2" width="27.5" customWidth="1"/>
    <col min="3" max="3" width="9" customWidth="1"/>
    <col min="4" max="4" width="18.5" customWidth="1"/>
    <col min="5" max="5" width="18.1640625" customWidth="1"/>
    <col min="6" max="6" width="34.1640625" customWidth="1"/>
    <col min="7" max="7" width="95" customWidth="1"/>
    <col min="8" max="8" width="37.5" customWidth="1"/>
    <col min="9" max="10" width="34.5" customWidth="1"/>
  </cols>
  <sheetData>
    <row r="1" spans="1:10" s="6" customFormat="1">
      <c r="A1" s="392" t="s">
        <v>2309</v>
      </c>
      <c r="B1" s="393" t="s">
        <v>2310</v>
      </c>
      <c r="C1" s="394" t="s">
        <v>2810</v>
      </c>
      <c r="D1" s="393" t="s">
        <v>60</v>
      </c>
      <c r="E1" s="393" t="s">
        <v>62</v>
      </c>
      <c r="F1" s="393" t="s">
        <v>437</v>
      </c>
      <c r="G1" s="393" t="s">
        <v>61</v>
      </c>
      <c r="H1" s="393" t="s">
        <v>2319</v>
      </c>
      <c r="I1" s="395" t="s">
        <v>302</v>
      </c>
      <c r="J1" s="345" t="s">
        <v>3524</v>
      </c>
    </row>
    <row r="2" spans="1:10">
      <c r="A2" s="291" t="s">
        <v>2324</v>
      </c>
      <c r="B2" t="s">
        <v>2325</v>
      </c>
      <c r="C2" s="17">
        <v>1</v>
      </c>
      <c r="D2" t="s">
        <v>63</v>
      </c>
      <c r="E2" t="s">
        <v>64</v>
      </c>
      <c r="F2" t="str">
        <f>UnitControlCenter!$B$3</f>
        <v>million metric tons / year</v>
      </c>
      <c r="G2" t="s">
        <v>173</v>
      </c>
      <c r="J2" t="s">
        <v>3530</v>
      </c>
    </row>
    <row r="3" spans="1:10">
      <c r="A3" s="291" t="s">
        <v>2324</v>
      </c>
      <c r="B3" t="s">
        <v>2326</v>
      </c>
      <c r="C3" s="293">
        <v>1</v>
      </c>
      <c r="D3" s="291" t="s">
        <v>63</v>
      </c>
      <c r="E3" s="291" t="s">
        <v>64</v>
      </c>
      <c r="F3" t="str">
        <f>UnitControlCenter!$B$3</f>
        <v>million metric tons / year</v>
      </c>
      <c r="G3" t="s">
        <v>2308</v>
      </c>
    </row>
    <row r="4" spans="1:10">
      <c r="A4" s="291" t="s">
        <v>2324</v>
      </c>
      <c r="B4" t="s">
        <v>3448</v>
      </c>
      <c r="C4" s="17">
        <v>1</v>
      </c>
      <c r="D4" t="s">
        <v>63</v>
      </c>
      <c r="E4" t="s">
        <v>64</v>
      </c>
      <c r="F4" t="str">
        <f>UnitControlCenter!B4</f>
        <v>million metric tons</v>
      </c>
      <c r="G4" t="s">
        <v>3451</v>
      </c>
      <c r="J4" t="s">
        <v>3531</v>
      </c>
    </row>
    <row r="5" spans="1:10">
      <c r="A5" s="291" t="s">
        <v>2324</v>
      </c>
      <c r="B5" t="s">
        <v>3449</v>
      </c>
      <c r="C5" s="293">
        <v>1</v>
      </c>
      <c r="D5" s="291" t="s">
        <v>63</v>
      </c>
      <c r="E5" s="291" t="s">
        <v>64</v>
      </c>
      <c r="F5" t="str">
        <f>UnitControlCenter!B4</f>
        <v>million metric tons</v>
      </c>
      <c r="G5" t="s">
        <v>3452</v>
      </c>
    </row>
    <row r="6" spans="1:10">
      <c r="A6" s="291" t="s">
        <v>2324</v>
      </c>
      <c r="B6" s="291" t="s">
        <v>2327</v>
      </c>
      <c r="C6" s="17">
        <v>1</v>
      </c>
      <c r="D6" t="s">
        <v>65</v>
      </c>
      <c r="E6" t="s">
        <v>66</v>
      </c>
      <c r="F6" t="str">
        <f>UnitControlCenter!$B$3</f>
        <v>million metric tons / year</v>
      </c>
      <c r="G6" t="s">
        <v>2788</v>
      </c>
      <c r="H6" t="s">
        <v>2789</v>
      </c>
      <c r="I6" t="s">
        <v>2790</v>
      </c>
    </row>
    <row r="7" spans="1:10">
      <c r="A7" s="291" t="s">
        <v>2324</v>
      </c>
      <c r="B7" s="291" t="s">
        <v>2328</v>
      </c>
      <c r="C7" s="17">
        <v>1</v>
      </c>
      <c r="D7" t="s">
        <v>65</v>
      </c>
      <c r="E7" t="s">
        <v>66</v>
      </c>
      <c r="F7" t="str">
        <f>UnitControlCenter!$B$3</f>
        <v>million metric tons / year</v>
      </c>
      <c r="G7" t="s">
        <v>2791</v>
      </c>
      <c r="H7" t="s">
        <v>2792</v>
      </c>
      <c r="I7" t="s">
        <v>2793</v>
      </c>
    </row>
    <row r="8" spans="1:10">
      <c r="A8" s="291" t="s">
        <v>2324</v>
      </c>
      <c r="B8" s="291" t="s">
        <v>2329</v>
      </c>
      <c r="C8" s="17">
        <v>1</v>
      </c>
      <c r="D8" t="s">
        <v>65</v>
      </c>
      <c r="E8" t="s">
        <v>66</v>
      </c>
      <c r="F8" t="str">
        <f>UnitControlCenter!$B$3</f>
        <v>million metric tons / year</v>
      </c>
      <c r="G8" t="s">
        <v>2595</v>
      </c>
      <c r="H8" t="s">
        <v>2596</v>
      </c>
      <c r="I8" t="s">
        <v>2597</v>
      </c>
    </row>
    <row r="9" spans="1:10">
      <c r="A9" s="291" t="s">
        <v>2324</v>
      </c>
      <c r="B9" s="291" t="s">
        <v>2859</v>
      </c>
      <c r="C9" s="17">
        <v>0</v>
      </c>
      <c r="D9" t="s">
        <v>63</v>
      </c>
      <c r="E9" t="s">
        <v>64</v>
      </c>
      <c r="F9" t="str">
        <f>UnitControlCenter!$B$5</f>
        <v>g CO2e / 2025 dollar</v>
      </c>
      <c r="G9" t="s">
        <v>2813</v>
      </c>
    </row>
    <row r="10" spans="1:10">
      <c r="A10" s="291" t="s">
        <v>2324</v>
      </c>
      <c r="B10" s="291" t="s">
        <v>131</v>
      </c>
      <c r="C10" s="17">
        <v>1</v>
      </c>
      <c r="D10" t="s">
        <v>63</v>
      </c>
      <c r="E10" t="s">
        <v>64</v>
      </c>
      <c r="F10" t="str">
        <f>UnitControlCenter!$B$3</f>
        <v>million metric tons / year</v>
      </c>
      <c r="G10" t="s">
        <v>2426</v>
      </c>
    </row>
    <row r="11" spans="1:10">
      <c r="A11" s="291" t="s">
        <v>2324</v>
      </c>
      <c r="B11" s="291" t="s">
        <v>2424</v>
      </c>
      <c r="C11" s="17">
        <v>1</v>
      </c>
      <c r="D11" t="s">
        <v>63</v>
      </c>
      <c r="E11" t="s">
        <v>64</v>
      </c>
      <c r="F11" t="str">
        <f>UnitControlCenter!$B$3</f>
        <v>million metric tons / year</v>
      </c>
      <c r="G11" t="s">
        <v>2427</v>
      </c>
    </row>
    <row r="12" spans="1:10">
      <c r="A12" s="291" t="s">
        <v>2324</v>
      </c>
      <c r="B12" s="291" t="s">
        <v>2482</v>
      </c>
      <c r="C12" s="17">
        <v>1</v>
      </c>
      <c r="D12" t="s">
        <v>63</v>
      </c>
      <c r="E12" t="s">
        <v>64</v>
      </c>
      <c r="F12" t="str">
        <f>UnitControlCenter!$B$3</f>
        <v>million metric tons / year</v>
      </c>
      <c r="G12" t="s">
        <v>2490</v>
      </c>
    </row>
    <row r="13" spans="1:10">
      <c r="A13" s="291" t="s">
        <v>2324</v>
      </c>
      <c r="B13" s="291" t="s">
        <v>93</v>
      </c>
      <c r="C13" s="17">
        <v>1</v>
      </c>
      <c r="D13" t="s">
        <v>63</v>
      </c>
      <c r="E13" t="s">
        <v>64</v>
      </c>
      <c r="F13" t="str">
        <f>UnitControlCenter!$B$3</f>
        <v>million metric tons / year</v>
      </c>
      <c r="G13" t="s">
        <v>2428</v>
      </c>
    </row>
    <row r="14" spans="1:10">
      <c r="A14" s="291" t="s">
        <v>2324</v>
      </c>
      <c r="B14" s="291" t="s">
        <v>9</v>
      </c>
      <c r="C14" s="17">
        <v>1</v>
      </c>
      <c r="D14" t="s">
        <v>63</v>
      </c>
      <c r="E14" t="s">
        <v>64</v>
      </c>
      <c r="F14" t="str">
        <f>UnitControlCenter!$B$3</f>
        <v>million metric tons / year</v>
      </c>
      <c r="G14" t="s">
        <v>2447</v>
      </c>
    </row>
    <row r="15" spans="1:10">
      <c r="A15" s="291" t="s">
        <v>2324</v>
      </c>
      <c r="B15" s="291" t="s">
        <v>2425</v>
      </c>
      <c r="C15" s="17">
        <v>1</v>
      </c>
      <c r="D15" t="s">
        <v>63</v>
      </c>
      <c r="E15" t="s">
        <v>64</v>
      </c>
      <c r="F15" t="str">
        <f>UnitControlCenter!$B$3</f>
        <v>million metric tons / year</v>
      </c>
      <c r="G15" t="s">
        <v>2429</v>
      </c>
    </row>
    <row r="16" spans="1:10">
      <c r="A16" s="291" t="s">
        <v>2324</v>
      </c>
      <c r="B16" s="291" t="s">
        <v>4</v>
      </c>
      <c r="C16" s="17">
        <v>1</v>
      </c>
      <c r="D16" t="s">
        <v>63</v>
      </c>
      <c r="E16" t="s">
        <v>64</v>
      </c>
      <c r="F16" t="str">
        <f>UnitControlCenter!$B$3</f>
        <v>million metric tons / year</v>
      </c>
      <c r="G16" t="s">
        <v>2430</v>
      </c>
    </row>
    <row r="17" spans="1:10">
      <c r="A17" s="291" t="s">
        <v>2324</v>
      </c>
      <c r="B17" s="291" t="s">
        <v>2434</v>
      </c>
      <c r="C17" s="17">
        <v>1</v>
      </c>
      <c r="D17" t="s">
        <v>63</v>
      </c>
      <c r="E17" t="s">
        <v>64</v>
      </c>
      <c r="F17" t="str">
        <f>UnitControlCenter!$B$3</f>
        <v>million metric tons / year</v>
      </c>
      <c r="G17" t="s">
        <v>2431</v>
      </c>
    </row>
    <row r="18" spans="1:10" ht="16" thickBot="1">
      <c r="A18" s="396" t="s">
        <v>2324</v>
      </c>
      <c r="B18" s="396" t="s">
        <v>3621</v>
      </c>
      <c r="C18" s="397">
        <v>1</v>
      </c>
      <c r="D18" s="398" t="s">
        <v>65</v>
      </c>
      <c r="E18" s="398" t="s">
        <v>66</v>
      </c>
      <c r="F18" s="398" t="s">
        <v>350</v>
      </c>
      <c r="G18" s="398" t="s">
        <v>3622</v>
      </c>
      <c r="H18" s="398" t="s">
        <v>3657</v>
      </c>
      <c r="I18" s="398" t="s">
        <v>3623</v>
      </c>
      <c r="J18" s="398"/>
    </row>
    <row r="19" spans="1:10">
      <c r="A19" s="291" t="s">
        <v>2330</v>
      </c>
      <c r="B19" s="291" t="s">
        <v>2217</v>
      </c>
      <c r="C19" s="17">
        <v>1</v>
      </c>
      <c r="D19" t="s">
        <v>65</v>
      </c>
      <c r="E19" t="s">
        <v>66</v>
      </c>
      <c r="F19" t="str">
        <f>UnitControlCenter!$B$3</f>
        <v>million metric tons / year</v>
      </c>
      <c r="G19" t="s">
        <v>3281</v>
      </c>
      <c r="H19" t="s">
        <v>2789</v>
      </c>
      <c r="I19" t="s">
        <v>2790</v>
      </c>
    </row>
    <row r="20" spans="1:10">
      <c r="A20" s="291" t="s">
        <v>2330</v>
      </c>
      <c r="B20" s="291" t="s">
        <v>2233</v>
      </c>
      <c r="C20" s="17">
        <v>1</v>
      </c>
      <c r="D20" t="s">
        <v>65</v>
      </c>
      <c r="E20" t="s">
        <v>66</v>
      </c>
      <c r="F20" t="str">
        <f>UnitControlCenter!$B$3</f>
        <v>million metric tons / year</v>
      </c>
      <c r="G20" t="s">
        <v>3293</v>
      </c>
      <c r="H20" t="s">
        <v>2789</v>
      </c>
      <c r="I20" t="s">
        <v>3282</v>
      </c>
    </row>
    <row r="21" spans="1:10">
      <c r="A21" s="291" t="s">
        <v>2330</v>
      </c>
      <c r="B21" s="291" t="s">
        <v>2235</v>
      </c>
      <c r="C21" s="17">
        <v>1</v>
      </c>
      <c r="D21" t="s">
        <v>65</v>
      </c>
      <c r="E21" t="s">
        <v>66</v>
      </c>
      <c r="F21" t="str">
        <f>UnitControlCenter!$B$3</f>
        <v>million metric tons / year</v>
      </c>
      <c r="G21" t="s">
        <v>3294</v>
      </c>
      <c r="H21" t="s">
        <v>2789</v>
      </c>
      <c r="I21" t="s">
        <v>3283</v>
      </c>
    </row>
    <row r="22" spans="1:10">
      <c r="A22" s="291" t="s">
        <v>2330</v>
      </c>
      <c r="B22" s="291" t="s">
        <v>2317</v>
      </c>
      <c r="C22" s="17">
        <v>1</v>
      </c>
      <c r="D22" t="s">
        <v>65</v>
      </c>
      <c r="E22" t="s">
        <v>66</v>
      </c>
      <c r="F22" t="str">
        <f>UnitControlCenter!$B$3</f>
        <v>million metric tons / year</v>
      </c>
      <c r="G22" t="s">
        <v>3295</v>
      </c>
      <c r="H22" t="s">
        <v>2789</v>
      </c>
      <c r="I22" t="s">
        <v>3284</v>
      </c>
    </row>
    <row r="23" spans="1:10">
      <c r="A23" s="291" t="s">
        <v>2330</v>
      </c>
      <c r="B23" s="291" t="s">
        <v>2316</v>
      </c>
      <c r="C23" s="17">
        <v>1</v>
      </c>
      <c r="D23" t="s">
        <v>65</v>
      </c>
      <c r="E23" t="s">
        <v>66</v>
      </c>
      <c r="F23" t="str">
        <f>UnitControlCenter!$B$6</f>
        <v>thousand metric tons / year</v>
      </c>
      <c r="G23" t="s">
        <v>3296</v>
      </c>
      <c r="H23" t="s">
        <v>2789</v>
      </c>
      <c r="I23" t="s">
        <v>3285</v>
      </c>
    </row>
    <row r="24" spans="1:10">
      <c r="A24" s="291" t="s">
        <v>2330</v>
      </c>
      <c r="B24" s="291" t="s">
        <v>2224</v>
      </c>
      <c r="C24" s="17">
        <v>1</v>
      </c>
      <c r="D24" t="s">
        <v>65</v>
      </c>
      <c r="E24" t="s">
        <v>66</v>
      </c>
      <c r="F24" t="str">
        <f>UnitControlCenter!$B$6</f>
        <v>thousand metric tons / year</v>
      </c>
      <c r="G24" t="s">
        <v>3297</v>
      </c>
      <c r="H24" t="s">
        <v>2789</v>
      </c>
      <c r="I24" t="s">
        <v>3286</v>
      </c>
    </row>
    <row r="25" spans="1:10">
      <c r="A25" s="291" t="s">
        <v>2330</v>
      </c>
      <c r="B25" s="291" t="s">
        <v>2229</v>
      </c>
      <c r="C25" s="17">
        <v>1</v>
      </c>
      <c r="D25" t="s">
        <v>65</v>
      </c>
      <c r="E25" t="s">
        <v>66</v>
      </c>
      <c r="F25" t="str">
        <f>UnitControlCenter!$B$6</f>
        <v>thousand metric tons / year</v>
      </c>
      <c r="G25" t="s">
        <v>3298</v>
      </c>
      <c r="H25" t="s">
        <v>2789</v>
      </c>
      <c r="I25" t="s">
        <v>3287</v>
      </c>
    </row>
    <row r="26" spans="1:10">
      <c r="A26" s="291" t="s">
        <v>2330</v>
      </c>
      <c r="B26" s="291" t="s">
        <v>2231</v>
      </c>
      <c r="C26" s="17">
        <v>1</v>
      </c>
      <c r="D26" t="s">
        <v>65</v>
      </c>
      <c r="E26" t="s">
        <v>66</v>
      </c>
      <c r="F26" t="str">
        <f>UnitControlCenter!$B$6</f>
        <v>thousand metric tons / year</v>
      </c>
      <c r="G26" t="s">
        <v>3299</v>
      </c>
      <c r="H26" t="s">
        <v>2789</v>
      </c>
      <c r="I26" t="s">
        <v>3288</v>
      </c>
    </row>
    <row r="27" spans="1:10">
      <c r="A27" s="291" t="s">
        <v>2330</v>
      </c>
      <c r="B27" s="291" t="s">
        <v>2222</v>
      </c>
      <c r="C27" s="17">
        <v>1</v>
      </c>
      <c r="D27" t="s">
        <v>65</v>
      </c>
      <c r="E27" t="s">
        <v>66</v>
      </c>
      <c r="F27" t="str">
        <f>UnitControlCenter!$B$3</f>
        <v>million metric tons / year</v>
      </c>
      <c r="G27" t="s">
        <v>3300</v>
      </c>
      <c r="H27" t="s">
        <v>2789</v>
      </c>
      <c r="I27" t="s">
        <v>3289</v>
      </c>
    </row>
    <row r="28" spans="1:10">
      <c r="A28" s="291" t="s">
        <v>2330</v>
      </c>
      <c r="B28" s="291" t="s">
        <v>2219</v>
      </c>
      <c r="C28" s="17">
        <v>1</v>
      </c>
      <c r="D28" t="s">
        <v>65</v>
      </c>
      <c r="E28" t="s">
        <v>66</v>
      </c>
      <c r="F28" t="str">
        <f>UnitControlCenter!$B$6</f>
        <v>thousand metric tons / year</v>
      </c>
      <c r="G28" t="s">
        <v>3301</v>
      </c>
      <c r="H28" t="s">
        <v>2789</v>
      </c>
      <c r="I28" t="s">
        <v>3290</v>
      </c>
    </row>
    <row r="29" spans="1:10">
      <c r="A29" s="291" t="s">
        <v>2330</v>
      </c>
      <c r="B29" s="291" t="s">
        <v>2227</v>
      </c>
      <c r="C29" s="17">
        <v>1</v>
      </c>
      <c r="D29" t="s">
        <v>65</v>
      </c>
      <c r="E29" t="s">
        <v>66</v>
      </c>
      <c r="F29" t="str">
        <f>UnitControlCenter!$B$3</f>
        <v>million metric tons / year</v>
      </c>
      <c r="G29" t="s">
        <v>3302</v>
      </c>
      <c r="H29" t="s">
        <v>2789</v>
      </c>
      <c r="I29" t="s">
        <v>3291</v>
      </c>
    </row>
    <row r="30" spans="1:10" ht="16" thickBot="1">
      <c r="A30" s="396" t="s">
        <v>2330</v>
      </c>
      <c r="B30" s="396" t="s">
        <v>482</v>
      </c>
      <c r="C30" s="397">
        <v>1</v>
      </c>
      <c r="D30" s="398" t="s">
        <v>65</v>
      </c>
      <c r="E30" s="398" t="s">
        <v>66</v>
      </c>
      <c r="F30" s="398" t="str">
        <f>UnitControlCenter!$B$3</f>
        <v>million metric tons / year</v>
      </c>
      <c r="G30" s="398" t="s">
        <v>3303</v>
      </c>
      <c r="H30" s="398" t="s">
        <v>2789</v>
      </c>
      <c r="I30" s="398" t="s">
        <v>3292</v>
      </c>
      <c r="J30" s="398"/>
    </row>
    <row r="31" spans="1:10">
      <c r="A31" t="s">
        <v>4005</v>
      </c>
      <c r="B31" t="s">
        <v>131</v>
      </c>
      <c r="C31" s="17">
        <v>1</v>
      </c>
      <c r="D31" t="s">
        <v>65</v>
      </c>
      <c r="E31" t="s">
        <v>66</v>
      </c>
      <c r="F31" t="str">
        <f>UnitControlCenter!$B$3</f>
        <v>million metric tons / year</v>
      </c>
      <c r="G31" t="s">
        <v>4006</v>
      </c>
      <c r="H31" t="s">
        <v>2804</v>
      </c>
      <c r="I31" t="s">
        <v>2805</v>
      </c>
    </row>
    <row r="32" spans="1:10">
      <c r="A32" t="s">
        <v>4005</v>
      </c>
      <c r="B32" t="s">
        <v>2424</v>
      </c>
      <c r="C32" s="17">
        <v>1</v>
      </c>
      <c r="D32" t="s">
        <v>65</v>
      </c>
      <c r="E32" t="s">
        <v>66</v>
      </c>
      <c r="F32" t="str">
        <f>UnitControlCenter!$B$3</f>
        <v>million metric tons / year</v>
      </c>
      <c r="G32" t="s">
        <v>4007</v>
      </c>
      <c r="H32" t="s">
        <v>2804</v>
      </c>
      <c r="I32" t="s">
        <v>2805</v>
      </c>
    </row>
    <row r="33" spans="1:10">
      <c r="A33" t="s">
        <v>4005</v>
      </c>
      <c r="B33" t="s">
        <v>2482</v>
      </c>
      <c r="C33" s="17">
        <v>1</v>
      </c>
      <c r="D33" t="s">
        <v>65</v>
      </c>
      <c r="E33" t="s">
        <v>66</v>
      </c>
      <c r="F33" t="str">
        <f>UnitControlCenter!$B$3</f>
        <v>million metric tons / year</v>
      </c>
      <c r="G33" t="s">
        <v>4011</v>
      </c>
      <c r="H33" t="s">
        <v>2804</v>
      </c>
      <c r="I33" t="s">
        <v>2805</v>
      </c>
    </row>
    <row r="34" spans="1:10">
      <c r="A34" t="s">
        <v>4005</v>
      </c>
      <c r="B34" t="s">
        <v>93</v>
      </c>
      <c r="C34" s="17">
        <v>1</v>
      </c>
      <c r="D34" t="s">
        <v>65</v>
      </c>
      <c r="E34" t="s">
        <v>66</v>
      </c>
      <c r="F34" t="str">
        <f>UnitControlCenter!$B$3</f>
        <v>million metric tons / year</v>
      </c>
      <c r="G34" t="s">
        <v>4008</v>
      </c>
      <c r="H34" t="s">
        <v>2804</v>
      </c>
      <c r="I34" t="s">
        <v>2805</v>
      </c>
    </row>
    <row r="35" spans="1:10">
      <c r="A35" t="s">
        <v>4005</v>
      </c>
      <c r="B35" t="s">
        <v>9</v>
      </c>
      <c r="C35" s="17">
        <v>1</v>
      </c>
      <c r="D35" t="s">
        <v>65</v>
      </c>
      <c r="E35" t="s">
        <v>66</v>
      </c>
      <c r="F35" t="str">
        <f>UnitControlCenter!$B$3</f>
        <v>million metric tons / year</v>
      </c>
      <c r="G35" t="s">
        <v>4034</v>
      </c>
      <c r="H35" t="s">
        <v>2596</v>
      </c>
      <c r="I35" t="s">
        <v>2597</v>
      </c>
    </row>
    <row r="36" spans="1:10">
      <c r="A36" t="s">
        <v>4005</v>
      </c>
      <c r="B36" t="s">
        <v>2425</v>
      </c>
      <c r="C36" s="17">
        <v>1</v>
      </c>
      <c r="D36" t="s">
        <v>65</v>
      </c>
      <c r="E36" t="s">
        <v>66</v>
      </c>
      <c r="F36" t="str">
        <f>UnitControlCenter!$B$3</f>
        <v>million metric tons / year</v>
      </c>
      <c r="G36" t="s">
        <v>4009</v>
      </c>
      <c r="H36" t="s">
        <v>2804</v>
      </c>
      <c r="I36" t="s">
        <v>2805</v>
      </c>
    </row>
    <row r="37" spans="1:10">
      <c r="A37" t="s">
        <v>4005</v>
      </c>
      <c r="B37" t="s">
        <v>4</v>
      </c>
      <c r="C37" s="17">
        <v>1</v>
      </c>
      <c r="D37" t="s">
        <v>65</v>
      </c>
      <c r="E37" t="s">
        <v>66</v>
      </c>
      <c r="F37" t="str">
        <f>UnitControlCenter!$B$3</f>
        <v>million metric tons / year</v>
      </c>
      <c r="G37" t="s">
        <v>4010</v>
      </c>
      <c r="H37" t="s">
        <v>2804</v>
      </c>
      <c r="I37" t="s">
        <v>2805</v>
      </c>
    </row>
    <row r="38" spans="1:10" ht="16" thickBot="1">
      <c r="A38" s="396" t="s">
        <v>4005</v>
      </c>
      <c r="B38" s="396" t="s">
        <v>2434</v>
      </c>
      <c r="C38" s="397">
        <v>1</v>
      </c>
      <c r="D38" s="398" t="s">
        <v>65</v>
      </c>
      <c r="E38" s="398" t="s">
        <v>66</v>
      </c>
      <c r="F38" s="398" t="str">
        <f>UnitControlCenter!$B$3</f>
        <v>million metric tons / year</v>
      </c>
      <c r="G38" s="398" t="s">
        <v>4012</v>
      </c>
      <c r="H38" s="398" t="s">
        <v>2804</v>
      </c>
      <c r="I38" s="398" t="s">
        <v>2805</v>
      </c>
      <c r="J38" s="398"/>
    </row>
    <row r="39" spans="1:10">
      <c r="A39" s="291" t="s">
        <v>2331</v>
      </c>
      <c r="B39" s="291" t="s">
        <v>2327</v>
      </c>
      <c r="C39" s="17">
        <v>1</v>
      </c>
      <c r="D39" t="s">
        <v>65</v>
      </c>
      <c r="E39" t="s">
        <v>66</v>
      </c>
      <c r="F39" t="str">
        <f>UnitControlCenter!$B$3</f>
        <v>million metric tons / year</v>
      </c>
      <c r="G39" t="s">
        <v>2871</v>
      </c>
      <c r="H39" t="s">
        <v>2872</v>
      </c>
      <c r="I39" t="s">
        <v>2873</v>
      </c>
    </row>
    <row r="40" spans="1:10">
      <c r="A40" s="291" t="s">
        <v>2331</v>
      </c>
      <c r="B40" s="291" t="s">
        <v>2491</v>
      </c>
      <c r="C40" s="17">
        <v>1</v>
      </c>
      <c r="D40" t="s">
        <v>65</v>
      </c>
      <c r="E40" t="s">
        <v>66</v>
      </c>
      <c r="F40" t="str">
        <f>UnitControlCenter!$B$3</f>
        <v>million metric tons / year</v>
      </c>
      <c r="G40" t="s">
        <v>2874</v>
      </c>
      <c r="H40" t="s">
        <v>2875</v>
      </c>
      <c r="I40" t="s">
        <v>2876</v>
      </c>
    </row>
    <row r="41" spans="1:10">
      <c r="A41" s="291" t="s">
        <v>2331</v>
      </c>
      <c r="B41" s="291" t="s">
        <v>2332</v>
      </c>
      <c r="C41" s="17">
        <v>1</v>
      </c>
      <c r="D41" t="s">
        <v>65</v>
      </c>
      <c r="E41" t="s">
        <v>66</v>
      </c>
      <c r="F41" t="str">
        <f>UnitControlCenter!$B$3</f>
        <v>million metric tons / year</v>
      </c>
      <c r="G41" t="s">
        <v>2877</v>
      </c>
      <c r="H41" t="s">
        <v>2878</v>
      </c>
      <c r="I41" t="s">
        <v>2879</v>
      </c>
    </row>
    <row r="42" spans="1:10" ht="16" thickBot="1">
      <c r="A42" s="396" t="s">
        <v>2331</v>
      </c>
      <c r="B42" s="396" t="s">
        <v>2859</v>
      </c>
      <c r="C42" s="397">
        <v>0</v>
      </c>
      <c r="D42" s="398" t="s">
        <v>63</v>
      </c>
      <c r="E42" s="398" t="s">
        <v>64</v>
      </c>
      <c r="F42" s="398" t="str">
        <f>UnitControlCenter!$B$7</f>
        <v>g CO2 / 2025 dollar</v>
      </c>
      <c r="G42" s="398" t="s">
        <v>2812</v>
      </c>
      <c r="H42" s="398"/>
      <c r="I42" s="398"/>
      <c r="J42" s="398"/>
    </row>
    <row r="43" spans="1:10">
      <c r="A43" s="291" t="s">
        <v>2721</v>
      </c>
      <c r="B43" s="291" t="s">
        <v>2560</v>
      </c>
      <c r="C43" s="17">
        <v>1</v>
      </c>
      <c r="D43" t="s">
        <v>63</v>
      </c>
      <c r="E43" t="s">
        <v>2958</v>
      </c>
      <c r="F43" t="str">
        <f>UnitControlCenter!$B$3</f>
        <v>million metric tons / year</v>
      </c>
      <c r="G43" t="s">
        <v>2998</v>
      </c>
    </row>
    <row r="44" spans="1:10">
      <c r="A44" s="291" t="s">
        <v>2721</v>
      </c>
      <c r="B44" s="291" t="s">
        <v>131</v>
      </c>
      <c r="C44" s="17">
        <v>1</v>
      </c>
      <c r="D44" t="s">
        <v>63</v>
      </c>
      <c r="E44" t="s">
        <v>2958</v>
      </c>
      <c r="F44" t="str">
        <f>UnitControlCenter!$B$3</f>
        <v>million metric tons / year</v>
      </c>
      <c r="G44" t="s">
        <v>2426</v>
      </c>
    </row>
    <row r="45" spans="1:10">
      <c r="A45" s="291" t="s">
        <v>2721</v>
      </c>
      <c r="B45" s="291" t="s">
        <v>2424</v>
      </c>
      <c r="C45" s="17">
        <v>1</v>
      </c>
      <c r="D45" t="s">
        <v>63</v>
      </c>
      <c r="E45" t="s">
        <v>2958</v>
      </c>
      <c r="F45" t="str">
        <f>UnitControlCenter!$B$3</f>
        <v>million metric tons / year</v>
      </c>
      <c r="G45" t="s">
        <v>2427</v>
      </c>
    </row>
    <row r="46" spans="1:10">
      <c r="A46" s="291" t="s">
        <v>2721</v>
      </c>
      <c r="B46" s="291" t="s">
        <v>2482</v>
      </c>
      <c r="C46" s="17">
        <v>1</v>
      </c>
      <c r="D46" t="s">
        <v>63</v>
      </c>
      <c r="E46" t="s">
        <v>2958</v>
      </c>
      <c r="F46" t="str">
        <f>UnitControlCenter!$B$3</f>
        <v>million metric tons / year</v>
      </c>
      <c r="G46" t="s">
        <v>2490</v>
      </c>
    </row>
    <row r="47" spans="1:10">
      <c r="A47" s="291" t="s">
        <v>2721</v>
      </c>
      <c r="B47" s="291" t="s">
        <v>93</v>
      </c>
      <c r="C47" s="17">
        <v>1</v>
      </c>
      <c r="D47" t="s">
        <v>63</v>
      </c>
      <c r="E47" t="s">
        <v>2958</v>
      </c>
      <c r="F47" t="str">
        <f>UnitControlCenter!$B$3</f>
        <v>million metric tons / year</v>
      </c>
      <c r="G47" t="s">
        <v>2428</v>
      </c>
    </row>
    <row r="48" spans="1:10">
      <c r="A48" s="291" t="s">
        <v>2721</v>
      </c>
      <c r="B48" s="291" t="s">
        <v>9</v>
      </c>
      <c r="C48" s="17">
        <v>1</v>
      </c>
      <c r="D48" t="s">
        <v>63</v>
      </c>
      <c r="E48" t="s">
        <v>2958</v>
      </c>
      <c r="F48" t="str">
        <f>UnitControlCenter!$B$3</f>
        <v>million metric tons / year</v>
      </c>
      <c r="G48" t="s">
        <v>2999</v>
      </c>
    </row>
    <row r="49" spans="1:10" ht="16" thickBot="1">
      <c r="A49" s="396" t="s">
        <v>2721</v>
      </c>
      <c r="B49" s="396" t="s">
        <v>4</v>
      </c>
      <c r="C49" s="397">
        <v>1</v>
      </c>
      <c r="D49" s="398" t="s">
        <v>63</v>
      </c>
      <c r="E49" s="398" t="s">
        <v>2958</v>
      </c>
      <c r="F49" s="398" t="str">
        <f>UnitControlCenter!$B$3</f>
        <v>million metric tons / year</v>
      </c>
      <c r="G49" s="398" t="s">
        <v>2430</v>
      </c>
      <c r="H49" s="398"/>
      <c r="I49" s="398"/>
      <c r="J49" s="398"/>
    </row>
    <row r="50" spans="1:10">
      <c r="A50" s="291" t="s">
        <v>354</v>
      </c>
      <c r="B50" s="291" t="s">
        <v>2925</v>
      </c>
      <c r="C50" s="17">
        <v>1</v>
      </c>
      <c r="D50" t="s">
        <v>65</v>
      </c>
      <c r="E50" t="s">
        <v>436</v>
      </c>
      <c r="F50" t="str">
        <f>UnitControlCenter!$B$8</f>
        <v>2025 dollars / metric ton CO2e abated, Annual average abatement (million metric tons CO2e)</v>
      </c>
      <c r="G50" t="s">
        <v>3000</v>
      </c>
    </row>
    <row r="51" spans="1:10" ht="16" thickBot="1">
      <c r="A51" s="396" t="s">
        <v>354</v>
      </c>
      <c r="B51" s="396" t="s">
        <v>2926</v>
      </c>
      <c r="C51" s="397">
        <v>1</v>
      </c>
      <c r="D51" s="398" t="s">
        <v>65</v>
      </c>
      <c r="E51" s="398" t="s">
        <v>436</v>
      </c>
      <c r="F51" s="398" t="str">
        <f>UnitControlCenter!$B$8</f>
        <v>2025 dollars / metric ton CO2e abated, Annual average abatement (million metric tons CO2e)</v>
      </c>
      <c r="G51" s="398" t="s">
        <v>3000</v>
      </c>
      <c r="H51" s="398"/>
      <c r="I51" s="398"/>
      <c r="J51" s="398"/>
    </row>
    <row r="52" spans="1:10">
      <c r="A52" s="291" t="s">
        <v>2333</v>
      </c>
      <c r="B52" s="291" t="s">
        <v>2929</v>
      </c>
      <c r="C52" s="17">
        <v>1</v>
      </c>
      <c r="D52" t="s">
        <v>65</v>
      </c>
      <c r="E52" t="s">
        <v>64</v>
      </c>
      <c r="F52" t="str">
        <f>UnitControlCenter!$B$9</f>
        <v>billion 2025 dollars / year</v>
      </c>
      <c r="G52" t="s">
        <v>2927</v>
      </c>
      <c r="H52" t="s">
        <v>2410</v>
      </c>
      <c r="I52" t="s">
        <v>2394</v>
      </c>
    </row>
    <row r="53" spans="1:10">
      <c r="A53" s="291" t="s">
        <v>2333</v>
      </c>
      <c r="B53" s="399" t="s">
        <v>2740</v>
      </c>
      <c r="C53" s="17">
        <v>1</v>
      </c>
      <c r="D53" t="s">
        <v>63</v>
      </c>
      <c r="E53" t="s">
        <v>64</v>
      </c>
      <c r="F53" t="str">
        <f>UnitControlCenter!$B$9</f>
        <v>billion 2025 dollars / year</v>
      </c>
      <c r="G53" t="s">
        <v>2734</v>
      </c>
    </row>
    <row r="54" spans="1:10">
      <c r="A54" s="291" t="s">
        <v>2333</v>
      </c>
      <c r="B54" s="291" t="s">
        <v>2916</v>
      </c>
      <c r="C54" s="17">
        <v>1</v>
      </c>
      <c r="D54" t="s">
        <v>65</v>
      </c>
      <c r="E54" t="s">
        <v>66</v>
      </c>
      <c r="F54" t="str">
        <f>UnitControlCenter!$B$9</f>
        <v>billion 2025 dollars / year</v>
      </c>
      <c r="G54" t="s">
        <v>2917</v>
      </c>
      <c r="H54" t="s">
        <v>2918</v>
      </c>
      <c r="I54" t="s">
        <v>2919</v>
      </c>
    </row>
    <row r="55" spans="1:10">
      <c r="A55" s="291" t="s">
        <v>2333</v>
      </c>
      <c r="B55" s="399" t="s">
        <v>2920</v>
      </c>
      <c r="C55" s="17">
        <v>1</v>
      </c>
      <c r="D55" t="s">
        <v>63</v>
      </c>
      <c r="E55" t="s">
        <v>64</v>
      </c>
      <c r="F55" t="str">
        <f>UnitControlCenter!$B$10</f>
        <v>billion 2025 dollars</v>
      </c>
      <c r="G55" t="s">
        <v>2921</v>
      </c>
    </row>
    <row r="56" spans="1:10">
      <c r="A56" s="291" t="s">
        <v>2333</v>
      </c>
      <c r="B56" s="399" t="s">
        <v>2922</v>
      </c>
      <c r="C56" s="17">
        <v>1</v>
      </c>
      <c r="D56" t="s">
        <v>63</v>
      </c>
      <c r="E56" t="s">
        <v>64</v>
      </c>
      <c r="F56" t="str">
        <f>UnitControlCenter!$B$9</f>
        <v>billion 2025 dollars / year</v>
      </c>
      <c r="G56" t="s">
        <v>2923</v>
      </c>
    </row>
    <row r="57" spans="1:10">
      <c r="A57" s="291" t="s">
        <v>2333</v>
      </c>
      <c r="B57" s="399" t="s">
        <v>2996</v>
      </c>
      <c r="C57" s="17">
        <v>1</v>
      </c>
      <c r="D57" t="s">
        <v>65</v>
      </c>
      <c r="E57" t="s">
        <v>64</v>
      </c>
      <c r="F57" t="str">
        <f>UnitControlCenter!$B$9</f>
        <v>billion 2025 dollars / year</v>
      </c>
      <c r="G57" t="s">
        <v>3785</v>
      </c>
      <c r="H57" t="s">
        <v>3784</v>
      </c>
      <c r="I57" t="s">
        <v>3787</v>
      </c>
    </row>
    <row r="58" spans="1:10" ht="16" thickBot="1">
      <c r="A58" s="396" t="s">
        <v>2333</v>
      </c>
      <c r="B58" s="400" t="s">
        <v>3826</v>
      </c>
      <c r="C58" s="397">
        <v>1</v>
      </c>
      <c r="D58" s="398" t="s">
        <v>65</v>
      </c>
      <c r="E58" s="398" t="s">
        <v>66</v>
      </c>
      <c r="F58" s="398" t="s">
        <v>3819</v>
      </c>
      <c r="G58" s="398" t="s">
        <v>3829</v>
      </c>
      <c r="H58" s="398" t="s">
        <v>3827</v>
      </c>
      <c r="I58" s="398" t="s">
        <v>3828</v>
      </c>
      <c r="J58" s="398"/>
    </row>
    <row r="59" spans="1:10">
      <c r="A59" s="291" t="s">
        <v>2846</v>
      </c>
      <c r="B59" s="399" t="s">
        <v>2863</v>
      </c>
      <c r="C59" s="17">
        <v>1</v>
      </c>
      <c r="D59" t="s">
        <v>65</v>
      </c>
      <c r="E59" t="s">
        <v>64</v>
      </c>
      <c r="F59" t="str">
        <f>UnitControlCenter!$B$11</f>
        <v>jobs</v>
      </c>
      <c r="G59" t="s">
        <v>2854</v>
      </c>
      <c r="H59" t="s">
        <v>2853</v>
      </c>
      <c r="I59" t="s">
        <v>2395</v>
      </c>
    </row>
    <row r="60" spans="1:10">
      <c r="A60" s="291" t="s">
        <v>2846</v>
      </c>
      <c r="B60" s="399" t="s">
        <v>3246</v>
      </c>
      <c r="C60" s="17">
        <v>0</v>
      </c>
      <c r="D60" t="s">
        <v>65</v>
      </c>
      <c r="E60" t="s">
        <v>66</v>
      </c>
      <c r="F60" t="str">
        <f>UnitControlCenter!$B$11</f>
        <v>jobs</v>
      </c>
      <c r="G60" t="s">
        <v>3135</v>
      </c>
      <c r="H60" t="s">
        <v>3136</v>
      </c>
      <c r="I60" t="s">
        <v>3137</v>
      </c>
    </row>
    <row r="61" spans="1:10">
      <c r="A61" s="291" t="s">
        <v>2846</v>
      </c>
      <c r="B61" s="399" t="s">
        <v>3247</v>
      </c>
      <c r="C61" s="17">
        <v>0</v>
      </c>
      <c r="D61" t="s">
        <v>65</v>
      </c>
      <c r="E61" t="s">
        <v>64</v>
      </c>
      <c r="F61" t="str">
        <f>UnitControlCenter!$B$18</f>
        <v>% change</v>
      </c>
      <c r="G61" t="s">
        <v>3154</v>
      </c>
      <c r="H61" t="s">
        <v>3136</v>
      </c>
      <c r="I61" t="s">
        <v>3137</v>
      </c>
    </row>
    <row r="62" spans="1:10">
      <c r="A62" s="291" t="s">
        <v>2846</v>
      </c>
      <c r="B62" s="399" t="s">
        <v>3119</v>
      </c>
      <c r="C62" s="17">
        <v>0</v>
      </c>
      <c r="D62" t="s">
        <v>65</v>
      </c>
      <c r="E62" t="s">
        <v>66</v>
      </c>
      <c r="F62" t="str">
        <f>UnitControlCenter!$B$11</f>
        <v>jobs</v>
      </c>
      <c r="G62" t="s">
        <v>3158</v>
      </c>
      <c r="H62" t="s">
        <v>3138</v>
      </c>
      <c r="I62" s="17" t="s">
        <v>3139</v>
      </c>
      <c r="J62" s="17"/>
    </row>
    <row r="63" spans="1:10">
      <c r="A63" s="291" t="s">
        <v>2846</v>
      </c>
      <c r="B63" s="399" t="s">
        <v>3151</v>
      </c>
      <c r="C63" s="17">
        <v>0</v>
      </c>
      <c r="D63" t="s">
        <v>65</v>
      </c>
      <c r="E63" t="s">
        <v>64</v>
      </c>
      <c r="F63" t="str">
        <f>UnitControlCenter!$B$18</f>
        <v>% change</v>
      </c>
      <c r="G63" t="s">
        <v>3157</v>
      </c>
      <c r="H63" t="s">
        <v>3138</v>
      </c>
      <c r="I63" s="17" t="s">
        <v>3139</v>
      </c>
      <c r="J63" s="17"/>
    </row>
    <row r="64" spans="1:10">
      <c r="A64" s="291" t="s">
        <v>2846</v>
      </c>
      <c r="B64" s="399" t="s">
        <v>3124</v>
      </c>
      <c r="C64" s="17">
        <v>0</v>
      </c>
      <c r="D64" t="s">
        <v>65</v>
      </c>
      <c r="E64" t="s">
        <v>66</v>
      </c>
      <c r="F64" t="str">
        <f>UnitControlCenter!$B$11</f>
        <v>jobs</v>
      </c>
      <c r="G64" t="s">
        <v>3140</v>
      </c>
      <c r="H64" t="s">
        <v>3141</v>
      </c>
      <c r="I64" t="s">
        <v>3142</v>
      </c>
    </row>
    <row r="65" spans="1:10">
      <c r="A65" s="291" t="s">
        <v>2846</v>
      </c>
      <c r="B65" s="399" t="s">
        <v>3152</v>
      </c>
      <c r="C65" s="17">
        <v>0</v>
      </c>
      <c r="D65" t="s">
        <v>65</v>
      </c>
      <c r="E65" t="s">
        <v>64</v>
      </c>
      <c r="F65" t="str">
        <f>UnitControlCenter!$B$18</f>
        <v>% change</v>
      </c>
      <c r="G65" t="s">
        <v>3155</v>
      </c>
      <c r="H65" t="s">
        <v>3141</v>
      </c>
      <c r="I65" t="s">
        <v>3142</v>
      </c>
    </row>
    <row r="66" spans="1:10">
      <c r="A66" s="291" t="s">
        <v>2846</v>
      </c>
      <c r="B66" s="399" t="s">
        <v>3127</v>
      </c>
      <c r="C66" s="17">
        <v>0</v>
      </c>
      <c r="D66" t="s">
        <v>65</v>
      </c>
      <c r="E66" t="s">
        <v>66</v>
      </c>
      <c r="F66" t="str">
        <f>UnitControlCenter!$B$11</f>
        <v>jobs</v>
      </c>
      <c r="G66" t="s">
        <v>3143</v>
      </c>
      <c r="H66" t="s">
        <v>3144</v>
      </c>
      <c r="I66" t="s">
        <v>3145</v>
      </c>
    </row>
    <row r="67" spans="1:10">
      <c r="A67" s="291" t="s">
        <v>2846</v>
      </c>
      <c r="B67" s="399" t="s">
        <v>3153</v>
      </c>
      <c r="C67" s="17">
        <v>0</v>
      </c>
      <c r="D67" t="s">
        <v>65</v>
      </c>
      <c r="E67" t="s">
        <v>64</v>
      </c>
      <c r="F67" t="str">
        <f>UnitControlCenter!$B$18</f>
        <v>% change</v>
      </c>
      <c r="G67" t="s">
        <v>3156</v>
      </c>
      <c r="H67" t="s">
        <v>3144</v>
      </c>
      <c r="I67" t="s">
        <v>3145</v>
      </c>
    </row>
    <row r="68" spans="1:10">
      <c r="A68" s="291" t="s">
        <v>2846</v>
      </c>
      <c r="B68" s="399" t="s">
        <v>3205</v>
      </c>
      <c r="C68" s="17">
        <v>1</v>
      </c>
      <c r="D68" t="s">
        <v>65</v>
      </c>
      <c r="E68" t="s">
        <v>66</v>
      </c>
      <c r="F68" t="str">
        <f>UnitControlCenter!$B$11</f>
        <v>jobs</v>
      </c>
      <c r="G68" t="s">
        <v>3206</v>
      </c>
      <c r="H68" t="s">
        <v>3207</v>
      </c>
      <c r="I68" t="s">
        <v>3208</v>
      </c>
    </row>
    <row r="69" spans="1:10">
      <c r="A69" s="291" t="s">
        <v>2846</v>
      </c>
      <c r="B69" s="399" t="s">
        <v>3209</v>
      </c>
      <c r="C69" s="17">
        <v>1</v>
      </c>
      <c r="D69" t="s">
        <v>65</v>
      </c>
      <c r="E69" t="s">
        <v>64</v>
      </c>
      <c r="F69" t="str">
        <f>UnitControlCenter!$B$18</f>
        <v>% change</v>
      </c>
      <c r="G69" t="s">
        <v>3210</v>
      </c>
      <c r="H69" t="s">
        <v>3207</v>
      </c>
      <c r="I69" t="s">
        <v>3208</v>
      </c>
    </row>
    <row r="70" spans="1:10">
      <c r="A70" s="291" t="s">
        <v>2846</v>
      </c>
      <c r="B70" s="399" t="s">
        <v>2901</v>
      </c>
      <c r="C70" s="17">
        <v>1</v>
      </c>
      <c r="D70" t="s">
        <v>65</v>
      </c>
      <c r="E70" t="s">
        <v>64</v>
      </c>
      <c r="F70" t="str">
        <f>UnitControlCenter!$B$11</f>
        <v>jobs</v>
      </c>
      <c r="G70" t="s">
        <v>2905</v>
      </c>
      <c r="H70" t="s">
        <v>2904</v>
      </c>
      <c r="I70" t="s">
        <v>2915</v>
      </c>
    </row>
    <row r="71" spans="1:10">
      <c r="A71" s="291" t="s">
        <v>2846</v>
      </c>
      <c r="B71" s="399" t="s">
        <v>2956</v>
      </c>
      <c r="C71" s="17">
        <v>1</v>
      </c>
      <c r="D71" t="s">
        <v>65</v>
      </c>
      <c r="E71" t="s">
        <v>64</v>
      </c>
      <c r="F71" t="str">
        <f>UnitControlCenter!$B$11</f>
        <v>jobs</v>
      </c>
      <c r="G71" t="s">
        <v>2955</v>
      </c>
      <c r="H71" t="s">
        <v>2853</v>
      </c>
      <c r="I71" t="s">
        <v>2395</v>
      </c>
    </row>
    <row r="72" spans="1:10">
      <c r="A72" s="291" t="s">
        <v>2846</v>
      </c>
      <c r="B72" s="399" t="s">
        <v>2848</v>
      </c>
      <c r="C72" s="17">
        <v>1</v>
      </c>
      <c r="D72" t="s">
        <v>65</v>
      </c>
      <c r="E72" t="s">
        <v>64</v>
      </c>
      <c r="F72" t="str">
        <f>UnitControlCenter!$B$9</f>
        <v>billion 2025 dollars / year</v>
      </c>
      <c r="G72" t="s">
        <v>2855</v>
      </c>
      <c r="H72" t="s">
        <v>2857</v>
      </c>
      <c r="I72" t="s">
        <v>2395</v>
      </c>
    </row>
    <row r="73" spans="1:10">
      <c r="A73" s="291" t="s">
        <v>2846</v>
      </c>
      <c r="B73" s="399" t="s">
        <v>2867</v>
      </c>
      <c r="C73" s="17">
        <v>1</v>
      </c>
      <c r="D73" t="s">
        <v>65</v>
      </c>
      <c r="E73" t="s">
        <v>64</v>
      </c>
      <c r="F73" t="str">
        <f>UnitControlCenter!$B$18</f>
        <v>% change</v>
      </c>
      <c r="G73" t="s">
        <v>2869</v>
      </c>
      <c r="H73" t="s">
        <v>2857</v>
      </c>
      <c r="I73" t="s">
        <v>2395</v>
      </c>
    </row>
    <row r="74" spans="1:10">
      <c r="A74" s="291" t="s">
        <v>2846</v>
      </c>
      <c r="B74" s="399" t="s">
        <v>2902</v>
      </c>
      <c r="C74" s="17">
        <v>1</v>
      </c>
      <c r="D74" t="s">
        <v>65</v>
      </c>
      <c r="E74" t="s">
        <v>64</v>
      </c>
      <c r="F74" t="str">
        <f>UnitControlCenter!$B$9</f>
        <v>billion 2025 dollars / year</v>
      </c>
      <c r="G74" t="s">
        <v>2906</v>
      </c>
      <c r="H74" t="s">
        <v>2904</v>
      </c>
      <c r="I74" t="s">
        <v>2915</v>
      </c>
    </row>
    <row r="75" spans="1:10">
      <c r="A75" s="291" t="s">
        <v>2846</v>
      </c>
      <c r="B75" s="399" t="s">
        <v>2862</v>
      </c>
      <c r="C75" s="17">
        <v>1</v>
      </c>
      <c r="D75" t="s">
        <v>65</v>
      </c>
      <c r="E75" t="s">
        <v>64</v>
      </c>
      <c r="F75" t="str">
        <f>UnitControlCenter!$B$9</f>
        <v>billion 2025 dollars / year</v>
      </c>
      <c r="G75" t="s">
        <v>2858</v>
      </c>
      <c r="H75" t="s">
        <v>2856</v>
      </c>
      <c r="I75" t="s">
        <v>2395</v>
      </c>
    </row>
    <row r="76" spans="1:10">
      <c r="A76" s="291" t="s">
        <v>2846</v>
      </c>
      <c r="B76" s="399" t="s">
        <v>2860</v>
      </c>
      <c r="C76" s="17">
        <v>1</v>
      </c>
      <c r="D76" t="s">
        <v>63</v>
      </c>
      <c r="E76" t="s">
        <v>64</v>
      </c>
      <c r="F76" t="str">
        <f>UnitControlCenter!$B$19</f>
        <v>2025 dollars / employee-year</v>
      </c>
      <c r="G76" t="s">
        <v>2861</v>
      </c>
    </row>
    <row r="77" spans="1:10" ht="16" thickBot="1">
      <c r="A77" s="396" t="s">
        <v>2846</v>
      </c>
      <c r="B77" s="400" t="s">
        <v>2903</v>
      </c>
      <c r="C77" s="397">
        <v>1</v>
      </c>
      <c r="D77" s="398" t="s">
        <v>65</v>
      </c>
      <c r="E77" s="398" t="s">
        <v>64</v>
      </c>
      <c r="F77" s="398" t="str">
        <f>UnitControlCenter!$B$9</f>
        <v>billion 2025 dollars / year</v>
      </c>
      <c r="G77" s="398" t="s">
        <v>2907</v>
      </c>
      <c r="H77" s="398" t="s">
        <v>2904</v>
      </c>
      <c r="I77" s="398" t="s">
        <v>2915</v>
      </c>
      <c r="J77" s="398"/>
    </row>
    <row r="78" spans="1:10">
      <c r="A78" s="291" t="s">
        <v>2847</v>
      </c>
      <c r="B78" s="291" t="s">
        <v>2653</v>
      </c>
      <c r="C78" s="17">
        <v>0</v>
      </c>
      <c r="D78" t="s">
        <v>65</v>
      </c>
      <c r="E78" t="s">
        <v>64</v>
      </c>
      <c r="F78" t="str">
        <f>UnitControlCenter!$B$9</f>
        <v>billion 2025 dollars / year</v>
      </c>
      <c r="G78" t="s">
        <v>2654</v>
      </c>
      <c r="H78" t="s">
        <v>2655</v>
      </c>
      <c r="I78" t="s">
        <v>2634</v>
      </c>
    </row>
    <row r="79" spans="1:10">
      <c r="A79" s="291" t="s">
        <v>2847</v>
      </c>
      <c r="B79" s="291" t="s">
        <v>2657</v>
      </c>
      <c r="C79" s="17">
        <v>0</v>
      </c>
      <c r="D79" t="s">
        <v>65</v>
      </c>
      <c r="E79" t="s">
        <v>64</v>
      </c>
      <c r="F79" t="str">
        <f>UnitControlCenter!$B$9</f>
        <v>billion 2025 dollars / year</v>
      </c>
      <c r="G79" t="s">
        <v>2667</v>
      </c>
      <c r="H79" t="s">
        <v>2668</v>
      </c>
      <c r="I79" t="s">
        <v>2669</v>
      </c>
    </row>
    <row r="80" spans="1:10">
      <c r="A80" s="291" t="s">
        <v>2847</v>
      </c>
      <c r="B80" s="291" t="s">
        <v>2658</v>
      </c>
      <c r="C80" s="17">
        <v>0</v>
      </c>
      <c r="D80" t="s">
        <v>65</v>
      </c>
      <c r="E80" t="s">
        <v>64</v>
      </c>
      <c r="F80" t="str">
        <f>UnitControlCenter!$B$9</f>
        <v>billion 2025 dollars / year</v>
      </c>
      <c r="G80" t="s">
        <v>2678</v>
      </c>
      <c r="H80" t="s">
        <v>2676</v>
      </c>
      <c r="I80" t="s">
        <v>2677</v>
      </c>
    </row>
    <row r="81" spans="1:10">
      <c r="A81" s="291" t="s">
        <v>2847</v>
      </c>
      <c r="B81" s="291" t="s">
        <v>2659</v>
      </c>
      <c r="C81" s="17">
        <v>0</v>
      </c>
      <c r="D81" t="s">
        <v>65</v>
      </c>
      <c r="E81" t="s">
        <v>64</v>
      </c>
      <c r="F81" t="str">
        <f>UnitControlCenter!$B$9</f>
        <v>billion 2025 dollars / year</v>
      </c>
      <c r="G81" t="s">
        <v>2672</v>
      </c>
      <c r="H81" t="s">
        <v>2668</v>
      </c>
      <c r="I81" t="s">
        <v>2670</v>
      </c>
    </row>
    <row r="82" spans="1:10">
      <c r="A82" s="291" t="s">
        <v>2847</v>
      </c>
      <c r="B82" s="291" t="s">
        <v>2660</v>
      </c>
      <c r="C82" s="17">
        <v>0</v>
      </c>
      <c r="D82" t="s">
        <v>65</v>
      </c>
      <c r="E82" t="s">
        <v>64</v>
      </c>
      <c r="F82" t="str">
        <f>UnitControlCenter!$B$9</f>
        <v>billion 2025 dollars / year</v>
      </c>
      <c r="G82" t="s">
        <v>2673</v>
      </c>
      <c r="H82" t="s">
        <v>2668</v>
      </c>
      <c r="I82" t="s">
        <v>2671</v>
      </c>
    </row>
    <row r="83" spans="1:10">
      <c r="A83" s="291" t="s">
        <v>2847</v>
      </c>
      <c r="B83" s="291" t="s">
        <v>2661</v>
      </c>
      <c r="C83" s="17">
        <v>0</v>
      </c>
      <c r="D83" t="s">
        <v>65</v>
      </c>
      <c r="E83" t="s">
        <v>64</v>
      </c>
      <c r="F83" t="str">
        <f>UnitControlCenter!$B$9</f>
        <v>billion 2025 dollars / year</v>
      </c>
      <c r="G83" t="s">
        <v>2679</v>
      </c>
      <c r="H83" t="s">
        <v>2676</v>
      </c>
      <c r="I83" t="s">
        <v>2677</v>
      </c>
    </row>
    <row r="84" spans="1:10">
      <c r="A84" s="291" t="s">
        <v>2847</v>
      </c>
      <c r="B84" s="291" t="s">
        <v>2662</v>
      </c>
      <c r="C84" s="17">
        <v>0</v>
      </c>
      <c r="D84" t="s">
        <v>65</v>
      </c>
      <c r="E84" t="s">
        <v>64</v>
      </c>
      <c r="F84" t="str">
        <f>UnitControlCenter!$B$9</f>
        <v>billion 2025 dollars / year</v>
      </c>
      <c r="G84" t="s">
        <v>2680</v>
      </c>
      <c r="H84" t="s">
        <v>2676</v>
      </c>
      <c r="I84" t="s">
        <v>2677</v>
      </c>
    </row>
    <row r="85" spans="1:10">
      <c r="A85" s="291" t="s">
        <v>2847</v>
      </c>
      <c r="B85" s="291" t="s">
        <v>2663</v>
      </c>
      <c r="C85" s="17">
        <v>0</v>
      </c>
      <c r="D85" t="s">
        <v>65</v>
      </c>
      <c r="E85" t="s">
        <v>64</v>
      </c>
      <c r="F85" t="str">
        <f>UnitControlCenter!$B$9</f>
        <v>billion 2025 dollars / year</v>
      </c>
      <c r="G85" t="s">
        <v>2681</v>
      </c>
      <c r="H85" t="s">
        <v>2676</v>
      </c>
      <c r="I85" t="s">
        <v>2677</v>
      </c>
    </row>
    <row r="86" spans="1:10">
      <c r="A86" s="291" t="s">
        <v>2847</v>
      </c>
      <c r="B86" s="291" t="s">
        <v>2686</v>
      </c>
      <c r="C86" s="17">
        <v>0</v>
      </c>
      <c r="D86" t="s">
        <v>65</v>
      </c>
      <c r="E86" t="s">
        <v>64</v>
      </c>
      <c r="F86" t="str">
        <f>UnitControlCenter!$B$9</f>
        <v>billion 2025 dollars / year</v>
      </c>
      <c r="G86" t="s">
        <v>2684</v>
      </c>
      <c r="H86" t="s">
        <v>2676</v>
      </c>
      <c r="I86" t="s">
        <v>2682</v>
      </c>
    </row>
    <row r="87" spans="1:10" ht="16" thickBot="1">
      <c r="A87" s="396" t="s">
        <v>2847</v>
      </c>
      <c r="B87" s="396" t="s">
        <v>2687</v>
      </c>
      <c r="C87" s="397">
        <v>0</v>
      </c>
      <c r="D87" s="398" t="s">
        <v>65</v>
      </c>
      <c r="E87" s="398" t="s">
        <v>64</v>
      </c>
      <c r="F87" s="398" t="str">
        <f>UnitControlCenter!$B$9</f>
        <v>billion 2025 dollars / year</v>
      </c>
      <c r="G87" s="398" t="s">
        <v>2685</v>
      </c>
      <c r="H87" s="398" t="s">
        <v>2676</v>
      </c>
      <c r="I87" s="398" t="s">
        <v>2683</v>
      </c>
      <c r="J87" s="398"/>
    </row>
    <row r="88" spans="1:10">
      <c r="A88" s="291" t="s">
        <v>2334</v>
      </c>
      <c r="B88" s="291" t="s">
        <v>2957</v>
      </c>
      <c r="C88" s="17">
        <v>1</v>
      </c>
      <c r="D88" t="s">
        <v>63</v>
      </c>
      <c r="E88" t="s">
        <v>2959</v>
      </c>
      <c r="F88" t="str">
        <f>UnitControlCenter!B12</f>
        <v>deaths / year</v>
      </c>
      <c r="G88" t="s">
        <v>3841</v>
      </c>
    </row>
    <row r="89" spans="1:10">
      <c r="A89" s="291" t="s">
        <v>2334</v>
      </c>
      <c r="B89" s="291" t="s">
        <v>3164</v>
      </c>
      <c r="C89" s="17">
        <v>1</v>
      </c>
      <c r="D89" t="s">
        <v>63</v>
      </c>
      <c r="E89" t="s">
        <v>64</v>
      </c>
      <c r="F89" t="str">
        <f>UnitControlCenter!B18</f>
        <v>% change</v>
      </c>
      <c r="G89" t="s">
        <v>3165</v>
      </c>
    </row>
    <row r="90" spans="1:10">
      <c r="A90" s="291" t="s">
        <v>2334</v>
      </c>
      <c r="B90" s="291" t="s">
        <v>3244</v>
      </c>
      <c r="C90" s="17">
        <v>1</v>
      </c>
      <c r="D90" t="s">
        <v>65</v>
      </c>
      <c r="E90" t="s">
        <v>66</v>
      </c>
      <c r="F90" t="str">
        <f>UnitControlCenter!B12</f>
        <v>deaths / year</v>
      </c>
      <c r="G90" t="s">
        <v>3148</v>
      </c>
      <c r="H90" t="s">
        <v>3136</v>
      </c>
      <c r="I90" t="s">
        <v>3137</v>
      </c>
    </row>
    <row r="91" spans="1:10">
      <c r="A91" s="291" t="s">
        <v>2334</v>
      </c>
      <c r="B91" s="291" t="s">
        <v>3245</v>
      </c>
      <c r="C91" s="17">
        <v>1</v>
      </c>
      <c r="D91" t="s">
        <v>65</v>
      </c>
      <c r="E91" t="s">
        <v>64</v>
      </c>
      <c r="F91" t="str">
        <f>UnitControlCenter!B18</f>
        <v>% change</v>
      </c>
      <c r="G91" t="s">
        <v>3159</v>
      </c>
      <c r="H91" t="s">
        <v>3136</v>
      </c>
      <c r="I91" t="s">
        <v>3137</v>
      </c>
    </row>
    <row r="92" spans="1:10">
      <c r="A92" s="291" t="s">
        <v>2334</v>
      </c>
      <c r="B92" s="291" t="s">
        <v>3146</v>
      </c>
      <c r="C92" s="17">
        <v>1</v>
      </c>
      <c r="D92" t="s">
        <v>65</v>
      </c>
      <c r="E92" t="s">
        <v>66</v>
      </c>
      <c r="F92" t="str">
        <f>UnitControlCenter!B12</f>
        <v>deaths / year</v>
      </c>
      <c r="G92" t="s">
        <v>3149</v>
      </c>
      <c r="H92" t="s">
        <v>3138</v>
      </c>
      <c r="I92" s="17" t="s">
        <v>3139</v>
      </c>
      <c r="J92" s="17"/>
    </row>
    <row r="93" spans="1:10">
      <c r="A93" s="291" t="s">
        <v>2334</v>
      </c>
      <c r="B93" s="291" t="s">
        <v>3162</v>
      </c>
      <c r="C93" s="17">
        <v>1</v>
      </c>
      <c r="D93" t="s">
        <v>65</v>
      </c>
      <c r="E93" t="s">
        <v>64</v>
      </c>
      <c r="F93" t="str">
        <f>UnitControlCenter!B18</f>
        <v>% change</v>
      </c>
      <c r="G93" t="s">
        <v>3160</v>
      </c>
      <c r="H93" t="s">
        <v>3138</v>
      </c>
      <c r="I93" s="17" t="s">
        <v>3139</v>
      </c>
      <c r="J93" s="17"/>
    </row>
    <row r="94" spans="1:10">
      <c r="A94" s="291" t="s">
        <v>2334</v>
      </c>
      <c r="B94" s="291" t="s">
        <v>3147</v>
      </c>
      <c r="C94" s="17">
        <v>1</v>
      </c>
      <c r="D94" t="s">
        <v>65</v>
      </c>
      <c r="E94" t="s">
        <v>66</v>
      </c>
      <c r="F94" t="str">
        <f>UnitControlCenter!B12</f>
        <v>deaths / year</v>
      </c>
      <c r="G94" t="s">
        <v>3150</v>
      </c>
      <c r="H94" t="s">
        <v>3141</v>
      </c>
      <c r="I94" t="s">
        <v>3142</v>
      </c>
    </row>
    <row r="95" spans="1:10">
      <c r="A95" s="291" t="s">
        <v>2334</v>
      </c>
      <c r="B95" s="291" t="s">
        <v>3163</v>
      </c>
      <c r="C95" s="17">
        <v>1</v>
      </c>
      <c r="D95" t="s">
        <v>65</v>
      </c>
      <c r="E95" t="s">
        <v>64</v>
      </c>
      <c r="F95" t="str">
        <f>UnitControlCenter!B18</f>
        <v>% change</v>
      </c>
      <c r="G95" t="s">
        <v>3161</v>
      </c>
      <c r="H95" t="s">
        <v>3141</v>
      </c>
      <c r="I95" t="s">
        <v>3142</v>
      </c>
    </row>
    <row r="96" spans="1:10">
      <c r="A96" s="291" t="s">
        <v>2334</v>
      </c>
      <c r="B96" s="291" t="s">
        <v>3842</v>
      </c>
      <c r="C96" s="17">
        <v>0</v>
      </c>
      <c r="D96" t="s">
        <v>63</v>
      </c>
      <c r="E96" t="s">
        <v>64</v>
      </c>
      <c r="F96" t="str">
        <f>UnitControlCenter!B12</f>
        <v>deaths / year</v>
      </c>
      <c r="G96" t="s">
        <v>2888</v>
      </c>
    </row>
    <row r="97" spans="1:10">
      <c r="A97" s="291" t="s">
        <v>2334</v>
      </c>
      <c r="B97" s="291" t="s">
        <v>3843</v>
      </c>
      <c r="C97" s="17">
        <v>1</v>
      </c>
      <c r="D97" t="s">
        <v>63</v>
      </c>
      <c r="E97" t="s">
        <v>64</v>
      </c>
      <c r="F97" t="str">
        <f>UnitControlCenter!B12</f>
        <v>deaths / year</v>
      </c>
      <c r="G97" t="s">
        <v>3844</v>
      </c>
    </row>
    <row r="98" spans="1:10">
      <c r="A98" s="291" t="s">
        <v>2334</v>
      </c>
      <c r="B98" s="291" t="s">
        <v>2335</v>
      </c>
      <c r="C98" s="17">
        <v>1</v>
      </c>
      <c r="D98" t="s">
        <v>63</v>
      </c>
      <c r="E98" t="s">
        <v>64</v>
      </c>
      <c r="F98" t="str">
        <f>UnitControlCenter!B9</f>
        <v>billion 2025 dollars / year</v>
      </c>
      <c r="G98" t="s">
        <v>67</v>
      </c>
    </row>
    <row r="99" spans="1:10">
      <c r="A99" s="291" t="s">
        <v>2334</v>
      </c>
      <c r="B99" s="291" t="s">
        <v>2884</v>
      </c>
      <c r="C99" s="17">
        <v>1</v>
      </c>
      <c r="D99" t="s">
        <v>63</v>
      </c>
      <c r="E99" t="s">
        <v>64</v>
      </c>
      <c r="F99" t="str">
        <f>UnitControlCenter!B13</f>
        <v>days / year</v>
      </c>
      <c r="G99" t="s">
        <v>2889</v>
      </c>
    </row>
    <row r="100" spans="1:10">
      <c r="A100" s="291" t="s">
        <v>2334</v>
      </c>
      <c r="B100" s="291" t="s">
        <v>2893</v>
      </c>
      <c r="C100" s="17">
        <v>1</v>
      </c>
      <c r="D100" t="s">
        <v>63</v>
      </c>
      <c r="E100" t="s">
        <v>64</v>
      </c>
      <c r="F100" t="str">
        <f>UnitControlCenter!B17</f>
        <v>events / year</v>
      </c>
      <c r="G100" t="s">
        <v>2894</v>
      </c>
    </row>
    <row r="101" spans="1:10">
      <c r="A101" s="291" t="s">
        <v>2334</v>
      </c>
      <c r="B101" s="291" t="s">
        <v>3847</v>
      </c>
      <c r="C101" s="17">
        <v>1</v>
      </c>
      <c r="D101" t="s">
        <v>63</v>
      </c>
      <c r="E101" t="s">
        <v>64</v>
      </c>
      <c r="F101" t="str">
        <f>UnitControlCenter!B16</f>
        <v>cases / year</v>
      </c>
      <c r="G101" t="s">
        <v>3849</v>
      </c>
    </row>
    <row r="102" spans="1:10">
      <c r="A102" s="291" t="s">
        <v>2334</v>
      </c>
      <c r="B102" s="291" t="s">
        <v>2885</v>
      </c>
      <c r="C102" s="17">
        <v>1</v>
      </c>
      <c r="D102" t="s">
        <v>63</v>
      </c>
      <c r="E102" t="s">
        <v>64</v>
      </c>
      <c r="F102" t="str">
        <f>UnitControlCenter!B17</f>
        <v>events / year</v>
      </c>
      <c r="G102" t="s">
        <v>2890</v>
      </c>
    </row>
    <row r="103" spans="1:10">
      <c r="A103" s="291" t="s">
        <v>2334</v>
      </c>
      <c r="B103" s="291" t="s">
        <v>2886</v>
      </c>
      <c r="C103" s="17">
        <v>1</v>
      </c>
      <c r="D103" t="s">
        <v>63</v>
      </c>
      <c r="E103" t="s">
        <v>64</v>
      </c>
      <c r="F103" t="str">
        <f>UnitControlCenter!B14</f>
        <v>admissions / year</v>
      </c>
      <c r="G103" t="s">
        <v>2891</v>
      </c>
    </row>
    <row r="104" spans="1:10">
      <c r="A104" s="291" t="s">
        <v>2334</v>
      </c>
      <c r="B104" s="291" t="s">
        <v>3863</v>
      </c>
      <c r="C104" s="17">
        <v>1</v>
      </c>
      <c r="D104" t="s">
        <v>63</v>
      </c>
      <c r="E104" t="s">
        <v>64</v>
      </c>
      <c r="F104" t="str">
        <f>UnitControlCenter!B15</f>
        <v>visits / year</v>
      </c>
      <c r="G104" t="s">
        <v>3862</v>
      </c>
    </row>
    <row r="105" spans="1:10">
      <c r="A105" s="291" t="s">
        <v>2334</v>
      </c>
      <c r="B105" s="291" t="s">
        <v>2887</v>
      </c>
      <c r="C105" s="17">
        <v>1</v>
      </c>
      <c r="D105" t="s">
        <v>63</v>
      </c>
      <c r="E105" t="s">
        <v>64</v>
      </c>
      <c r="F105" t="str">
        <f>UnitControlCenter!B13</f>
        <v>days / year</v>
      </c>
      <c r="G105" t="s">
        <v>2892</v>
      </c>
    </row>
    <row r="106" spans="1:10">
      <c r="A106" s="291" t="s">
        <v>2334</v>
      </c>
      <c r="B106" s="291" t="s">
        <v>3852</v>
      </c>
      <c r="C106" s="17">
        <v>1</v>
      </c>
      <c r="D106" t="s">
        <v>63</v>
      </c>
      <c r="E106" t="s">
        <v>64</v>
      </c>
      <c r="F106" t="str">
        <f>UnitControlCenter!B16</f>
        <v>cases / year</v>
      </c>
      <c r="G106" t="s">
        <v>3853</v>
      </c>
    </row>
    <row r="107" spans="1:10">
      <c r="A107" s="291" t="s">
        <v>2334</v>
      </c>
      <c r="B107" s="291" t="s">
        <v>3854</v>
      </c>
      <c r="C107" s="17">
        <v>1</v>
      </c>
      <c r="D107" t="s">
        <v>63</v>
      </c>
      <c r="E107" t="s">
        <v>64</v>
      </c>
      <c r="F107" t="str">
        <f>UnitControlCenter!B16</f>
        <v>cases / year</v>
      </c>
      <c r="G107" t="s">
        <v>3855</v>
      </c>
    </row>
    <row r="108" spans="1:10">
      <c r="A108" s="291" t="s">
        <v>2334</v>
      </c>
      <c r="B108" s="291" t="s">
        <v>3856</v>
      </c>
      <c r="C108" s="17">
        <v>1</v>
      </c>
      <c r="D108" t="s">
        <v>63</v>
      </c>
      <c r="E108" t="s">
        <v>64</v>
      </c>
      <c r="F108" t="str">
        <f>UnitControlCenter!B16</f>
        <v>cases / year</v>
      </c>
      <c r="G108" t="s">
        <v>3857</v>
      </c>
    </row>
    <row r="109" spans="1:10">
      <c r="A109" s="291" t="s">
        <v>2334</v>
      </c>
      <c r="B109" s="291" t="s">
        <v>3858</v>
      </c>
      <c r="C109" s="17">
        <v>1</v>
      </c>
      <c r="D109" t="s">
        <v>63</v>
      </c>
      <c r="E109" t="s">
        <v>64</v>
      </c>
      <c r="F109" t="str">
        <f>UnitControlCenter!B16</f>
        <v>cases / year</v>
      </c>
      <c r="G109" t="s">
        <v>3859</v>
      </c>
    </row>
    <row r="110" spans="1:10">
      <c r="A110" t="s">
        <v>2334</v>
      </c>
      <c r="B110" t="s">
        <v>2887</v>
      </c>
      <c r="C110" s="17">
        <v>1</v>
      </c>
      <c r="D110" t="s">
        <v>63</v>
      </c>
      <c r="E110" t="s">
        <v>64</v>
      </c>
      <c r="F110" t="str">
        <f>UnitControlCenter!B13</f>
        <v>days / year</v>
      </c>
      <c r="G110" t="s">
        <v>2892</v>
      </c>
    </row>
    <row r="111" spans="1:10" ht="16" thickBot="1">
      <c r="A111" s="396" t="s">
        <v>2334</v>
      </c>
      <c r="B111" s="396" t="s">
        <v>3860</v>
      </c>
      <c r="C111" s="397">
        <v>1</v>
      </c>
      <c r="D111" s="398" t="s">
        <v>63</v>
      </c>
      <c r="E111" s="398" t="s">
        <v>64</v>
      </c>
      <c r="F111" s="398" t="str">
        <f>UnitControlCenter!B13</f>
        <v>days / year</v>
      </c>
      <c r="G111" s="398" t="s">
        <v>3861</v>
      </c>
      <c r="H111" s="398"/>
      <c r="I111" s="398"/>
      <c r="J111" s="398"/>
    </row>
    <row r="112" spans="1:10">
      <c r="A112" s="291" t="s">
        <v>2460</v>
      </c>
      <c r="B112" s="291" t="s">
        <v>2336</v>
      </c>
      <c r="C112" s="17">
        <v>1</v>
      </c>
      <c r="D112" t="s">
        <v>65</v>
      </c>
      <c r="E112" t="s">
        <v>66</v>
      </c>
      <c r="F112" t="str">
        <f>UnitControlCenter!$B$21</f>
        <v>terawatt-hours (TWh) / year</v>
      </c>
      <c r="G112" t="s">
        <v>4026</v>
      </c>
      <c r="H112" t="s">
        <v>4027</v>
      </c>
      <c r="I112" t="s">
        <v>4028</v>
      </c>
    </row>
    <row r="113" spans="1:10">
      <c r="A113" s="291" t="s">
        <v>2460</v>
      </c>
      <c r="B113" s="291" t="s">
        <v>2337</v>
      </c>
      <c r="C113" s="17">
        <v>1</v>
      </c>
      <c r="D113" t="s">
        <v>65</v>
      </c>
      <c r="E113" t="s">
        <v>64</v>
      </c>
      <c r="F113" t="str">
        <f>UnitControlCenter!$B$21</f>
        <v>terawatt-hours (TWh) / year</v>
      </c>
      <c r="G113" t="s">
        <v>4029</v>
      </c>
      <c r="H113" t="s">
        <v>4027</v>
      </c>
      <c r="I113" t="s">
        <v>4028</v>
      </c>
    </row>
    <row r="114" spans="1:10">
      <c r="A114" s="291" t="s">
        <v>2460</v>
      </c>
      <c r="B114" s="291" t="s">
        <v>2338</v>
      </c>
      <c r="C114" s="17">
        <v>1</v>
      </c>
      <c r="D114" t="s">
        <v>65</v>
      </c>
      <c r="E114" t="s">
        <v>66</v>
      </c>
      <c r="F114" t="str">
        <f>UnitControlCenter!$B$26</f>
        <v>gigawatts (GW) / year</v>
      </c>
      <c r="G114" t="s">
        <v>4030</v>
      </c>
      <c r="H114" t="s">
        <v>4031</v>
      </c>
      <c r="I114" t="s">
        <v>4032</v>
      </c>
    </row>
    <row r="115" spans="1:10">
      <c r="A115" s="291" t="s">
        <v>2460</v>
      </c>
      <c r="B115" s="291" t="s">
        <v>2339</v>
      </c>
      <c r="C115" s="17">
        <v>1</v>
      </c>
      <c r="D115" t="s">
        <v>65</v>
      </c>
      <c r="E115" t="s">
        <v>64</v>
      </c>
      <c r="F115" t="str">
        <f>UnitControlCenter!$B$26</f>
        <v>gigawatts (GW) / year</v>
      </c>
      <c r="G115" t="s">
        <v>4033</v>
      </c>
      <c r="H115" t="s">
        <v>4031</v>
      </c>
      <c r="I115" t="s">
        <v>4032</v>
      </c>
    </row>
    <row r="116" spans="1:10">
      <c r="A116" s="291" t="s">
        <v>2460</v>
      </c>
      <c r="B116" s="291" t="s">
        <v>2461</v>
      </c>
      <c r="C116" s="17">
        <v>1</v>
      </c>
      <c r="D116" t="s">
        <v>65</v>
      </c>
      <c r="E116" t="s">
        <v>66</v>
      </c>
      <c r="F116" t="str">
        <f>UnitControlCenter!$B$21</f>
        <v>terawatt-hours (TWh) / year</v>
      </c>
      <c r="G116" t="s">
        <v>4001</v>
      </c>
      <c r="H116" t="s">
        <v>4002</v>
      </c>
      <c r="I116" t="s">
        <v>4004</v>
      </c>
    </row>
    <row r="117" spans="1:10">
      <c r="A117" s="291" t="s">
        <v>2460</v>
      </c>
      <c r="B117" s="291" t="s">
        <v>3814</v>
      </c>
      <c r="C117" s="17">
        <v>1</v>
      </c>
      <c r="D117" t="s">
        <v>65</v>
      </c>
      <c r="E117" t="s">
        <v>64</v>
      </c>
      <c r="F117" t="str">
        <f>UnitControlCenter!B23</f>
        <v>%</v>
      </c>
      <c r="G117" t="s">
        <v>3815</v>
      </c>
      <c r="H117" t="s">
        <v>3816</v>
      </c>
      <c r="I117" t="s">
        <v>3817</v>
      </c>
    </row>
    <row r="118" spans="1:10">
      <c r="A118" s="291" t="s">
        <v>2460</v>
      </c>
      <c r="B118" s="291" t="s">
        <v>3309</v>
      </c>
      <c r="C118" s="17">
        <v>1</v>
      </c>
      <c r="D118" t="s">
        <v>63</v>
      </c>
      <c r="E118" t="s">
        <v>64</v>
      </c>
      <c r="F118" t="str">
        <f>UnitControlCenter!B24</f>
        <v>metric tons CO2e / megawatt-hour (MWh)</v>
      </c>
      <c r="G118" t="s">
        <v>3308</v>
      </c>
    </row>
    <row r="119" spans="1:10">
      <c r="A119" s="291" t="s">
        <v>2460</v>
      </c>
      <c r="B119" s="291" t="s">
        <v>3316</v>
      </c>
      <c r="C119" s="17">
        <v>1</v>
      </c>
      <c r="D119" t="s">
        <v>63</v>
      </c>
      <c r="E119" t="s">
        <v>64</v>
      </c>
      <c r="F119" t="str">
        <f>UnitControlCenter!B25</f>
        <v>kilowatt-hour / 2025 dollar</v>
      </c>
      <c r="G119" t="s">
        <v>3317</v>
      </c>
    </row>
    <row r="120" spans="1:10">
      <c r="A120" s="291" t="s">
        <v>2460</v>
      </c>
      <c r="B120" s="291" t="s">
        <v>4049</v>
      </c>
      <c r="C120" s="17">
        <v>1</v>
      </c>
      <c r="D120" t="s">
        <v>65</v>
      </c>
      <c r="E120" t="s">
        <v>3519</v>
      </c>
      <c r="F120" t="str">
        <f>UnitControlCenter!$B$22</f>
        <v>terawatt-hours (TWh)</v>
      </c>
      <c r="G120" t="s">
        <v>4039</v>
      </c>
      <c r="H120" t="s">
        <v>4045</v>
      </c>
      <c r="I120" t="s">
        <v>4046</v>
      </c>
    </row>
    <row r="121" spans="1:10">
      <c r="A121" s="291" t="s">
        <v>2460</v>
      </c>
      <c r="B121" s="291" t="s">
        <v>4050</v>
      </c>
      <c r="C121" s="17">
        <v>1</v>
      </c>
      <c r="D121" t="s">
        <v>65</v>
      </c>
      <c r="E121" t="s">
        <v>3519</v>
      </c>
      <c r="F121" t="str">
        <f>UnitControlCenter!$B$22</f>
        <v>terawatt-hours (TWh)</v>
      </c>
      <c r="G121" t="s">
        <v>4040</v>
      </c>
      <c r="H121" s="40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01" t="str">
        <f t="shared" si="0"/>
        <v>abd8a4, af64ff, b49f00, e5ffcc, ff9999, 620e7a, 65fffb, 00b050, ff6400, ffff00, f1bb18, c2dffd, 087bf1, 004185, ccff33, 04ffaf, bfb088, ff00ff, 000000, ad6600, 740000, db3a79, f593e0, 9b1cb0, c01b00, ff0000, 6e8000, 004d10, 009999, 969696, b49f00, af64ff</v>
      </c>
    </row>
    <row r="122" spans="1:10">
      <c r="A122" s="291" t="s">
        <v>2460</v>
      </c>
      <c r="B122" s="291" t="s">
        <v>4051</v>
      </c>
      <c r="C122" s="17">
        <v>1</v>
      </c>
      <c r="D122" t="s">
        <v>65</v>
      </c>
      <c r="E122" t="s">
        <v>3519</v>
      </c>
      <c r="F122" t="str">
        <f>UnitControlCenter!$B$22</f>
        <v>terawatt-hours (TWh)</v>
      </c>
      <c r="G122" t="s">
        <v>4041</v>
      </c>
      <c r="H122"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01" t="str">
        <f t="shared" si="0"/>
        <v>abd8a4, af64ff, b49f00, e5ffcc, ff9999, 620e7a, 65fffb, 00b050, ff6400, ffff00, f1bb18, c2dffd, 087bf1, 004185, ccff33, 04ffaf, bfb088, ff00ff, 000000, ad6600, 740000, db3a79, f593e0, 9b1cb0, c01b00, ff0000, 6e8000, 004d10, 009999, 969696, b49f00, af64ff</v>
      </c>
    </row>
    <row r="123" spans="1:10">
      <c r="A123" s="291" t="s">
        <v>2460</v>
      </c>
      <c r="B123" s="291" t="s">
        <v>4052</v>
      </c>
      <c r="C123" s="17">
        <v>1</v>
      </c>
      <c r="D123" t="s">
        <v>65</v>
      </c>
      <c r="E123" t="s">
        <v>3519</v>
      </c>
      <c r="F123" t="str">
        <f>UnitControlCenter!$B$22</f>
        <v>terawatt-hours (TWh)</v>
      </c>
      <c r="G123" t="s">
        <v>4042</v>
      </c>
      <c r="H123"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01" t="str">
        <f t="shared" si="0"/>
        <v>abd8a4, af64ff, b49f00, e5ffcc, ff9999, 620e7a, 65fffb, 00b050, ff6400, ffff00, f1bb18, c2dffd, 087bf1, 004185, ccff33, 04ffaf, bfb088, ff00ff, 000000, ad6600, 740000, db3a79, f593e0, 9b1cb0, c01b00, ff0000, 6e8000, 004d10, 009999, 969696, b49f00, af64ff</v>
      </c>
    </row>
    <row r="124" spans="1:10">
      <c r="A124" s="291" t="s">
        <v>2460</v>
      </c>
      <c r="B124" s="291" t="s">
        <v>4053</v>
      </c>
      <c r="C124" s="17">
        <v>1</v>
      </c>
      <c r="D124" t="s">
        <v>65</v>
      </c>
      <c r="E124" t="s">
        <v>3519</v>
      </c>
      <c r="F124" t="str">
        <f>UnitControlCenter!$B$22</f>
        <v>terawatt-hours (TWh)</v>
      </c>
      <c r="G124" t="s">
        <v>4043</v>
      </c>
      <c r="H124"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01" t="str">
        <f t="shared" si="0"/>
        <v>abd8a4, af64ff, b49f00, e5ffcc, ff9999, 620e7a, 65fffb, 00b050, ff6400, ffff00, f1bb18, c2dffd, 087bf1, 004185, ccff33, 04ffaf, bfb088, ff00ff, 000000, ad6600, 740000, db3a79, f593e0, 9b1cb0, c01b00, ff0000, 6e8000, 004d10, 009999, 969696, b49f00, af64ff</v>
      </c>
    </row>
    <row r="125" spans="1:10">
      <c r="A125" s="291" t="s">
        <v>2460</v>
      </c>
      <c r="B125" s="291" t="s">
        <v>4054</v>
      </c>
      <c r="C125" s="17">
        <v>1</v>
      </c>
      <c r="D125" t="s">
        <v>65</v>
      </c>
      <c r="E125" t="s">
        <v>3519</v>
      </c>
      <c r="F125" t="str">
        <f>UnitControlCenter!$B$22</f>
        <v>terawatt-hours (TWh)</v>
      </c>
      <c r="G125" t="s">
        <v>4044</v>
      </c>
      <c r="H125" s="40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01" t="str">
        <f t="shared" si="0"/>
        <v>abd8a4, af64ff, b49f00, e5ffcc, ff9999, 620e7a, 65fffb, 00b050, ff6400, ffff00, f1bb18, c2dffd, 087bf1, 004185, ccff33, 04ffaf, bfb088, ff00ff, 000000, ad6600, 740000, db3a79, f593e0, 9b1cb0, c01b00, ff0000, 6e8000, 004d10, 009999, 969696, b49f00, af64ff</v>
      </c>
    </row>
    <row r="126" spans="1:10">
      <c r="A126" s="291" t="s">
        <v>2460</v>
      </c>
      <c r="B126" s="291" t="s">
        <v>4055</v>
      </c>
      <c r="C126" s="17">
        <v>1</v>
      </c>
      <c r="D126" t="s">
        <v>65</v>
      </c>
      <c r="E126" t="s">
        <v>4000</v>
      </c>
      <c r="F126" t="str">
        <f>UnitControlCenter!$B$22</f>
        <v>terawatt-hours (TWh)</v>
      </c>
      <c r="G126" s="40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0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02" t="str">
        <f t="shared" si="1"/>
        <v>abd8a4, af64ff, b49f00, e5ffcc, ff9999, 620e7a, 65fffb, 00b050, ff6400, ffff00, f1bb18, c2dffd, 087bf1, 004185, ccff33, 04ffaf, bfb088, ff00ff, 000000, ad6600, 740000, db3a79, f593e0, 9b1cb0, c01b00, ff0000, 6e8000, 004d10, 009999, 969696, b49f00, af64ff</v>
      </c>
      <c r="J126" s="402"/>
    </row>
    <row r="127" spans="1:10">
      <c r="A127" s="291" t="s">
        <v>2460</v>
      </c>
      <c r="B127" s="291" t="s">
        <v>4056</v>
      </c>
      <c r="C127" s="17">
        <v>1</v>
      </c>
      <c r="D127" t="s">
        <v>65</v>
      </c>
      <c r="E127" t="s">
        <v>4000</v>
      </c>
      <c r="F127" t="str">
        <f>UnitControlCenter!$B$22</f>
        <v>terawatt-hours (TWh)</v>
      </c>
      <c r="G127" s="402"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0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02" t="str">
        <f t="shared" si="2"/>
        <v>abd8a4, af64ff, b49f00, e5ffcc, ff9999, 620e7a, 65fffb, 00b050, ff6400, ffff00, f1bb18, c2dffd, 087bf1, 004185, ccff33, 04ffaf, bfb088, ff00ff, 000000, ad6600, 740000, db3a79, f593e0, 9b1cb0, c01b00, ff0000, 6e8000, 004d10, 009999, 969696, b49f00, af64ff</v>
      </c>
      <c r="J127" s="402"/>
    </row>
    <row r="128" spans="1:10">
      <c r="A128" s="291" t="s">
        <v>2460</v>
      </c>
      <c r="B128" s="291" t="s">
        <v>4057</v>
      </c>
      <c r="C128" s="17">
        <v>1</v>
      </c>
      <c r="D128" t="s">
        <v>65</v>
      </c>
      <c r="E128" t="s">
        <v>4000</v>
      </c>
      <c r="F128" t="str">
        <f>UnitControlCenter!$B$22</f>
        <v>terawatt-hours (TWh)</v>
      </c>
      <c r="G128" s="402"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02"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02" t="str">
        <f t="shared" si="3"/>
        <v>abd8a4, af64ff, b49f00, e5ffcc, ff9999, 620e7a, 65fffb, 00b050, ff6400, ffff00, f1bb18, c2dffd, 087bf1, 004185, ccff33, 04ffaf, bfb088, ff00ff, 000000, ad6600, 740000, db3a79, f593e0, 9b1cb0, c01b00, ff0000, 6e8000, 004d10, 009999, 969696, b49f00, af64ff</v>
      </c>
      <c r="J128" s="402"/>
    </row>
    <row r="129" spans="1:10">
      <c r="A129" s="291" t="s">
        <v>2460</v>
      </c>
      <c r="B129" s="291" t="s">
        <v>4058</v>
      </c>
      <c r="C129" s="17">
        <v>1</v>
      </c>
      <c r="D129" t="s">
        <v>65</v>
      </c>
      <c r="E129" t="s">
        <v>4000</v>
      </c>
      <c r="F129" t="str">
        <f>UnitControlCenter!$B$22</f>
        <v>terawatt-hours (TWh)</v>
      </c>
      <c r="G129" s="402"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02"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02" t="str">
        <f t="shared" si="4"/>
        <v>abd8a4, af64ff, b49f00, e5ffcc, ff9999, 620e7a, 65fffb, 00b050, ff6400, ffff00, f1bb18, c2dffd, 087bf1, 004185, ccff33, 04ffaf, bfb088, ff00ff, 000000, ad6600, 740000, db3a79, f593e0, 9b1cb0, c01b00, ff0000, 6e8000, 004d10, 009999, 969696, b49f00, af64ff</v>
      </c>
      <c r="J129" s="402"/>
    </row>
    <row r="130" spans="1:10">
      <c r="A130" s="291" t="s">
        <v>2460</v>
      </c>
      <c r="B130" s="291" t="s">
        <v>4059</v>
      </c>
      <c r="C130" s="17">
        <v>1</v>
      </c>
      <c r="D130" t="s">
        <v>65</v>
      </c>
      <c r="E130" t="s">
        <v>4000</v>
      </c>
      <c r="F130" t="str">
        <f>UnitControlCenter!$B$22</f>
        <v>terawatt-hours (TWh)</v>
      </c>
      <c r="G130" s="402"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02"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02" t="str">
        <f t="shared" si="5"/>
        <v>abd8a4, af64ff, b49f00, e5ffcc, ff9999, 620e7a, 65fffb, 00b050, ff6400, ffff00, f1bb18, c2dffd, 087bf1, 004185, ccff33, 04ffaf, bfb088, ff00ff, 000000, ad6600, 740000, db3a79, f593e0, 9b1cb0, c01b00, ff0000, 6e8000, 004d10, 009999, 969696, b49f00, af64ff</v>
      </c>
      <c r="J130" s="402"/>
    </row>
    <row r="131" spans="1:10" s="398" customFormat="1" ht="16" thickBot="1">
      <c r="A131" s="396" t="s">
        <v>2460</v>
      </c>
      <c r="B131" s="396" t="s">
        <v>4060</v>
      </c>
      <c r="C131" s="397">
        <v>1</v>
      </c>
      <c r="D131" s="398" t="s">
        <v>65</v>
      </c>
      <c r="E131" s="398" t="s">
        <v>4000</v>
      </c>
      <c r="F131" s="398" t="str">
        <f>UnitControlCenter!$B$22</f>
        <v>terawatt-hours (TWh)</v>
      </c>
      <c r="G131" s="403"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03"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03" t="str">
        <f t="shared" si="6"/>
        <v>abd8a4, af64ff, b49f00, e5ffcc, ff9999, 620e7a, 65fffb, 00b050, ff6400, ffff00, f1bb18, c2dffd, 087bf1, 004185, ccff33, 04ffaf, bfb088, ff00ff, 000000, ad6600, 740000, db3a79, f593e0, 9b1cb0, c01b00, ff0000, 6e8000, 004d10, 009999, 969696, b49f00, af64ff</v>
      </c>
      <c r="J131" s="403"/>
    </row>
    <row r="132" spans="1:10">
      <c r="A132" s="291" t="s">
        <v>3833</v>
      </c>
      <c r="B132" s="291" t="s">
        <v>3834</v>
      </c>
      <c r="C132" s="17">
        <v>1</v>
      </c>
      <c r="D132" t="s">
        <v>65</v>
      </c>
      <c r="E132" t="s">
        <v>2351</v>
      </c>
      <c r="F132" t="str">
        <f>UnitControlCenter!$B$50</f>
        <v>million 2025 dollars / megawatt (MW)</v>
      </c>
      <c r="G132" t="s">
        <v>3835</v>
      </c>
      <c r="H132" t="s">
        <v>3600</v>
      </c>
      <c r="I132" s="17" t="s">
        <v>3601</v>
      </c>
    </row>
    <row r="133" spans="1:10">
      <c r="A133" s="291" t="s">
        <v>3833</v>
      </c>
      <c r="B133" s="291" t="s">
        <v>3706</v>
      </c>
      <c r="C133" s="17">
        <v>1</v>
      </c>
      <c r="D133" t="s">
        <v>63</v>
      </c>
      <c r="E133" t="s">
        <v>64</v>
      </c>
      <c r="F133" t="str">
        <f>UnitControlCenter!B27</f>
        <v>2025 dollars / megawatt-hour (MWh)</v>
      </c>
      <c r="G133" t="s">
        <v>3707</v>
      </c>
    </row>
    <row r="134" spans="1:10">
      <c r="A134" s="291" t="s">
        <v>3833</v>
      </c>
      <c r="B134" s="291" t="s">
        <v>2340</v>
      </c>
      <c r="C134" s="17">
        <v>1</v>
      </c>
      <c r="D134" t="s">
        <v>65</v>
      </c>
      <c r="E134" t="s">
        <v>66</v>
      </c>
      <c r="F134" t="str">
        <f>UnitControlCenter!$B$21</f>
        <v>terawatt-hours (TWh) / year</v>
      </c>
      <c r="G134" t="s">
        <v>2758</v>
      </c>
      <c r="H134" t="s">
        <v>2759</v>
      </c>
      <c r="I134" t="s">
        <v>2760</v>
      </c>
    </row>
    <row r="135" spans="1:10">
      <c r="A135" s="291" t="s">
        <v>3833</v>
      </c>
      <c r="B135" s="291" t="s">
        <v>3096</v>
      </c>
      <c r="C135" s="17">
        <v>1</v>
      </c>
      <c r="D135" t="s">
        <v>65</v>
      </c>
      <c r="E135" t="s">
        <v>66</v>
      </c>
      <c r="F135" t="str">
        <f>UnitControlCenter!$B$3</f>
        <v>million metric tons / year</v>
      </c>
      <c r="G135" t="s">
        <v>4035</v>
      </c>
      <c r="H135" t="s">
        <v>4036</v>
      </c>
      <c r="I135" s="17" t="s">
        <v>4037</v>
      </c>
    </row>
    <row r="136" spans="1:10">
      <c r="A136" s="291" t="s">
        <v>3833</v>
      </c>
      <c r="B136" s="291" t="s">
        <v>2454</v>
      </c>
      <c r="C136" s="17">
        <v>1</v>
      </c>
      <c r="D136" t="s">
        <v>65</v>
      </c>
      <c r="E136" t="s">
        <v>66</v>
      </c>
      <c r="F136" t="str">
        <f>UnitControlCenter!$B$28</f>
        <v>cubic km / yr</v>
      </c>
      <c r="G136" t="s">
        <v>3544</v>
      </c>
      <c r="H136" t="s">
        <v>3600</v>
      </c>
      <c r="I136" s="17" t="s">
        <v>3601</v>
      </c>
    </row>
    <row r="137" spans="1:10" s="398" customFormat="1" ht="16" thickBot="1">
      <c r="A137" s="396" t="s">
        <v>3833</v>
      </c>
      <c r="B137" s="396" t="s">
        <v>2455</v>
      </c>
      <c r="C137" s="397">
        <v>1</v>
      </c>
      <c r="D137" s="398" t="s">
        <v>65</v>
      </c>
      <c r="E137" s="398" t="s">
        <v>66</v>
      </c>
      <c r="F137" s="398" t="str">
        <f>UnitControlCenter!$B$28</f>
        <v>cubic km / yr</v>
      </c>
      <c r="G137" s="398" t="s">
        <v>3545</v>
      </c>
      <c r="H137" t="s">
        <v>3600</v>
      </c>
      <c r="I137" s="17" t="s">
        <v>3601</v>
      </c>
    </row>
    <row r="138" spans="1:10">
      <c r="A138" s="291" t="s">
        <v>2735</v>
      </c>
      <c r="B138" s="291" t="s">
        <v>2736</v>
      </c>
      <c r="C138" s="17">
        <v>1</v>
      </c>
      <c r="D138" t="s">
        <v>65</v>
      </c>
      <c r="E138" t="s">
        <v>66</v>
      </c>
      <c r="F138" t="str">
        <f>UnitControlCenter!$B$31</f>
        <v>million vehicles / year</v>
      </c>
      <c r="G138" t="s">
        <v>2600</v>
      </c>
      <c r="H138" t="s">
        <v>2601</v>
      </c>
      <c r="I138" t="s">
        <v>2602</v>
      </c>
    </row>
    <row r="139" spans="1:10">
      <c r="A139" s="291" t="s">
        <v>2735</v>
      </c>
      <c r="B139" s="291" t="s">
        <v>2737</v>
      </c>
      <c r="C139" s="17">
        <v>1</v>
      </c>
      <c r="D139" t="s">
        <v>65</v>
      </c>
      <c r="E139" t="s">
        <v>66</v>
      </c>
      <c r="F139" t="str">
        <f>UnitControlCenter!$B$32</f>
        <v>thousand vehicles / year</v>
      </c>
      <c r="G139" t="s">
        <v>2603</v>
      </c>
      <c r="H139" t="s">
        <v>2604</v>
      </c>
      <c r="I139" t="s">
        <v>2605</v>
      </c>
    </row>
    <row r="140" spans="1:10">
      <c r="A140" s="291" t="s">
        <v>2735</v>
      </c>
      <c r="B140" s="291" t="s">
        <v>3097</v>
      </c>
      <c r="C140" s="17">
        <v>1</v>
      </c>
      <c r="D140" t="s">
        <v>65</v>
      </c>
      <c r="E140" t="s">
        <v>66</v>
      </c>
      <c r="F140" t="str">
        <f>UnitControlCenter!$B$32</f>
        <v>thousand vehicles / year</v>
      </c>
      <c r="G140" t="s">
        <v>2606</v>
      </c>
      <c r="H140" t="s">
        <v>2601</v>
      </c>
      <c r="I140" t="s">
        <v>2602</v>
      </c>
    </row>
    <row r="141" spans="1:10">
      <c r="A141" s="291" t="s">
        <v>2735</v>
      </c>
      <c r="B141" s="291" t="s">
        <v>3100</v>
      </c>
      <c r="C141" s="17">
        <v>1</v>
      </c>
      <c r="D141" t="s">
        <v>65</v>
      </c>
      <c r="E141" t="s">
        <v>66</v>
      </c>
      <c r="F141" t="str">
        <f>UnitControlCenter!$B$32</f>
        <v>thousand vehicles / year</v>
      </c>
      <c r="G141" t="s">
        <v>2607</v>
      </c>
      <c r="H141" t="s">
        <v>2604</v>
      </c>
      <c r="I141" t="s">
        <v>2605</v>
      </c>
    </row>
    <row r="142" spans="1:10">
      <c r="A142" s="291" t="s">
        <v>2735</v>
      </c>
      <c r="B142" s="291" t="s">
        <v>3339</v>
      </c>
      <c r="C142" s="17">
        <v>1</v>
      </c>
      <c r="D142" t="s">
        <v>65</v>
      </c>
      <c r="E142" t="s">
        <v>66</v>
      </c>
      <c r="F142" t="str">
        <f>UnitControlCenter!$B$32</f>
        <v>thousand vehicles / year</v>
      </c>
      <c r="G142" t="s">
        <v>2492</v>
      </c>
      <c r="H142" t="s">
        <v>2493</v>
      </c>
      <c r="I142" t="s">
        <v>2591</v>
      </c>
    </row>
    <row r="143" spans="1:10">
      <c r="A143" s="291" t="s">
        <v>2735</v>
      </c>
      <c r="B143" s="291" t="s">
        <v>3340</v>
      </c>
      <c r="C143" s="17">
        <v>0</v>
      </c>
      <c r="D143" t="s">
        <v>65</v>
      </c>
      <c r="E143" t="s">
        <v>66</v>
      </c>
      <c r="F143" t="str">
        <f>UnitControlCenter!$B$32</f>
        <v>thousand vehicles / year</v>
      </c>
      <c r="G143" t="s">
        <v>3341</v>
      </c>
      <c r="H143" t="s">
        <v>2493</v>
      </c>
      <c r="I143" t="s">
        <v>2591</v>
      </c>
    </row>
    <row r="144" spans="1:10">
      <c r="A144" s="291" t="s">
        <v>2735</v>
      </c>
      <c r="B144" s="291" t="s">
        <v>2738</v>
      </c>
      <c r="C144" s="17">
        <v>1</v>
      </c>
      <c r="D144" t="s">
        <v>65</v>
      </c>
      <c r="E144" t="s">
        <v>66</v>
      </c>
      <c r="F144" t="str">
        <f>UnitControlCenter!$B$33</f>
        <v>million vehicles</v>
      </c>
      <c r="G144" t="s">
        <v>2608</v>
      </c>
      <c r="H144" t="s">
        <v>2601</v>
      </c>
      <c r="I144" t="s">
        <v>2602</v>
      </c>
    </row>
    <row r="145" spans="1:10">
      <c r="A145" s="291" t="s">
        <v>2735</v>
      </c>
      <c r="B145" s="291" t="s">
        <v>2739</v>
      </c>
      <c r="C145" s="17">
        <v>1</v>
      </c>
      <c r="D145" t="s">
        <v>65</v>
      </c>
      <c r="E145" t="s">
        <v>66</v>
      </c>
      <c r="F145" t="str">
        <f>UnitControlCenter!$B$34</f>
        <v>thousand vehicles</v>
      </c>
      <c r="G145" t="s">
        <v>2818</v>
      </c>
      <c r="H145" t="s">
        <v>2604</v>
      </c>
      <c r="I145" t="s">
        <v>2605</v>
      </c>
    </row>
    <row r="146" spans="1:10">
      <c r="A146" s="291" t="s">
        <v>2735</v>
      </c>
      <c r="B146" s="291" t="s">
        <v>3098</v>
      </c>
      <c r="C146" s="17">
        <v>1</v>
      </c>
      <c r="D146" t="s">
        <v>65</v>
      </c>
      <c r="E146" t="s">
        <v>66</v>
      </c>
      <c r="F146" t="str">
        <f>UnitControlCenter!$B$33</f>
        <v>million vehicles</v>
      </c>
      <c r="G146" t="s">
        <v>2609</v>
      </c>
      <c r="H146" t="s">
        <v>2601</v>
      </c>
      <c r="I146" t="s">
        <v>2602</v>
      </c>
    </row>
    <row r="147" spans="1:10">
      <c r="A147" s="291" t="s">
        <v>2735</v>
      </c>
      <c r="B147" s="291" t="s">
        <v>3101</v>
      </c>
      <c r="C147" s="17">
        <v>1</v>
      </c>
      <c r="D147" t="s">
        <v>65</v>
      </c>
      <c r="E147" t="s">
        <v>66</v>
      </c>
      <c r="F147" t="str">
        <f>UnitControlCenter!$B$33</f>
        <v>million vehicles</v>
      </c>
      <c r="G147" t="s">
        <v>2610</v>
      </c>
      <c r="H147" t="s">
        <v>2604</v>
      </c>
      <c r="I147" t="s">
        <v>2605</v>
      </c>
    </row>
    <row r="148" spans="1:10">
      <c r="A148" s="291" t="s">
        <v>2735</v>
      </c>
      <c r="B148" s="291" t="s">
        <v>3342</v>
      </c>
      <c r="C148" s="17">
        <v>1</v>
      </c>
      <c r="D148" t="s">
        <v>65</v>
      </c>
      <c r="E148" t="s">
        <v>66</v>
      </c>
      <c r="F148" t="str">
        <f>UnitControlCenter!$B$33</f>
        <v>million vehicles</v>
      </c>
      <c r="G148" t="s">
        <v>2592</v>
      </c>
      <c r="H148" t="s">
        <v>2493</v>
      </c>
      <c r="I148" t="s">
        <v>2591</v>
      </c>
    </row>
    <row r="149" spans="1:10" s="398" customFormat="1" ht="16" thickBot="1">
      <c r="A149" s="396" t="s">
        <v>2735</v>
      </c>
      <c r="B149" s="396" t="s">
        <v>3343</v>
      </c>
      <c r="C149" s="397">
        <v>0</v>
      </c>
      <c r="D149" s="398" t="s">
        <v>65</v>
      </c>
      <c r="E149" s="398" t="s">
        <v>66</v>
      </c>
      <c r="F149" s="398" t="str">
        <f>UnitControlCenter!$B$33</f>
        <v>million vehicles</v>
      </c>
      <c r="G149" s="398" t="s">
        <v>3344</v>
      </c>
      <c r="H149" s="398" t="s">
        <v>2493</v>
      </c>
      <c r="I149" s="398" t="s">
        <v>2591</v>
      </c>
    </row>
    <row r="150" spans="1:10">
      <c r="A150" s="291" t="s">
        <v>2843</v>
      </c>
      <c r="B150" s="291" t="s">
        <v>2342</v>
      </c>
      <c r="C150" s="17">
        <v>1</v>
      </c>
      <c r="D150" t="s">
        <v>65</v>
      </c>
      <c r="E150" t="s">
        <v>66</v>
      </c>
      <c r="F150" t="str">
        <f>UnitControlCenter!$B$3</f>
        <v>million metric tons / year</v>
      </c>
      <c r="G150" t="s">
        <v>3249</v>
      </c>
      <c r="H150" t="s">
        <v>3248</v>
      </c>
      <c r="I150" t="s">
        <v>2593</v>
      </c>
    </row>
    <row r="151" spans="1:10">
      <c r="A151" s="291" t="s">
        <v>2843</v>
      </c>
      <c r="B151" s="291" t="s">
        <v>2343</v>
      </c>
      <c r="C151" s="17">
        <v>1</v>
      </c>
      <c r="D151" t="s">
        <v>65</v>
      </c>
      <c r="E151" t="s">
        <v>66</v>
      </c>
      <c r="F151" t="str">
        <f>UnitControlCenter!$B$35</f>
        <v>quads / year</v>
      </c>
      <c r="G151" t="s">
        <v>2757</v>
      </c>
      <c r="H151" t="s">
        <v>2611</v>
      </c>
      <c r="I151" t="s">
        <v>2612</v>
      </c>
    </row>
    <row r="152" spans="1:10">
      <c r="A152" s="291" t="s">
        <v>2843</v>
      </c>
      <c r="B152" s="291" t="s">
        <v>2393</v>
      </c>
      <c r="C152" s="17">
        <v>1</v>
      </c>
      <c r="D152" t="s">
        <v>65</v>
      </c>
      <c r="E152" t="s">
        <v>66</v>
      </c>
      <c r="F152" t="str">
        <f>UnitControlCenter!$B$35</f>
        <v>quads / year</v>
      </c>
      <c r="G152" t="s">
        <v>3250</v>
      </c>
      <c r="H152" t="s">
        <v>3248</v>
      </c>
      <c r="I152" t="s">
        <v>2593</v>
      </c>
    </row>
    <row r="153" spans="1:10">
      <c r="A153" s="291" t="s">
        <v>2843</v>
      </c>
      <c r="B153" s="291" t="s">
        <v>3256</v>
      </c>
      <c r="C153" s="17">
        <v>1</v>
      </c>
      <c r="D153" t="s">
        <v>63</v>
      </c>
      <c r="E153" t="s">
        <v>64</v>
      </c>
      <c r="F153" t="str">
        <f>UnitControlCenter!$B$35</f>
        <v>quads / year</v>
      </c>
      <c r="G153" t="s">
        <v>3257</v>
      </c>
    </row>
    <row r="154" spans="1:10">
      <c r="A154" s="291" t="s">
        <v>2843</v>
      </c>
      <c r="B154" s="291" t="s">
        <v>2844</v>
      </c>
      <c r="C154" s="17">
        <v>1</v>
      </c>
      <c r="D154" t="s">
        <v>65</v>
      </c>
      <c r="E154" t="s">
        <v>66</v>
      </c>
      <c r="F154" t="str">
        <f>UnitControlCenter!$B$29</f>
        <v>trillion passenger-miles / year</v>
      </c>
      <c r="G154" t="s">
        <v>2352</v>
      </c>
      <c r="H154" t="s">
        <v>2552</v>
      </c>
      <c r="I154" t="s">
        <v>2553</v>
      </c>
    </row>
    <row r="155" spans="1:10" ht="16" thickBot="1">
      <c r="A155" s="396" t="s">
        <v>2843</v>
      </c>
      <c r="B155" s="396" t="s">
        <v>2845</v>
      </c>
      <c r="C155" s="397">
        <v>1</v>
      </c>
      <c r="D155" s="398" t="s">
        <v>65</v>
      </c>
      <c r="E155" s="398" t="s">
        <v>66</v>
      </c>
      <c r="F155" s="398" t="str">
        <f>UnitControlCenter!$B$30</f>
        <v>trillion freight ton-miles / year</v>
      </c>
      <c r="G155" s="398" t="s">
        <v>2589</v>
      </c>
      <c r="H155" s="398" t="s">
        <v>3105</v>
      </c>
      <c r="I155" s="398" t="s">
        <v>2590</v>
      </c>
      <c r="J155" s="398"/>
    </row>
    <row r="156" spans="1:10">
      <c r="A156" s="291" t="s">
        <v>2344</v>
      </c>
      <c r="B156" s="291" t="s">
        <v>2727</v>
      </c>
      <c r="C156" s="17">
        <v>1</v>
      </c>
      <c r="D156" t="s">
        <v>65</v>
      </c>
      <c r="E156" t="s">
        <v>66</v>
      </c>
      <c r="F156" t="str">
        <f>UnitControlCenter!$B$35</f>
        <v>quads / year</v>
      </c>
      <c r="G156" t="s">
        <v>3042</v>
      </c>
      <c r="H156" t="s">
        <v>3040</v>
      </c>
      <c r="I156" s="14" t="s">
        <v>3041</v>
      </c>
      <c r="J156" s="14"/>
    </row>
    <row r="157" spans="1:10">
      <c r="A157" s="291" t="s">
        <v>2344</v>
      </c>
      <c r="B157" s="291" t="s">
        <v>2728</v>
      </c>
      <c r="C157" s="17">
        <v>1</v>
      </c>
      <c r="D157" t="s">
        <v>65</v>
      </c>
      <c r="E157" t="s">
        <v>66</v>
      </c>
      <c r="F157" t="str">
        <f>UnitControlCenter!$B$35</f>
        <v>quads / year</v>
      </c>
      <c r="G157" t="s">
        <v>2729</v>
      </c>
      <c r="H157" t="s">
        <v>2723</v>
      </c>
      <c r="I157" t="s">
        <v>2724</v>
      </c>
    </row>
    <row r="158" spans="1:10">
      <c r="A158" s="291" t="s">
        <v>2344</v>
      </c>
      <c r="B158" s="291" t="s">
        <v>3258</v>
      </c>
      <c r="C158" s="17">
        <v>1</v>
      </c>
      <c r="D158" t="s">
        <v>63</v>
      </c>
      <c r="E158" t="s">
        <v>64</v>
      </c>
      <c r="F158" t="str">
        <f>UnitControlCenter!$B$35</f>
        <v>quads / year</v>
      </c>
      <c r="G158" t="s">
        <v>3259</v>
      </c>
    </row>
    <row r="159" spans="1:10">
      <c r="A159" s="291" t="s">
        <v>2344</v>
      </c>
      <c r="B159" s="291" t="s">
        <v>2725</v>
      </c>
      <c r="C159" s="17">
        <v>1</v>
      </c>
      <c r="D159" t="s">
        <v>65</v>
      </c>
      <c r="E159" t="s">
        <v>66</v>
      </c>
      <c r="F159" t="str">
        <f>UnitControlCenter!$B$35</f>
        <v>quads / year</v>
      </c>
      <c r="G159" t="s">
        <v>3039</v>
      </c>
      <c r="H159" t="s">
        <v>3040</v>
      </c>
      <c r="I159" s="14" t="s">
        <v>3041</v>
      </c>
      <c r="J159" s="14"/>
    </row>
    <row r="160" spans="1:10">
      <c r="A160" s="291" t="s">
        <v>2344</v>
      </c>
      <c r="B160" s="291" t="s">
        <v>2726</v>
      </c>
      <c r="C160" s="17">
        <v>1</v>
      </c>
      <c r="D160" t="s">
        <v>65</v>
      </c>
      <c r="E160" t="s">
        <v>66</v>
      </c>
      <c r="F160" t="str">
        <f>UnitControlCenter!$B$35</f>
        <v>quads / year</v>
      </c>
      <c r="G160" t="s">
        <v>2722</v>
      </c>
      <c r="H160" t="s">
        <v>2723</v>
      </c>
      <c r="I160" t="s">
        <v>2724</v>
      </c>
    </row>
    <row r="161" spans="1:10">
      <c r="A161" s="291" t="s">
        <v>2344</v>
      </c>
      <c r="B161" s="291" t="s">
        <v>3260</v>
      </c>
      <c r="C161" s="17">
        <v>1</v>
      </c>
      <c r="D161" t="s">
        <v>63</v>
      </c>
      <c r="E161" t="s">
        <v>64</v>
      </c>
      <c r="F161" t="str">
        <f>UnitControlCenter!$B$35</f>
        <v>quads / year</v>
      </c>
      <c r="G161" t="s">
        <v>3261</v>
      </c>
    </row>
    <row r="162" spans="1:10">
      <c r="A162" s="291" t="s">
        <v>2344</v>
      </c>
      <c r="B162" s="291" t="s">
        <v>3502</v>
      </c>
      <c r="C162" s="17">
        <v>1</v>
      </c>
      <c r="D162" t="s">
        <v>65</v>
      </c>
      <c r="E162" t="s">
        <v>66</v>
      </c>
      <c r="F162" t="str">
        <f>UnitControlCenter!$B$35</f>
        <v>quads / year</v>
      </c>
      <c r="G162" t="s">
        <v>3615</v>
      </c>
      <c r="H162" t="s">
        <v>3506</v>
      </c>
      <c r="I162" t="s">
        <v>3507</v>
      </c>
    </row>
    <row r="163" spans="1:10" s="398" customFormat="1" ht="16" thickBot="1">
      <c r="A163" s="396" t="s">
        <v>2344</v>
      </c>
      <c r="B163" s="396" t="s">
        <v>3503</v>
      </c>
      <c r="C163" s="397">
        <v>1</v>
      </c>
      <c r="D163" s="398" t="s">
        <v>65</v>
      </c>
      <c r="E163" s="398" t="s">
        <v>66</v>
      </c>
      <c r="F163" s="398" t="str">
        <f>UnitControlCenter!$B$21</f>
        <v>terawatt-hours (TWh) / year</v>
      </c>
      <c r="G163" s="398" t="s">
        <v>3616</v>
      </c>
      <c r="H163" s="398" t="s">
        <v>3504</v>
      </c>
      <c r="I163" s="398" t="s">
        <v>3505</v>
      </c>
    </row>
    <row r="164" spans="1:10">
      <c r="A164" s="291" t="s">
        <v>2803</v>
      </c>
      <c r="B164" s="291" t="s">
        <v>2389</v>
      </c>
      <c r="C164" s="17">
        <v>1</v>
      </c>
      <c r="D164" t="s">
        <v>65</v>
      </c>
      <c r="E164" t="s">
        <v>66</v>
      </c>
      <c r="F164" t="str">
        <f>UnitControlCenter!$B$3</f>
        <v>million metric tons / year</v>
      </c>
      <c r="G164" t="s">
        <v>3043</v>
      </c>
      <c r="H164" t="s">
        <v>3040</v>
      </c>
      <c r="I164" s="14" t="s">
        <v>3041</v>
      </c>
      <c r="J164" s="14"/>
    </row>
    <row r="165" spans="1:10">
      <c r="A165" s="291" t="s">
        <v>2803</v>
      </c>
      <c r="B165" s="291" t="s">
        <v>2390</v>
      </c>
      <c r="C165" s="17">
        <v>1</v>
      </c>
      <c r="D165" t="s">
        <v>65</v>
      </c>
      <c r="E165" t="s">
        <v>66</v>
      </c>
      <c r="F165" t="str">
        <f>UnitControlCenter!$B$3</f>
        <v>million metric tons / year</v>
      </c>
      <c r="G165" t="s">
        <v>2598</v>
      </c>
      <c r="H165" t="s">
        <v>2596</v>
      </c>
      <c r="I165" t="s">
        <v>2597</v>
      </c>
    </row>
    <row r="166" spans="1:10">
      <c r="A166" s="291" t="s">
        <v>2803</v>
      </c>
      <c r="B166" s="291" t="s">
        <v>2391</v>
      </c>
      <c r="C166" s="17">
        <v>1</v>
      </c>
      <c r="D166" t="s">
        <v>65</v>
      </c>
      <c r="E166" t="s">
        <v>66</v>
      </c>
      <c r="F166" t="str">
        <f>UnitControlCenter!$B$3</f>
        <v>million metric tons / year</v>
      </c>
      <c r="G166" t="s">
        <v>3095</v>
      </c>
      <c r="H166" t="s">
        <v>3040</v>
      </c>
      <c r="I166" s="14" t="s">
        <v>3041</v>
      </c>
      <c r="J166" s="14"/>
    </row>
    <row r="167" spans="1:10">
      <c r="A167" s="291" t="s">
        <v>2803</v>
      </c>
      <c r="B167" s="291" t="s">
        <v>2392</v>
      </c>
      <c r="C167" s="17">
        <v>1</v>
      </c>
      <c r="D167" t="s">
        <v>65</v>
      </c>
      <c r="E167" t="s">
        <v>66</v>
      </c>
      <c r="F167" t="str">
        <f>UnitControlCenter!$B$3</f>
        <v>million metric tons / year</v>
      </c>
      <c r="G167" t="s">
        <v>2599</v>
      </c>
      <c r="H167" t="s">
        <v>2596</v>
      </c>
      <c r="I167" t="s">
        <v>2597</v>
      </c>
    </row>
    <row r="168" spans="1:10">
      <c r="A168" s="291" t="s">
        <v>2803</v>
      </c>
      <c r="B168" s="291" t="s">
        <v>2801</v>
      </c>
      <c r="C168" s="17">
        <v>1</v>
      </c>
      <c r="D168" t="s">
        <v>65</v>
      </c>
      <c r="E168" t="s">
        <v>66</v>
      </c>
      <c r="F168" t="str">
        <f>UnitControlCenter!$B$3</f>
        <v>million metric tons / year</v>
      </c>
      <c r="G168" t="s">
        <v>3044</v>
      </c>
      <c r="H168" t="s">
        <v>3040</v>
      </c>
      <c r="I168" s="14" t="s">
        <v>3041</v>
      </c>
      <c r="J168" s="14"/>
    </row>
    <row r="169" spans="1:10">
      <c r="A169" s="291" t="s">
        <v>2803</v>
      </c>
      <c r="B169" s="291" t="s">
        <v>2802</v>
      </c>
      <c r="C169" s="17">
        <v>1</v>
      </c>
      <c r="D169" t="s">
        <v>65</v>
      </c>
      <c r="E169" t="s">
        <v>66</v>
      </c>
      <c r="F169" t="str">
        <f>UnitControlCenter!$B$3</f>
        <v>million metric tons / year</v>
      </c>
      <c r="G169" t="s">
        <v>2840</v>
      </c>
      <c r="H169" t="s">
        <v>2804</v>
      </c>
      <c r="I169" t="s">
        <v>2805</v>
      </c>
    </row>
    <row r="170" spans="1:10">
      <c r="A170" s="291" t="s">
        <v>2803</v>
      </c>
      <c r="B170" s="291" t="s">
        <v>3318</v>
      </c>
      <c r="C170" s="17">
        <v>1</v>
      </c>
      <c r="D170" t="s">
        <v>65</v>
      </c>
      <c r="E170" t="s">
        <v>66</v>
      </c>
      <c r="F170" t="str">
        <f>UnitControlCenter!$B$3</f>
        <v>million metric tons / year</v>
      </c>
      <c r="G170" t="s">
        <v>3412</v>
      </c>
      <c r="H170" t="s">
        <v>3312</v>
      </c>
      <c r="I170" t="s">
        <v>3315</v>
      </c>
    </row>
    <row r="171" spans="1:10">
      <c r="A171" s="291" t="s">
        <v>2803</v>
      </c>
      <c r="B171" s="291" t="s">
        <v>3310</v>
      </c>
      <c r="C171" s="17">
        <v>1</v>
      </c>
      <c r="D171" t="s">
        <v>65</v>
      </c>
      <c r="E171" t="s">
        <v>66</v>
      </c>
      <c r="F171" t="str">
        <f>UnitControlCenter!$B$3</f>
        <v>million metric tons / year</v>
      </c>
      <c r="G171" t="s">
        <v>3313</v>
      </c>
      <c r="H171" t="s">
        <v>3040</v>
      </c>
      <c r="I171" s="14" t="s">
        <v>3041</v>
      </c>
      <c r="J171" s="14"/>
    </row>
    <row r="172" spans="1:10" ht="16" thickBot="1">
      <c r="A172" s="396" t="s">
        <v>2803</v>
      </c>
      <c r="B172" s="396" t="s">
        <v>3311</v>
      </c>
      <c r="C172" s="397">
        <v>1</v>
      </c>
      <c r="D172" s="396" t="s">
        <v>65</v>
      </c>
      <c r="E172" s="396" t="s">
        <v>66</v>
      </c>
      <c r="F172" s="396" t="str">
        <f>UnitControlCenter!$B$3</f>
        <v>million metric tons / year</v>
      </c>
      <c r="G172" s="396" t="s">
        <v>3314</v>
      </c>
      <c r="H172" s="396" t="s">
        <v>3040</v>
      </c>
      <c r="I172" s="396" t="s">
        <v>3041</v>
      </c>
      <c r="J172" s="396"/>
    </row>
    <row r="173" spans="1:10">
      <c r="A173" s="291" t="s">
        <v>3439</v>
      </c>
      <c r="B173" s="291" t="s">
        <v>3440</v>
      </c>
      <c r="C173" s="17">
        <v>1</v>
      </c>
      <c r="D173" t="s">
        <v>65</v>
      </c>
      <c r="E173" t="s">
        <v>66</v>
      </c>
      <c r="F173" t="str">
        <f>UnitControlCenter!$B$35</f>
        <v>quads / year</v>
      </c>
      <c r="G173" t="s">
        <v>2355</v>
      </c>
      <c r="H173" t="s">
        <v>2356</v>
      </c>
      <c r="I173" t="s">
        <v>2582</v>
      </c>
    </row>
    <row r="174" spans="1:10" s="291" customFormat="1">
      <c r="A174" s="291" t="s">
        <v>3439</v>
      </c>
      <c r="B174" s="291" t="s">
        <v>3441</v>
      </c>
      <c r="C174" s="17">
        <v>1</v>
      </c>
      <c r="D174" s="291" t="s">
        <v>65</v>
      </c>
      <c r="E174" s="291" t="s">
        <v>66</v>
      </c>
      <c r="F174" s="291" t="str">
        <f>UnitControlCenter!$B$35</f>
        <v>quads / year</v>
      </c>
      <c r="G174" s="291" t="s">
        <v>2373</v>
      </c>
      <c r="H174" s="291" t="s">
        <v>2357</v>
      </c>
      <c r="I174" s="291" t="s">
        <v>2358</v>
      </c>
    </row>
    <row r="175" spans="1:10">
      <c r="A175" s="291" t="s">
        <v>3439</v>
      </c>
      <c r="B175" s="291" t="s">
        <v>3442</v>
      </c>
      <c r="C175" s="17">
        <v>1</v>
      </c>
      <c r="D175" t="s">
        <v>65</v>
      </c>
      <c r="E175" t="s">
        <v>66</v>
      </c>
      <c r="F175" t="str">
        <f>UnitControlCenter!$B$35</f>
        <v>quads / year</v>
      </c>
      <c r="G175" t="s">
        <v>2621</v>
      </c>
      <c r="H175" t="s">
        <v>2623</v>
      </c>
      <c r="I175" t="s">
        <v>2622</v>
      </c>
    </row>
    <row r="176" spans="1:10" s="291" customFormat="1">
      <c r="A176" s="291" t="s">
        <v>3439</v>
      </c>
      <c r="B176" s="291" t="s">
        <v>3443</v>
      </c>
      <c r="C176" s="17">
        <v>1</v>
      </c>
      <c r="D176" s="291" t="s">
        <v>63</v>
      </c>
      <c r="E176" s="291" t="s">
        <v>64</v>
      </c>
      <c r="F176" s="291" t="str">
        <f>UnitControlCenter!$B$35</f>
        <v>quads / year</v>
      </c>
      <c r="G176" s="291" t="s">
        <v>3262</v>
      </c>
    </row>
    <row r="177" spans="1:10">
      <c r="A177" s="291" t="s">
        <v>3439</v>
      </c>
      <c r="B177" s="291" t="s">
        <v>3444</v>
      </c>
      <c r="C177" s="17">
        <v>1</v>
      </c>
      <c r="D177" t="s">
        <v>65</v>
      </c>
      <c r="E177" t="s">
        <v>66</v>
      </c>
      <c r="F177" s="291" t="str">
        <f>UnitControlCenter!B3</f>
        <v>million metric tons / year</v>
      </c>
      <c r="G177" t="s">
        <v>3566</v>
      </c>
      <c r="H177" t="s">
        <v>3446</v>
      </c>
      <c r="I177" s="291" t="s">
        <v>3447</v>
      </c>
      <c r="J177" s="291"/>
    </row>
    <row r="178" spans="1:10" s="398" customFormat="1" ht="16" thickBot="1">
      <c r="A178" s="291" t="s">
        <v>3439</v>
      </c>
      <c r="B178" s="396" t="s">
        <v>3445</v>
      </c>
      <c r="C178" s="397">
        <v>1</v>
      </c>
      <c r="D178" s="398" t="s">
        <v>65</v>
      </c>
      <c r="E178" s="398" t="s">
        <v>66</v>
      </c>
      <c r="F178" s="396" t="str">
        <f>UnitControlCenter!B3</f>
        <v>million metric tons / year</v>
      </c>
      <c r="G178" s="398" t="s">
        <v>3567</v>
      </c>
      <c r="H178" s="398" t="s">
        <v>3446</v>
      </c>
      <c r="I178" s="396" t="s">
        <v>3447</v>
      </c>
      <c r="J178" s="396"/>
    </row>
    <row r="179" spans="1:10">
      <c r="A179" s="291" t="s">
        <v>2411</v>
      </c>
      <c r="B179" s="291" t="s">
        <v>2412</v>
      </c>
      <c r="C179" s="17">
        <v>1</v>
      </c>
      <c r="D179" t="s">
        <v>65</v>
      </c>
      <c r="E179" t="s">
        <v>66</v>
      </c>
      <c r="F179" t="str">
        <f>UnitControlCenter!$B$35</f>
        <v>quads / year</v>
      </c>
      <c r="G179" t="s">
        <v>3594</v>
      </c>
      <c r="H179" t="s">
        <v>3593</v>
      </c>
      <c r="I179" t="s">
        <v>3592</v>
      </c>
    </row>
    <row r="180" spans="1:10">
      <c r="A180" s="291" t="s">
        <v>2411</v>
      </c>
      <c r="B180" s="291" t="s">
        <v>2413</v>
      </c>
      <c r="C180" s="17">
        <v>1</v>
      </c>
      <c r="D180" t="s">
        <v>65</v>
      </c>
      <c r="E180" t="s">
        <v>66</v>
      </c>
      <c r="F180" t="str">
        <f>UnitControlCenter!$B$35</f>
        <v>quads / year</v>
      </c>
      <c r="G180" t="s">
        <v>3595</v>
      </c>
      <c r="H180" t="s">
        <v>3254</v>
      </c>
      <c r="I180" t="s">
        <v>3255</v>
      </c>
    </row>
    <row r="181" spans="1:10">
      <c r="A181" s="291" t="s">
        <v>2411</v>
      </c>
      <c r="B181" s="291" t="s">
        <v>3590</v>
      </c>
      <c r="C181" s="17">
        <v>1</v>
      </c>
      <c r="D181" t="s">
        <v>65</v>
      </c>
      <c r="E181" t="s">
        <v>66</v>
      </c>
      <c r="F181" t="str">
        <f>UnitControlCenter!$B$35</f>
        <v>quads / year</v>
      </c>
      <c r="G181" t="s">
        <v>3602</v>
      </c>
      <c r="H181" t="s">
        <v>3596</v>
      </c>
      <c r="I181" s="17" t="s">
        <v>3597</v>
      </c>
    </row>
    <row r="182" spans="1:10">
      <c r="A182" s="291" t="s">
        <v>2411</v>
      </c>
      <c r="B182" s="291" t="s">
        <v>3591</v>
      </c>
      <c r="C182" s="17">
        <v>1</v>
      </c>
      <c r="D182" t="s">
        <v>65</v>
      </c>
      <c r="E182" t="s">
        <v>66</v>
      </c>
      <c r="F182" t="str">
        <f>UnitControlCenter!$B$35</f>
        <v>quads / year</v>
      </c>
      <c r="G182" t="s">
        <v>3779</v>
      </c>
      <c r="H182" t="s">
        <v>3778</v>
      </c>
      <c r="I182" t="s">
        <v>3777</v>
      </c>
    </row>
    <row r="183" spans="1:10">
      <c r="A183" s="291" t="s">
        <v>2411</v>
      </c>
      <c r="B183" s="291" t="s">
        <v>2859</v>
      </c>
      <c r="C183" s="17">
        <v>0</v>
      </c>
      <c r="D183" t="s">
        <v>63</v>
      </c>
      <c r="E183" t="s">
        <v>64</v>
      </c>
      <c r="F183" t="str">
        <f>UnitControlCenter!$B$36</f>
        <v>thousand BTU / 2025 dollar</v>
      </c>
      <c r="G183" t="s">
        <v>2814</v>
      </c>
    </row>
    <row r="184" spans="1:10">
      <c r="A184" s="291" t="s">
        <v>2411</v>
      </c>
      <c r="B184" s="291" t="s">
        <v>2414</v>
      </c>
      <c r="C184" s="17">
        <v>1</v>
      </c>
      <c r="D184" t="s">
        <v>63</v>
      </c>
      <c r="E184" t="s">
        <v>64</v>
      </c>
      <c r="F184" t="str">
        <f>UnitControlCenter!$B$21</f>
        <v>terawatt-hours (TWh) / year</v>
      </c>
      <c r="G184" t="s">
        <v>2315</v>
      </c>
    </row>
    <row r="185" spans="1:10">
      <c r="A185" s="291" t="s">
        <v>2411</v>
      </c>
      <c r="B185" s="291" t="s">
        <v>2415</v>
      </c>
      <c r="C185" s="17">
        <v>1</v>
      </c>
      <c r="D185" t="s">
        <v>63</v>
      </c>
      <c r="E185" t="s">
        <v>64</v>
      </c>
      <c r="F185" t="str">
        <f>UnitControlCenter!$B$37</f>
        <v>millions of short tons / year</v>
      </c>
      <c r="G185" t="s">
        <v>2314</v>
      </c>
    </row>
    <row r="186" spans="1:10">
      <c r="A186" s="291" t="s">
        <v>2411</v>
      </c>
      <c r="B186" s="291" t="s">
        <v>2416</v>
      </c>
      <c r="C186" s="17">
        <v>1</v>
      </c>
      <c r="D186" t="s">
        <v>63</v>
      </c>
      <c r="E186" t="s">
        <v>64</v>
      </c>
      <c r="F186" t="str">
        <f>UnitControlCenter!$B$37</f>
        <v>millions of short tons / year</v>
      </c>
      <c r="G186" t="s">
        <v>2313</v>
      </c>
    </row>
    <row r="187" spans="1:10">
      <c r="A187" s="291" t="s">
        <v>2411</v>
      </c>
      <c r="B187" s="291" t="s">
        <v>2417</v>
      </c>
      <c r="C187" s="17">
        <v>1</v>
      </c>
      <c r="D187" t="s">
        <v>63</v>
      </c>
      <c r="E187" t="s">
        <v>64</v>
      </c>
      <c r="F187" t="str">
        <f>UnitControlCenter!$B$38</f>
        <v>trillion cubic feet / year</v>
      </c>
      <c r="G187" t="s">
        <v>2312</v>
      </c>
    </row>
    <row r="188" spans="1:10">
      <c r="A188" s="291" t="s">
        <v>2411</v>
      </c>
      <c r="B188" s="291" t="s">
        <v>2418</v>
      </c>
      <c r="C188" s="17">
        <v>1</v>
      </c>
      <c r="D188" t="s">
        <v>63</v>
      </c>
      <c r="E188" t="s">
        <v>64</v>
      </c>
      <c r="F188" t="str">
        <f>UnitControlCenter!$B$39</f>
        <v>million barrels of oil / year</v>
      </c>
      <c r="G188" t="s">
        <v>2311</v>
      </c>
    </row>
    <row r="189" spans="1:10">
      <c r="A189" s="291" t="s">
        <v>2411</v>
      </c>
      <c r="B189" s="291" t="s">
        <v>2419</v>
      </c>
      <c r="C189" s="17">
        <v>1</v>
      </c>
      <c r="D189" t="s">
        <v>63</v>
      </c>
      <c r="E189" t="s">
        <v>64</v>
      </c>
      <c r="F189" t="str">
        <f>UnitControlCenter!$B$39</f>
        <v>million barrels of oil / year</v>
      </c>
      <c r="G189" t="s">
        <v>2361</v>
      </c>
    </row>
    <row r="190" spans="1:10">
      <c r="A190" s="291" t="s">
        <v>2411</v>
      </c>
      <c r="B190" s="291" t="s">
        <v>2420</v>
      </c>
      <c r="C190" s="17">
        <v>1</v>
      </c>
      <c r="D190" t="s">
        <v>63</v>
      </c>
      <c r="E190" t="s">
        <v>64</v>
      </c>
      <c r="F190" t="str">
        <f>UnitControlCenter!$B$37</f>
        <v>millions of short tons / year</v>
      </c>
      <c r="G190" t="s">
        <v>2362</v>
      </c>
    </row>
    <row r="191" spans="1:10">
      <c r="A191" s="291" t="s">
        <v>2411</v>
      </c>
      <c r="B191" s="291" t="s">
        <v>2624</v>
      </c>
      <c r="C191" s="17">
        <v>1</v>
      </c>
      <c r="D191" t="s">
        <v>63</v>
      </c>
      <c r="E191" t="s">
        <v>64</v>
      </c>
      <c r="F191" t="str">
        <f>UnitControlCenter!$B$40</f>
        <v>million gallons / year</v>
      </c>
      <c r="G191" t="s">
        <v>2628</v>
      </c>
    </row>
    <row r="192" spans="1:10">
      <c r="A192" s="291" t="s">
        <v>2411</v>
      </c>
      <c r="B192" s="291" t="s">
        <v>2625</v>
      </c>
      <c r="C192" s="17">
        <v>1</v>
      </c>
      <c r="D192" t="s">
        <v>63</v>
      </c>
      <c r="E192" t="s">
        <v>64</v>
      </c>
      <c r="F192" t="str">
        <f>UnitControlCenter!$B$37</f>
        <v>millions of short tons / year</v>
      </c>
      <c r="G192" t="s">
        <v>2629</v>
      </c>
    </row>
    <row r="193" spans="1:10" ht="16" thickBot="1">
      <c r="A193" s="396" t="s">
        <v>2411</v>
      </c>
      <c r="B193" s="396" t="s">
        <v>2626</v>
      </c>
      <c r="C193" s="397">
        <v>1</v>
      </c>
      <c r="D193" s="398" t="s">
        <v>63</v>
      </c>
      <c r="E193" s="398" t="s">
        <v>64</v>
      </c>
      <c r="F193" s="398" t="str">
        <f>UnitControlCenter!$B$6</f>
        <v>thousand metric tons / year</v>
      </c>
      <c r="G193" s="398" t="s">
        <v>2630</v>
      </c>
      <c r="H193" s="398"/>
      <c r="I193" s="398"/>
      <c r="J193" s="398"/>
    </row>
    <row r="194" spans="1:10">
      <c r="A194" s="291" t="s">
        <v>3321</v>
      </c>
      <c r="B194" s="291" t="s">
        <v>3348</v>
      </c>
      <c r="C194" s="17">
        <v>1</v>
      </c>
      <c r="D194" t="s">
        <v>65</v>
      </c>
      <c r="E194" t="s">
        <v>66</v>
      </c>
      <c r="F194" t="str">
        <f>UnitControlCenter!$B$41</f>
        <v>trillion BTU / year</v>
      </c>
      <c r="G194" t="s">
        <v>2635</v>
      </c>
      <c r="H194" t="s">
        <v>2636</v>
      </c>
      <c r="I194" t="s">
        <v>2637</v>
      </c>
    </row>
    <row r="195" spans="1:10">
      <c r="A195" s="291" t="s">
        <v>3321</v>
      </c>
      <c r="B195" s="291" t="s">
        <v>3349</v>
      </c>
      <c r="C195" s="17">
        <v>1</v>
      </c>
      <c r="D195" t="s">
        <v>65</v>
      </c>
      <c r="E195" t="s">
        <v>66</v>
      </c>
      <c r="F195" t="str">
        <f>UnitControlCenter!$B$41</f>
        <v>trillion BTU / year</v>
      </c>
      <c r="G195" t="s">
        <v>2638</v>
      </c>
      <c r="H195" t="s">
        <v>2636</v>
      </c>
      <c r="I195" t="s">
        <v>2637</v>
      </c>
    </row>
    <row r="196" spans="1:10">
      <c r="A196" s="291" t="s">
        <v>3321</v>
      </c>
      <c r="B196" s="291" t="s">
        <v>3350</v>
      </c>
      <c r="C196" s="17">
        <v>1</v>
      </c>
      <c r="D196" t="s">
        <v>65</v>
      </c>
      <c r="E196" t="s">
        <v>66</v>
      </c>
      <c r="F196" t="str">
        <f>UnitControlCenter!$B$9</f>
        <v>billion 2025 dollars / year</v>
      </c>
      <c r="G196" t="s">
        <v>2639</v>
      </c>
      <c r="H196" t="s">
        <v>2636</v>
      </c>
      <c r="I196" t="s">
        <v>2637</v>
      </c>
    </row>
    <row r="197" spans="1:10">
      <c r="A197" s="291" t="s">
        <v>3321</v>
      </c>
      <c r="B197" s="291" t="s">
        <v>3351</v>
      </c>
      <c r="C197" s="17">
        <v>1</v>
      </c>
      <c r="D197" t="s">
        <v>65</v>
      </c>
      <c r="E197" t="s">
        <v>66</v>
      </c>
      <c r="F197" t="str">
        <f>UnitControlCenter!$B$9</f>
        <v>billion 2025 dollars / year</v>
      </c>
      <c r="G197" t="s">
        <v>2640</v>
      </c>
      <c r="H197" t="s">
        <v>2636</v>
      </c>
      <c r="I197" t="s">
        <v>2637</v>
      </c>
    </row>
    <row r="198" spans="1:10">
      <c r="A198" s="291" t="s">
        <v>3321</v>
      </c>
      <c r="B198" s="291" t="s">
        <v>3352</v>
      </c>
      <c r="C198" s="17">
        <v>1</v>
      </c>
      <c r="D198" t="s">
        <v>65</v>
      </c>
      <c r="E198" t="s">
        <v>66</v>
      </c>
      <c r="F198" t="str">
        <f>UnitControlCenter!B3</f>
        <v>million metric tons / year</v>
      </c>
      <c r="G198" t="s">
        <v>2882</v>
      </c>
      <c r="H198" t="s">
        <v>2880</v>
      </c>
      <c r="I198" t="s">
        <v>2881</v>
      </c>
    </row>
    <row r="199" spans="1:10">
      <c r="A199" s="291" t="s">
        <v>3321</v>
      </c>
      <c r="B199" s="291" t="s">
        <v>3353</v>
      </c>
      <c r="C199" s="17">
        <v>1</v>
      </c>
      <c r="D199" t="s">
        <v>65</v>
      </c>
      <c r="E199" t="s">
        <v>66</v>
      </c>
      <c r="F199" t="str">
        <f>UnitControlCenter!B3</f>
        <v>million metric tons / year</v>
      </c>
      <c r="G199" t="s">
        <v>2883</v>
      </c>
      <c r="H199" t="s">
        <v>2880</v>
      </c>
      <c r="I199" t="s">
        <v>2881</v>
      </c>
    </row>
    <row r="200" spans="1:10">
      <c r="A200" s="291" t="s">
        <v>3321</v>
      </c>
      <c r="B200" s="291" t="s">
        <v>3354</v>
      </c>
      <c r="C200" s="17">
        <v>1</v>
      </c>
      <c r="D200" t="s">
        <v>65</v>
      </c>
      <c r="E200" t="s">
        <v>66</v>
      </c>
      <c r="F200" t="str">
        <f>UnitControlCenter!$B$41</f>
        <v>trillion BTU / year</v>
      </c>
      <c r="G200" t="s">
        <v>2717</v>
      </c>
      <c r="H200" t="s">
        <v>2712</v>
      </c>
      <c r="I200" t="s">
        <v>2713</v>
      </c>
    </row>
    <row r="201" spans="1:10">
      <c r="A201" s="291" t="s">
        <v>3321</v>
      </c>
      <c r="B201" s="291" t="s">
        <v>3355</v>
      </c>
      <c r="C201" s="17">
        <v>1</v>
      </c>
      <c r="D201" t="s">
        <v>65</v>
      </c>
      <c r="E201" t="s">
        <v>66</v>
      </c>
      <c r="F201" t="str">
        <f>UnitControlCenter!$B$41</f>
        <v>trillion BTU / year</v>
      </c>
      <c r="G201" t="s">
        <v>2718</v>
      </c>
      <c r="H201" t="s">
        <v>2712</v>
      </c>
      <c r="I201" t="s">
        <v>2714</v>
      </c>
    </row>
    <row r="202" spans="1:10">
      <c r="A202" s="291" t="s">
        <v>3321</v>
      </c>
      <c r="B202" s="291" t="s">
        <v>3356</v>
      </c>
      <c r="C202" s="17">
        <v>1</v>
      </c>
      <c r="D202" t="s">
        <v>65</v>
      </c>
      <c r="E202" t="s">
        <v>66</v>
      </c>
      <c r="F202" t="str">
        <f>UnitControlCenter!$B$9</f>
        <v>billion 2025 dollars / year</v>
      </c>
      <c r="G202" t="s">
        <v>2719</v>
      </c>
      <c r="H202" t="s">
        <v>2712</v>
      </c>
      <c r="I202" t="s">
        <v>2715</v>
      </c>
    </row>
    <row r="203" spans="1:10">
      <c r="A203" s="291" t="s">
        <v>3321</v>
      </c>
      <c r="B203" s="291" t="s">
        <v>3357</v>
      </c>
      <c r="C203" s="17">
        <v>1</v>
      </c>
      <c r="D203" t="s">
        <v>65</v>
      </c>
      <c r="E203" t="s">
        <v>66</v>
      </c>
      <c r="F203" t="str">
        <f>UnitControlCenter!$B$9</f>
        <v>billion 2025 dollars / year</v>
      </c>
      <c r="G203" t="s">
        <v>2720</v>
      </c>
      <c r="H203" t="s">
        <v>2712</v>
      </c>
      <c r="I203" t="s">
        <v>2716</v>
      </c>
    </row>
    <row r="204" spans="1:10">
      <c r="A204" s="291" t="s">
        <v>3321</v>
      </c>
      <c r="B204" s="291" t="s">
        <v>3358</v>
      </c>
      <c r="C204" s="17">
        <v>1</v>
      </c>
      <c r="D204" t="s">
        <v>65</v>
      </c>
      <c r="E204" t="s">
        <v>66</v>
      </c>
      <c r="F204" t="str">
        <f>UnitControlCenter!$B$35</f>
        <v>quads / year</v>
      </c>
      <c r="G204" t="s">
        <v>2745</v>
      </c>
      <c r="H204" t="s">
        <v>2747</v>
      </c>
      <c r="I204" t="s">
        <v>2748</v>
      </c>
    </row>
    <row r="205" spans="1:10">
      <c r="A205" s="291" t="s">
        <v>3321</v>
      </c>
      <c r="B205" s="291" t="s">
        <v>3359</v>
      </c>
      <c r="C205" s="17">
        <v>1</v>
      </c>
      <c r="D205" t="s">
        <v>65</v>
      </c>
      <c r="E205" t="s">
        <v>66</v>
      </c>
      <c r="F205" t="str">
        <f>UnitControlCenter!$B$35</f>
        <v>quads / year</v>
      </c>
      <c r="G205" t="s">
        <v>2746</v>
      </c>
      <c r="H205" t="s">
        <v>2747</v>
      </c>
      <c r="I205" t="s">
        <v>2748</v>
      </c>
    </row>
    <row r="206" spans="1:10" ht="101.5" customHeight="1">
      <c r="A206" s="291" t="s">
        <v>3321</v>
      </c>
      <c r="B206" s="291" t="s">
        <v>3624</v>
      </c>
      <c r="C206" s="17">
        <v>1</v>
      </c>
      <c r="D206" t="s">
        <v>65</v>
      </c>
      <c r="E206" t="s">
        <v>66</v>
      </c>
      <c r="F206" t="s">
        <v>350</v>
      </c>
      <c r="G206" t="s">
        <v>3708</v>
      </c>
      <c r="H206" t="s">
        <v>3709</v>
      </c>
      <c r="I206" t="s">
        <v>3722</v>
      </c>
    </row>
    <row r="207" spans="1:10">
      <c r="A207" s="291" t="s">
        <v>3321</v>
      </c>
      <c r="B207" s="291" t="s">
        <v>3367</v>
      </c>
      <c r="C207" s="17">
        <v>1</v>
      </c>
      <c r="D207" t="s">
        <v>65</v>
      </c>
      <c r="E207" t="s">
        <v>66</v>
      </c>
      <c r="F207" t="str">
        <f>UnitControlCenter!$B$10</f>
        <v>billion 2025 dollars</v>
      </c>
      <c r="G207" t="s">
        <v>3324</v>
      </c>
      <c r="H207" t="s">
        <v>3323</v>
      </c>
      <c r="I207" s="14" t="s">
        <v>3322</v>
      </c>
      <c r="J207" s="14"/>
    </row>
    <row r="208" spans="1:10">
      <c r="A208" s="291" t="s">
        <v>3321</v>
      </c>
      <c r="B208" s="291" t="s">
        <v>3360</v>
      </c>
      <c r="C208" s="17">
        <v>1</v>
      </c>
      <c r="D208" t="s">
        <v>65</v>
      </c>
      <c r="E208" t="s">
        <v>66</v>
      </c>
      <c r="F208" t="str">
        <f>UnitControlCenter!$B$10</f>
        <v>billion 2025 dollars</v>
      </c>
      <c r="G208" t="s">
        <v>3332</v>
      </c>
      <c r="H208" t="s">
        <v>3323</v>
      </c>
      <c r="I208" s="14" t="s">
        <v>3325</v>
      </c>
      <c r="J208" s="14"/>
    </row>
    <row r="209" spans="1:10">
      <c r="A209" s="291" t="s">
        <v>3321</v>
      </c>
      <c r="B209" s="291" t="s">
        <v>3361</v>
      </c>
      <c r="C209" s="17">
        <v>1</v>
      </c>
      <c r="D209" t="s">
        <v>65</v>
      </c>
      <c r="E209" t="s">
        <v>66</v>
      </c>
      <c r="F209" t="str">
        <f>UnitControlCenter!$B$10</f>
        <v>billion 2025 dollars</v>
      </c>
      <c r="G209" t="s">
        <v>3333</v>
      </c>
      <c r="H209" t="s">
        <v>3323</v>
      </c>
      <c r="I209" s="14" t="s">
        <v>3326</v>
      </c>
      <c r="J209" s="14"/>
    </row>
    <row r="210" spans="1:10">
      <c r="A210" s="291" t="s">
        <v>3321</v>
      </c>
      <c r="B210" s="291" t="s">
        <v>3362</v>
      </c>
      <c r="C210" s="17">
        <v>1</v>
      </c>
      <c r="D210" t="s">
        <v>65</v>
      </c>
      <c r="E210" t="s">
        <v>66</v>
      </c>
      <c r="F210" t="str">
        <f>UnitControlCenter!$B$10</f>
        <v>billion 2025 dollars</v>
      </c>
      <c r="G210" t="s">
        <v>3334</v>
      </c>
      <c r="H210" t="s">
        <v>3323</v>
      </c>
      <c r="I210" s="14" t="s">
        <v>3327</v>
      </c>
      <c r="J210" s="14"/>
    </row>
    <row r="211" spans="1:10">
      <c r="A211" s="291" t="s">
        <v>3321</v>
      </c>
      <c r="B211" s="291" t="s">
        <v>3363</v>
      </c>
      <c r="C211" s="17">
        <v>1</v>
      </c>
      <c r="D211" t="s">
        <v>65</v>
      </c>
      <c r="E211" t="s">
        <v>66</v>
      </c>
      <c r="F211" t="str">
        <f>UnitControlCenter!$B$10</f>
        <v>billion 2025 dollars</v>
      </c>
      <c r="G211" t="s">
        <v>3337</v>
      </c>
      <c r="H211" t="s">
        <v>3323</v>
      </c>
      <c r="I211" s="14" t="s">
        <v>3328</v>
      </c>
      <c r="J211" s="14"/>
    </row>
    <row r="212" spans="1:10">
      <c r="A212" s="291" t="s">
        <v>3321</v>
      </c>
      <c r="B212" s="291" t="s">
        <v>3364</v>
      </c>
      <c r="C212" s="17">
        <v>1</v>
      </c>
      <c r="D212" t="s">
        <v>65</v>
      </c>
      <c r="E212" t="s">
        <v>66</v>
      </c>
      <c r="F212" t="str">
        <f>UnitControlCenter!$B$10</f>
        <v>billion 2025 dollars</v>
      </c>
      <c r="G212" t="s">
        <v>3338</v>
      </c>
      <c r="H212" t="s">
        <v>3323</v>
      </c>
      <c r="I212" s="14" t="s">
        <v>3329</v>
      </c>
      <c r="J212" s="14"/>
    </row>
    <row r="213" spans="1:10">
      <c r="A213" s="291" t="s">
        <v>3321</v>
      </c>
      <c r="B213" s="291" t="s">
        <v>3365</v>
      </c>
      <c r="C213" s="17">
        <v>1</v>
      </c>
      <c r="D213" t="s">
        <v>65</v>
      </c>
      <c r="E213" t="s">
        <v>66</v>
      </c>
      <c r="F213" t="str">
        <f>UnitControlCenter!$B$10</f>
        <v>billion 2025 dollars</v>
      </c>
      <c r="G213" t="s">
        <v>3335</v>
      </c>
      <c r="H213" t="s">
        <v>3323</v>
      </c>
      <c r="I213" s="14" t="s">
        <v>3330</v>
      </c>
      <c r="J213" s="14"/>
    </row>
    <row r="214" spans="1:10" ht="16" thickBot="1">
      <c r="A214" s="396" t="s">
        <v>3321</v>
      </c>
      <c r="B214" s="396" t="s">
        <v>3366</v>
      </c>
      <c r="C214" s="397">
        <v>1</v>
      </c>
      <c r="D214" s="398" t="s">
        <v>65</v>
      </c>
      <c r="E214" s="398" t="s">
        <v>66</v>
      </c>
      <c r="F214" s="398" t="str">
        <f>UnitControlCenter!$B$10</f>
        <v>billion 2025 dollars</v>
      </c>
      <c r="G214" s="398" t="s">
        <v>3336</v>
      </c>
      <c r="H214" s="398" t="s">
        <v>3323</v>
      </c>
      <c r="I214" s="404" t="s">
        <v>3331</v>
      </c>
      <c r="J214" s="404"/>
    </row>
    <row r="215" spans="1:10">
      <c r="A215" s="291" t="s">
        <v>2345</v>
      </c>
      <c r="B215" s="291" t="s">
        <v>93</v>
      </c>
      <c r="C215" s="17">
        <v>1</v>
      </c>
      <c r="D215" t="s">
        <v>65</v>
      </c>
      <c r="E215" t="s">
        <v>2351</v>
      </c>
      <c r="F215" t="str">
        <f>UnitControlCenter!$B$27</f>
        <v>2025 dollars / megawatt-hour (MWh)</v>
      </c>
      <c r="G215" t="s">
        <v>3278</v>
      </c>
      <c r="H215" t="s">
        <v>3277</v>
      </c>
      <c r="I215" t="s">
        <v>3598</v>
      </c>
    </row>
    <row r="216" spans="1:10">
      <c r="A216" s="291" t="s">
        <v>2345</v>
      </c>
      <c r="B216" s="291" t="s">
        <v>444</v>
      </c>
      <c r="C216" s="17">
        <v>1</v>
      </c>
      <c r="D216" t="s">
        <v>65</v>
      </c>
      <c r="E216" t="s">
        <v>2351</v>
      </c>
      <c r="F216" t="str">
        <f>UnitControlCenter!$B$42</f>
        <v>2025 dollars / short ton</v>
      </c>
      <c r="G216" t="s">
        <v>2648</v>
      </c>
      <c r="H216" t="s">
        <v>2649</v>
      </c>
      <c r="I216" t="s">
        <v>2650</v>
      </c>
    </row>
    <row r="217" spans="1:10">
      <c r="A217" s="291" t="s">
        <v>2345</v>
      </c>
      <c r="B217" s="291" t="s">
        <v>441</v>
      </c>
      <c r="C217" s="17">
        <v>1</v>
      </c>
      <c r="D217" t="s">
        <v>65</v>
      </c>
      <c r="E217" t="s">
        <v>2351</v>
      </c>
      <c r="F217" t="str">
        <f>UnitControlCenter!$B$42</f>
        <v>2025 dollars / short ton</v>
      </c>
      <c r="G217" t="s">
        <v>2364</v>
      </c>
      <c r="H217" t="s">
        <v>339</v>
      </c>
      <c r="I217" t="s">
        <v>2535</v>
      </c>
    </row>
    <row r="218" spans="1:10">
      <c r="A218" s="291" t="s">
        <v>2345</v>
      </c>
      <c r="B218" s="291" t="s">
        <v>87</v>
      </c>
      <c r="C218" s="17">
        <v>1</v>
      </c>
      <c r="D218" t="s">
        <v>65</v>
      </c>
      <c r="E218" t="s">
        <v>2351</v>
      </c>
      <c r="F218" t="str">
        <f>UnitControlCenter!$B$43</f>
        <v>2025 dollars / thousand cubic feet</v>
      </c>
      <c r="G218" t="s">
        <v>3280</v>
      </c>
      <c r="H218" t="s">
        <v>3279</v>
      </c>
      <c r="I218" t="s">
        <v>3599</v>
      </c>
    </row>
    <row r="219" spans="1:10">
      <c r="A219" s="291" t="s">
        <v>2345</v>
      </c>
      <c r="B219" s="291" t="s">
        <v>95</v>
      </c>
      <c r="C219" s="17">
        <v>1</v>
      </c>
      <c r="D219" t="s">
        <v>65</v>
      </c>
      <c r="E219" t="s">
        <v>2351</v>
      </c>
      <c r="F219" t="str">
        <f>UnitControlCenter!$B$44</f>
        <v>2025 dollars / gallon</v>
      </c>
      <c r="G219" t="s">
        <v>2366</v>
      </c>
      <c r="H219" t="s">
        <v>334</v>
      </c>
      <c r="I219" s="17">
        <v>969696</v>
      </c>
      <c r="J219" s="17"/>
    </row>
    <row r="220" spans="1:10">
      <c r="A220" s="291" t="s">
        <v>2345</v>
      </c>
      <c r="B220" s="291" t="s">
        <v>96</v>
      </c>
      <c r="C220" s="17">
        <v>1</v>
      </c>
      <c r="D220" t="s">
        <v>65</v>
      </c>
      <c r="E220" t="s">
        <v>2351</v>
      </c>
      <c r="F220" t="str">
        <f>UnitControlCenter!$B$44</f>
        <v>2025 dollars / gallon</v>
      </c>
      <c r="G220" t="s">
        <v>2643</v>
      </c>
      <c r="H220" t="s">
        <v>2641</v>
      </c>
      <c r="I220" t="s">
        <v>2642</v>
      </c>
    </row>
    <row r="221" spans="1:10">
      <c r="A221" s="291" t="s">
        <v>2345</v>
      </c>
      <c r="B221" s="291" t="s">
        <v>92</v>
      </c>
      <c r="C221" s="17">
        <v>1</v>
      </c>
      <c r="D221" t="s">
        <v>65</v>
      </c>
      <c r="E221" t="s">
        <v>2351</v>
      </c>
      <c r="F221" t="str">
        <f>UnitControlCenter!$B$42</f>
        <v>2025 dollars / short ton</v>
      </c>
      <c r="G221" t="s">
        <v>2644</v>
      </c>
      <c r="H221" t="s">
        <v>2645</v>
      </c>
      <c r="I221" t="s">
        <v>2646</v>
      </c>
    </row>
    <row r="222" spans="1:10">
      <c r="A222" s="291" t="s">
        <v>2345</v>
      </c>
      <c r="B222" s="291" t="s">
        <v>2585</v>
      </c>
      <c r="C222" s="17">
        <v>1</v>
      </c>
      <c r="D222" t="s">
        <v>65</v>
      </c>
      <c r="E222" t="s">
        <v>2351</v>
      </c>
      <c r="F222" t="str">
        <f>UnitControlCenter!$B$45</f>
        <v>2025 dollars / barrel of oil</v>
      </c>
      <c r="G222" t="s">
        <v>2709</v>
      </c>
      <c r="H222" t="s">
        <v>2710</v>
      </c>
      <c r="I222" t="s">
        <v>2711</v>
      </c>
    </row>
    <row r="223" spans="1:10">
      <c r="A223" s="291" t="s">
        <v>2345</v>
      </c>
      <c r="B223" s="291" t="s">
        <v>2647</v>
      </c>
      <c r="C223" s="17">
        <v>1</v>
      </c>
      <c r="D223" t="s">
        <v>65</v>
      </c>
      <c r="E223" t="s">
        <v>2351</v>
      </c>
      <c r="F223" t="str">
        <f>UnitControlCenter!$B$44</f>
        <v>2025 dollars / gallon</v>
      </c>
      <c r="G223" t="s">
        <v>2651</v>
      </c>
      <c r="H223" t="s">
        <v>2363</v>
      </c>
      <c r="I223" t="s">
        <v>2581</v>
      </c>
    </row>
    <row r="224" spans="1:10" ht="16" thickBot="1">
      <c r="A224" s="396" t="s">
        <v>2345</v>
      </c>
      <c r="B224" s="396" t="s">
        <v>2469</v>
      </c>
      <c r="C224" s="397">
        <v>1</v>
      </c>
      <c r="D224" s="398" t="s">
        <v>65</v>
      </c>
      <c r="E224" s="398" t="s">
        <v>2351</v>
      </c>
      <c r="F224" s="398" t="str">
        <f>UnitControlCenter!$B$46</f>
        <v>2025 dollars / kg</v>
      </c>
      <c r="G224" s="398" t="s">
        <v>2753</v>
      </c>
      <c r="H224" s="398" t="s">
        <v>2754</v>
      </c>
      <c r="I224" s="398" t="s">
        <v>2755</v>
      </c>
      <c r="J224" s="398"/>
    </row>
    <row r="225" spans="1:10">
      <c r="A225" s="291" t="s">
        <v>2346</v>
      </c>
      <c r="B225" s="291" t="s">
        <v>3453</v>
      </c>
      <c r="C225" s="17">
        <v>1</v>
      </c>
      <c r="D225" t="s">
        <v>63</v>
      </c>
      <c r="E225" t="s">
        <v>64</v>
      </c>
      <c r="F225" t="str">
        <f>UnitControlCenter!$B$47</f>
        <v>2025 dollars / kilowatt-hour (kWh)</v>
      </c>
      <c r="G225" t="s">
        <v>2367</v>
      </c>
    </row>
    <row r="226" spans="1:10">
      <c r="A226" s="291" t="s">
        <v>2346</v>
      </c>
      <c r="B226" s="291" t="s">
        <v>2347</v>
      </c>
      <c r="C226" s="17">
        <v>0</v>
      </c>
      <c r="D226" t="s">
        <v>65</v>
      </c>
      <c r="E226" t="s">
        <v>64</v>
      </c>
      <c r="F226" t="str">
        <f>UnitControlCenter!$B$49</f>
        <v>cost of eqpt. to capture 1 metric ton CO2e/yr (2025 dollars)</v>
      </c>
      <c r="G226" t="s">
        <v>2371</v>
      </c>
      <c r="H226" t="s">
        <v>2372</v>
      </c>
      <c r="I226" t="s">
        <v>2542</v>
      </c>
    </row>
    <row r="227" spans="1:10">
      <c r="A227" s="291" t="s">
        <v>2346</v>
      </c>
      <c r="B227" s="291" t="s">
        <v>2348</v>
      </c>
      <c r="C227" s="17">
        <v>1</v>
      </c>
      <c r="D227" t="s">
        <v>63</v>
      </c>
      <c r="E227" t="s">
        <v>64</v>
      </c>
      <c r="F227" t="str">
        <f>UnitControlCenter!$B$50</f>
        <v>million 2025 dollars / megawatt (MW)</v>
      </c>
      <c r="G227" t="s">
        <v>2368</v>
      </c>
    </row>
    <row r="228" spans="1:10">
      <c r="A228" s="291" t="s">
        <v>2346</v>
      </c>
      <c r="B228" s="291" t="s">
        <v>2349</v>
      </c>
      <c r="C228" s="17">
        <v>1</v>
      </c>
      <c r="D228" t="s">
        <v>63</v>
      </c>
      <c r="E228" t="s">
        <v>64</v>
      </c>
      <c r="F228" t="str">
        <f>UnitControlCenter!$B$50</f>
        <v>million 2025 dollars / megawatt (MW)</v>
      </c>
      <c r="G228" t="s">
        <v>2369</v>
      </c>
    </row>
    <row r="229" spans="1:10">
      <c r="A229" s="291" t="s">
        <v>2346</v>
      </c>
      <c r="B229" s="291" t="s">
        <v>2350</v>
      </c>
      <c r="C229" s="17">
        <v>1</v>
      </c>
      <c r="D229" t="s">
        <v>63</v>
      </c>
      <c r="E229" t="s">
        <v>64</v>
      </c>
      <c r="F229" t="str">
        <f>UnitControlCenter!$B$50</f>
        <v>million 2025 dollars / megawatt (MW)</v>
      </c>
      <c r="G229" t="s">
        <v>2370</v>
      </c>
    </row>
    <row r="230" spans="1:10" ht="16" thickBot="1">
      <c r="A230" s="396" t="s">
        <v>2346</v>
      </c>
      <c r="B230" s="396" t="s">
        <v>2483</v>
      </c>
      <c r="C230" s="397">
        <v>1</v>
      </c>
      <c r="D230" s="398" t="s">
        <v>63</v>
      </c>
      <c r="E230" s="398" t="s">
        <v>64</v>
      </c>
      <c r="F230" s="398" t="str">
        <f>UnitControlCenter!$B$51</f>
        <v>cost of eqpt. to produce 1 kg H2/yr (2025 dollars)</v>
      </c>
      <c r="G230" s="398" t="s">
        <v>2484</v>
      </c>
      <c r="H230" s="398"/>
      <c r="I230" s="398"/>
      <c r="J230" s="398"/>
    </row>
  </sheetData>
  <phoneticPr fontId="117"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9"/>
  <sheetViews>
    <sheetView topLeftCell="A4" zoomScaleNormal="100" workbookViewId="0">
      <selection activeCell="H27" sqref="H27"/>
    </sheetView>
  </sheetViews>
  <sheetFormatPr baseColWidth="10" defaultColWidth="8.83203125" defaultRowHeight="15"/>
  <cols>
    <col min="1" max="1" width="13.5" customWidth="1"/>
    <col min="2" max="2" width="8.83203125" style="17"/>
    <col min="4" max="4" width="46" customWidth="1"/>
  </cols>
  <sheetData>
    <row r="1" spans="1:5">
      <c r="A1" s="39" t="s">
        <v>2531</v>
      </c>
      <c r="B1" s="159"/>
      <c r="C1" s="152"/>
      <c r="D1" s="152"/>
    </row>
    <row r="2" spans="1:5">
      <c r="A2" s="6" t="s">
        <v>2495</v>
      </c>
      <c r="B2" s="160" t="s">
        <v>2496</v>
      </c>
      <c r="C2" s="6" t="s">
        <v>2497</v>
      </c>
      <c r="D2" s="6" t="s">
        <v>2498</v>
      </c>
    </row>
    <row r="3" spans="1:5">
      <c r="A3" s="336" t="s">
        <v>3547</v>
      </c>
      <c r="B3" s="339" t="s">
        <v>3549</v>
      </c>
      <c r="C3" s="337"/>
      <c r="D3" s="338" t="s">
        <v>3548</v>
      </c>
    </row>
    <row r="4" spans="1:5">
      <c r="A4" t="s">
        <v>2544</v>
      </c>
      <c r="B4" s="17" t="s">
        <v>2538</v>
      </c>
      <c r="C4" s="178"/>
      <c r="D4" s="340" t="s">
        <v>3550</v>
      </c>
      <c r="E4" t="s">
        <v>3553</v>
      </c>
    </row>
    <row r="5" spans="1:5">
      <c r="A5" t="s">
        <v>3557</v>
      </c>
      <c r="B5" s="161" t="s">
        <v>3558</v>
      </c>
      <c r="C5" s="341"/>
      <c r="D5" s="340" t="s">
        <v>3552</v>
      </c>
      <c r="E5" t="s">
        <v>3556</v>
      </c>
    </row>
    <row r="6" spans="1:5">
      <c r="A6" t="s">
        <v>3702</v>
      </c>
      <c r="B6" s="161" t="s">
        <v>3701</v>
      </c>
      <c r="C6" s="373"/>
      <c r="D6" s="370" t="s">
        <v>3695</v>
      </c>
    </row>
    <row r="7" spans="1:5">
      <c r="A7" t="s">
        <v>3699</v>
      </c>
      <c r="B7" s="161" t="s">
        <v>3698</v>
      </c>
      <c r="C7" s="371"/>
      <c r="D7" s="370" t="s">
        <v>3696</v>
      </c>
    </row>
    <row r="8" spans="1:5">
      <c r="A8" t="s">
        <v>3700</v>
      </c>
      <c r="B8" s="17">
        <v>6699</v>
      </c>
      <c r="C8" s="372"/>
      <c r="D8" s="370" t="s">
        <v>3697</v>
      </c>
    </row>
    <row r="9" spans="1:5">
      <c r="A9" t="s">
        <v>3035</v>
      </c>
      <c r="B9" s="161" t="s">
        <v>3559</v>
      </c>
      <c r="C9" s="189"/>
      <c r="D9" t="s">
        <v>3563</v>
      </c>
    </row>
    <row r="10" spans="1:5">
      <c r="A10" t="s">
        <v>3564</v>
      </c>
      <c r="B10" s="161" t="s">
        <v>3565</v>
      </c>
      <c r="C10" s="343"/>
      <c r="D10" s="342" t="s">
        <v>3539</v>
      </c>
    </row>
    <row r="11" spans="1:5">
      <c r="A11" t="s">
        <v>2505</v>
      </c>
      <c r="B11" s="17" t="s">
        <v>2516</v>
      </c>
      <c r="C11" s="166"/>
      <c r="D11" t="s">
        <v>434</v>
      </c>
    </row>
    <row r="12" spans="1:5">
      <c r="A12" t="s">
        <v>3523</v>
      </c>
      <c r="B12" s="17" t="s">
        <v>3522</v>
      </c>
      <c r="C12" s="330"/>
      <c r="D12" t="s">
        <v>3469</v>
      </c>
    </row>
    <row r="13" spans="1:5">
      <c r="A13" t="s">
        <v>2513</v>
      </c>
      <c r="B13" s="161" t="s">
        <v>2514</v>
      </c>
      <c r="C13" s="165"/>
      <c r="D13" t="s">
        <v>92</v>
      </c>
    </row>
    <row r="14" spans="1:5">
      <c r="A14" t="s">
        <v>2540</v>
      </c>
      <c r="B14" s="17" t="s">
        <v>2534</v>
      </c>
      <c r="C14" s="175"/>
      <c r="D14" t="s">
        <v>91</v>
      </c>
    </row>
    <row r="15" spans="1:5">
      <c r="A15" t="s">
        <v>2520</v>
      </c>
      <c r="B15" s="17" t="s">
        <v>2535</v>
      </c>
      <c r="C15" s="170"/>
      <c r="D15" t="s">
        <v>2532</v>
      </c>
    </row>
    <row r="16" spans="1:5">
      <c r="A16" t="s">
        <v>2541</v>
      </c>
      <c r="B16" s="17" t="s">
        <v>2365</v>
      </c>
      <c r="C16" s="174"/>
      <c r="D16" t="s">
        <v>2533</v>
      </c>
    </row>
    <row r="17" spans="1:4">
      <c r="A17" t="s">
        <v>2539</v>
      </c>
      <c r="B17" s="17" t="s">
        <v>2536</v>
      </c>
      <c r="C17" s="177"/>
      <c r="D17" t="s">
        <v>449</v>
      </c>
    </row>
    <row r="18" spans="1:4">
      <c r="A18" t="s">
        <v>2521</v>
      </c>
      <c r="B18" s="17" t="s">
        <v>2517</v>
      </c>
      <c r="C18" s="169"/>
      <c r="D18" t="s">
        <v>452</v>
      </c>
    </row>
    <row r="19" spans="1:4">
      <c r="A19" t="s">
        <v>2494</v>
      </c>
      <c r="B19" s="162" t="s">
        <v>2501</v>
      </c>
      <c r="C19" s="158"/>
      <c r="D19" t="s">
        <v>89</v>
      </c>
    </row>
    <row r="20" spans="1:4">
      <c r="A20" t="s">
        <v>3036</v>
      </c>
      <c r="B20" t="s">
        <v>3560</v>
      </c>
      <c r="C20" s="190"/>
      <c r="D20" t="s">
        <v>3471</v>
      </c>
    </row>
    <row r="21" spans="1:4">
      <c r="A21" t="s">
        <v>2522</v>
      </c>
      <c r="B21" s="17" t="s">
        <v>2518</v>
      </c>
      <c r="C21" s="171"/>
      <c r="D21" t="s">
        <v>3472</v>
      </c>
    </row>
    <row r="22" spans="1:4">
      <c r="A22" t="s">
        <v>2504</v>
      </c>
      <c r="B22" s="161" t="s">
        <v>2509</v>
      </c>
      <c r="C22" s="167"/>
      <c r="D22" t="s">
        <v>4038</v>
      </c>
    </row>
    <row r="23" spans="1:4">
      <c r="A23" t="s">
        <v>2543</v>
      </c>
      <c r="B23" s="17" t="s">
        <v>2537</v>
      </c>
      <c r="C23" s="176"/>
      <c r="D23" t="s">
        <v>2468</v>
      </c>
    </row>
    <row r="24" spans="1:4">
      <c r="A24" t="s">
        <v>2507</v>
      </c>
      <c r="B24" s="161" t="s">
        <v>2508</v>
      </c>
      <c r="C24" s="157"/>
      <c r="D24" t="s">
        <v>2618</v>
      </c>
    </row>
    <row r="25" spans="1:4">
      <c r="A25" t="s">
        <v>2586</v>
      </c>
      <c r="B25" s="161" t="s">
        <v>2588</v>
      </c>
      <c r="C25" s="179"/>
      <c r="D25" t="s">
        <v>2585</v>
      </c>
    </row>
    <row r="26" spans="1:4">
      <c r="A26" t="s">
        <v>2587</v>
      </c>
      <c r="B26" s="161">
        <v>740000</v>
      </c>
      <c r="C26" s="180"/>
      <c r="D26" t="s">
        <v>2466</v>
      </c>
    </row>
    <row r="27" spans="1:4">
      <c r="A27" t="s">
        <v>4024</v>
      </c>
      <c r="B27" t="s">
        <v>4023</v>
      </c>
      <c r="C27" s="405"/>
      <c r="D27" t="s">
        <v>4022</v>
      </c>
    </row>
    <row r="28" spans="1:4">
      <c r="A28" t="s">
        <v>2523</v>
      </c>
      <c r="B28" s="17" t="s">
        <v>2519</v>
      </c>
      <c r="C28" s="172"/>
      <c r="D28" t="s">
        <v>310</v>
      </c>
    </row>
    <row r="29" spans="1:4">
      <c r="A29" t="s">
        <v>3521</v>
      </c>
      <c r="B29" s="17" t="s">
        <v>3561</v>
      </c>
      <c r="C29" s="329"/>
      <c r="D29" t="s">
        <v>3468</v>
      </c>
    </row>
    <row r="30" spans="1:4">
      <c r="A30" t="s">
        <v>2506</v>
      </c>
      <c r="B30" s="161" t="s">
        <v>2511</v>
      </c>
      <c r="C30" s="164"/>
      <c r="D30" t="s">
        <v>3403</v>
      </c>
    </row>
    <row r="31" spans="1:4">
      <c r="A31" t="s">
        <v>3404</v>
      </c>
      <c r="B31" s="161" t="s">
        <v>3405</v>
      </c>
      <c r="C31" s="328"/>
      <c r="D31" t="s">
        <v>3402</v>
      </c>
    </row>
    <row r="32" spans="1:4">
      <c r="A32" t="s">
        <v>3037</v>
      </c>
      <c r="B32" s="14" t="s">
        <v>3562</v>
      </c>
      <c r="C32" s="191"/>
      <c r="D32" t="s">
        <v>3470</v>
      </c>
    </row>
    <row r="33" spans="1:5">
      <c r="A33" t="s">
        <v>2530</v>
      </c>
      <c r="B33" s="17" t="s">
        <v>2529</v>
      </c>
      <c r="C33" s="173"/>
      <c r="D33" t="s">
        <v>441</v>
      </c>
    </row>
    <row r="34" spans="1:5">
      <c r="A34" t="s">
        <v>3038</v>
      </c>
      <c r="B34" s="188" t="s">
        <v>3031</v>
      </c>
      <c r="C34" s="187"/>
      <c r="D34" t="s">
        <v>3467</v>
      </c>
    </row>
    <row r="35" spans="1:5">
      <c r="A35" t="s">
        <v>2500</v>
      </c>
      <c r="B35" s="161" t="s">
        <v>2510</v>
      </c>
      <c r="C35" s="163"/>
      <c r="D35" t="s">
        <v>444</v>
      </c>
    </row>
    <row r="36" spans="1:5">
      <c r="A36" t="s">
        <v>3557</v>
      </c>
      <c r="B36" s="161" t="s">
        <v>3558</v>
      </c>
      <c r="C36" s="341"/>
      <c r="D36" t="s">
        <v>3551</v>
      </c>
      <c r="E36" t="s">
        <v>3555</v>
      </c>
    </row>
    <row r="37" spans="1:5">
      <c r="A37" t="s">
        <v>2544</v>
      </c>
      <c r="B37" s="17" t="s">
        <v>2538</v>
      </c>
      <c r="C37" s="178"/>
      <c r="D37" s="375" t="s">
        <v>3830</v>
      </c>
      <c r="E37" t="s">
        <v>3554</v>
      </c>
    </row>
    <row r="38" spans="1:5">
      <c r="A38" t="s">
        <v>4025</v>
      </c>
      <c r="B38" s="17" t="s">
        <v>3832</v>
      </c>
      <c r="C38" s="376"/>
      <c r="D38" s="375" t="s">
        <v>3831</v>
      </c>
    </row>
    <row r="40" spans="1:5">
      <c r="A40" s="39" t="s">
        <v>2515</v>
      </c>
      <c r="B40" s="159"/>
      <c r="C40" s="152"/>
      <c r="D40" s="152"/>
    </row>
    <row r="41" spans="1:5" s="6" customFormat="1">
      <c r="A41" s="6" t="s">
        <v>2495</v>
      </c>
      <c r="B41" s="160" t="s">
        <v>2496</v>
      </c>
      <c r="C41" s="6" t="s">
        <v>2497</v>
      </c>
      <c r="D41" s="6" t="s">
        <v>2578</v>
      </c>
    </row>
    <row r="42" spans="1:5">
      <c r="A42" t="s">
        <v>2521</v>
      </c>
      <c r="B42" s="17" t="s">
        <v>2517</v>
      </c>
      <c r="C42" s="169"/>
      <c r="D42" t="s">
        <v>2580</v>
      </c>
    </row>
    <row r="43" spans="1:5">
      <c r="A43" t="s">
        <v>2494</v>
      </c>
      <c r="B43" s="162" t="s">
        <v>2501</v>
      </c>
      <c r="C43" s="158"/>
      <c r="D43" t="s">
        <v>2579</v>
      </c>
    </row>
    <row r="44" spans="1:5">
      <c r="A44" t="s">
        <v>2506</v>
      </c>
      <c r="B44" s="17" t="s">
        <v>2511</v>
      </c>
      <c r="C44" s="164"/>
      <c r="D44" t="s">
        <v>4</v>
      </c>
    </row>
    <row r="45" spans="1:5">
      <c r="A45" t="s">
        <v>2520</v>
      </c>
      <c r="B45" s="17" t="s">
        <v>2535</v>
      </c>
      <c r="C45" s="170"/>
      <c r="D45" t="s">
        <v>93</v>
      </c>
    </row>
    <row r="46" spans="1:5">
      <c r="A46" t="s">
        <v>2500</v>
      </c>
      <c r="B46" s="17">
        <v>969696</v>
      </c>
      <c r="C46" s="163"/>
      <c r="D46" t="s">
        <v>9</v>
      </c>
    </row>
    <row r="47" spans="1:5">
      <c r="A47" t="s">
        <v>2513</v>
      </c>
      <c r="B47" s="17" t="s">
        <v>2514</v>
      </c>
      <c r="C47" s="165"/>
      <c r="D47" t="s">
        <v>2425</v>
      </c>
    </row>
    <row r="48" spans="1:5">
      <c r="A48" t="s">
        <v>2522</v>
      </c>
      <c r="B48" s="17" t="s">
        <v>2518</v>
      </c>
      <c r="C48" s="171"/>
      <c r="D48" t="s">
        <v>131</v>
      </c>
    </row>
    <row r="49" spans="1:4">
      <c r="A49" t="s">
        <v>2523</v>
      </c>
      <c r="B49" s="17" t="s">
        <v>2519</v>
      </c>
      <c r="C49" s="172"/>
      <c r="D49" t="s">
        <v>2434</v>
      </c>
    </row>
    <row r="50" spans="1:4">
      <c r="A50" t="s">
        <v>2505</v>
      </c>
      <c r="B50" s="17" t="s">
        <v>2516</v>
      </c>
      <c r="C50" s="168"/>
      <c r="D50" t="s">
        <v>3703</v>
      </c>
    </row>
    <row r="51" spans="1:4">
      <c r="A51" t="s">
        <v>2540</v>
      </c>
      <c r="B51" s="17" t="s">
        <v>2534</v>
      </c>
      <c r="C51" s="175"/>
      <c r="D51" t="s">
        <v>3704</v>
      </c>
    </row>
    <row r="52" spans="1:4">
      <c r="A52" t="s">
        <v>2520</v>
      </c>
      <c r="B52" s="17" t="s">
        <v>2535</v>
      </c>
      <c r="C52" s="170"/>
      <c r="D52" t="s">
        <v>3705</v>
      </c>
    </row>
    <row r="53" spans="1:4">
      <c r="A53" t="s">
        <v>2586</v>
      </c>
      <c r="B53" s="161" t="s">
        <v>2588</v>
      </c>
      <c r="C53" s="179"/>
      <c r="D53" t="s">
        <v>2786</v>
      </c>
    </row>
    <row r="54" spans="1:4">
      <c r="A54" t="s">
        <v>3521</v>
      </c>
      <c r="B54" s="17" t="s">
        <v>3561</v>
      </c>
      <c r="C54" s="329"/>
      <c r="D54" t="s">
        <v>4003</v>
      </c>
    </row>
    <row r="56" spans="1:4">
      <c r="A56" s="39" t="s">
        <v>2524</v>
      </c>
      <c r="B56" s="159"/>
      <c r="C56" s="152"/>
      <c r="D56" s="152"/>
    </row>
    <row r="57" spans="1:4">
      <c r="A57" s="6" t="s">
        <v>2495</v>
      </c>
      <c r="B57" s="160" t="s">
        <v>2496</v>
      </c>
      <c r="C57" s="6" t="s">
        <v>2497</v>
      </c>
      <c r="D57" s="6" t="s">
        <v>2498</v>
      </c>
    </row>
    <row r="58" spans="1:4">
      <c r="A58" t="s">
        <v>2506</v>
      </c>
      <c r="B58" s="161" t="s">
        <v>2511</v>
      </c>
      <c r="C58" s="164"/>
      <c r="D58" t="s">
        <v>2525</v>
      </c>
    </row>
    <row r="59" spans="1:4">
      <c r="A59" t="s">
        <v>2500</v>
      </c>
      <c r="B59" s="17">
        <v>969696</v>
      </c>
      <c r="C59" s="163"/>
      <c r="D59" t="s">
        <v>2526</v>
      </c>
    </row>
    <row r="60" spans="1:4">
      <c r="A60" t="s">
        <v>2513</v>
      </c>
      <c r="B60" s="17" t="s">
        <v>2514</v>
      </c>
      <c r="C60" s="165"/>
      <c r="D60" t="s">
        <v>2527</v>
      </c>
    </row>
    <row r="61" spans="1:4">
      <c r="A61" t="s">
        <v>2586</v>
      </c>
      <c r="B61" s="161" t="s">
        <v>2588</v>
      </c>
      <c r="C61" s="179"/>
      <c r="D61" t="s">
        <v>2787</v>
      </c>
    </row>
    <row r="63" spans="1:4">
      <c r="A63" s="39" t="s">
        <v>2528</v>
      </c>
      <c r="B63" s="159"/>
      <c r="C63" s="152"/>
      <c r="D63" s="152"/>
    </row>
    <row r="64" spans="1:4">
      <c r="A64" s="6" t="s">
        <v>2495</v>
      </c>
      <c r="B64" s="160" t="s">
        <v>2496</v>
      </c>
      <c r="C64" s="6" t="s">
        <v>2497</v>
      </c>
      <c r="D64" s="6" t="s">
        <v>2498</v>
      </c>
    </row>
    <row r="65" spans="1:4">
      <c r="A65" t="s">
        <v>2513</v>
      </c>
      <c r="B65" s="17" t="s">
        <v>2514</v>
      </c>
      <c r="C65" s="165"/>
      <c r="D65" t="s">
        <v>2235</v>
      </c>
    </row>
    <row r="66" spans="1:4">
      <c r="A66" t="s">
        <v>2507</v>
      </c>
      <c r="B66" s="161" t="s">
        <v>2508</v>
      </c>
      <c r="C66" s="157"/>
      <c r="D66" t="s">
        <v>844</v>
      </c>
    </row>
    <row r="67" spans="1:4">
      <c r="A67" t="s">
        <v>2506</v>
      </c>
      <c r="B67" s="161" t="s">
        <v>2511</v>
      </c>
      <c r="C67" s="164"/>
      <c r="D67" t="s">
        <v>2233</v>
      </c>
    </row>
    <row r="68" spans="1:4">
      <c r="A68" t="s">
        <v>2500</v>
      </c>
      <c r="B68" s="161" t="s">
        <v>2510</v>
      </c>
      <c r="C68" s="163"/>
      <c r="D68" t="s">
        <v>2217</v>
      </c>
    </row>
    <row r="69" spans="1:4">
      <c r="B69" s="161"/>
    </row>
    <row r="70" spans="1:4">
      <c r="A70" s="39" t="s">
        <v>2664</v>
      </c>
      <c r="B70" s="159"/>
      <c r="C70" s="152"/>
      <c r="D70" s="152"/>
    </row>
    <row r="71" spans="1:4">
      <c r="A71" s="6" t="s">
        <v>2495</v>
      </c>
      <c r="B71" s="160" t="s">
        <v>2496</v>
      </c>
      <c r="C71" s="6" t="s">
        <v>2497</v>
      </c>
      <c r="D71" s="6" t="s">
        <v>2498</v>
      </c>
    </row>
    <row r="72" spans="1:4">
      <c r="A72" t="s">
        <v>2506</v>
      </c>
      <c r="B72" s="161" t="s">
        <v>2511</v>
      </c>
      <c r="C72" s="164"/>
      <c r="D72" t="s">
        <v>2556</v>
      </c>
    </row>
    <row r="73" spans="1:4">
      <c r="A73" t="s">
        <v>2521</v>
      </c>
      <c r="B73" s="17" t="s">
        <v>2517</v>
      </c>
      <c r="C73" s="169"/>
      <c r="D73" t="s">
        <v>2557</v>
      </c>
    </row>
    <row r="74" spans="1:4">
      <c r="A74" t="s">
        <v>2520</v>
      </c>
      <c r="B74" s="17" t="s">
        <v>2535</v>
      </c>
      <c r="C74" s="170"/>
      <c r="D74" t="s">
        <v>2558</v>
      </c>
    </row>
    <row r="75" spans="1:4">
      <c r="A75" t="s">
        <v>2513</v>
      </c>
      <c r="B75" s="161" t="s">
        <v>2514</v>
      </c>
      <c r="C75" s="165"/>
      <c r="D75" t="s">
        <v>2559</v>
      </c>
    </row>
    <row r="76" spans="1:4">
      <c r="A76" t="s">
        <v>2507</v>
      </c>
      <c r="B76" s="161" t="s">
        <v>2508</v>
      </c>
      <c r="C76" s="157"/>
      <c r="D76" t="s">
        <v>2560</v>
      </c>
    </row>
    <row r="78" spans="1:4">
      <c r="A78" s="39" t="s">
        <v>2924</v>
      </c>
      <c r="B78" s="159"/>
      <c r="C78" s="152"/>
      <c r="D78" s="152"/>
    </row>
    <row r="79" spans="1:4">
      <c r="A79" s="6" t="s">
        <v>2495</v>
      </c>
      <c r="B79" s="160" t="s">
        <v>2496</v>
      </c>
      <c r="C79" s="6" t="s">
        <v>2497</v>
      </c>
      <c r="D79" s="6" t="s">
        <v>2498</v>
      </c>
    </row>
    <row r="80" spans="1:4">
      <c r="A80" t="s">
        <v>2521</v>
      </c>
      <c r="B80" s="17" t="s">
        <v>2517</v>
      </c>
      <c r="C80" s="169"/>
      <c r="D80" t="s">
        <v>2914</v>
      </c>
    </row>
    <row r="81" spans="1:4">
      <c r="A81" t="s">
        <v>2506</v>
      </c>
      <c r="B81" s="161" t="s">
        <v>2511</v>
      </c>
      <c r="C81" s="164"/>
      <c r="D81" t="s">
        <v>2913</v>
      </c>
    </row>
    <row r="82" spans="1:4">
      <c r="A82" t="s">
        <v>2505</v>
      </c>
      <c r="B82" s="17" t="s">
        <v>2516</v>
      </c>
      <c r="C82" s="168"/>
      <c r="D82" t="s">
        <v>2910</v>
      </c>
    </row>
    <row r="83" spans="1:4">
      <c r="A83" t="s">
        <v>2544</v>
      </c>
      <c r="B83" s="17" t="s">
        <v>2538</v>
      </c>
      <c r="C83" s="178"/>
      <c r="D83" t="s">
        <v>2911</v>
      </c>
    </row>
    <row r="84" spans="1:4">
      <c r="A84" t="s">
        <v>2523</v>
      </c>
      <c r="B84" s="17" t="s">
        <v>2519</v>
      </c>
      <c r="C84" s="172"/>
      <c r="D84" t="s">
        <v>2912</v>
      </c>
    </row>
    <row r="86" spans="1:4">
      <c r="A86" s="39" t="s">
        <v>2997</v>
      </c>
      <c r="B86" s="159"/>
      <c r="C86" s="152"/>
      <c r="D86" s="152"/>
    </row>
    <row r="87" spans="1:4">
      <c r="A87" s="6" t="s">
        <v>2495</v>
      </c>
      <c r="B87" s="160" t="s">
        <v>2496</v>
      </c>
      <c r="C87" s="6" t="s">
        <v>2497</v>
      </c>
      <c r="D87" s="6" t="s">
        <v>2498</v>
      </c>
    </row>
    <row r="88" spans="1:4">
      <c r="A88" t="s">
        <v>2586</v>
      </c>
      <c r="B88" s="161" t="s">
        <v>2588</v>
      </c>
      <c r="C88" s="179"/>
      <c r="D88" t="s">
        <v>2931</v>
      </c>
    </row>
    <row r="89" spans="1:4">
      <c r="A89" t="s">
        <v>2521</v>
      </c>
      <c r="B89" s="17" t="s">
        <v>2517</v>
      </c>
      <c r="C89" s="169"/>
      <c r="D89" t="s">
        <v>2932</v>
      </c>
    </row>
    <row r="90" spans="1:4">
      <c r="A90" t="s">
        <v>2523</v>
      </c>
      <c r="B90" s="17" t="s">
        <v>2519</v>
      </c>
      <c r="C90" s="172"/>
      <c r="D90" t="s">
        <v>456</v>
      </c>
    </row>
    <row r="91" spans="1:4">
      <c r="A91" t="s">
        <v>2544</v>
      </c>
      <c r="B91" s="17" t="s">
        <v>2538</v>
      </c>
      <c r="C91" s="178"/>
      <c r="D91" t="s">
        <v>3786</v>
      </c>
    </row>
    <row r="92" spans="1:4">
      <c r="A92" t="s">
        <v>2540</v>
      </c>
      <c r="B92" s="17" t="s">
        <v>2534</v>
      </c>
      <c r="C92" s="175"/>
      <c r="D92" t="s">
        <v>3569</v>
      </c>
    </row>
    <row r="93" spans="1:4">
      <c r="A93" t="s">
        <v>2522</v>
      </c>
      <c r="B93" s="17" t="s">
        <v>2518</v>
      </c>
      <c r="C93" s="171"/>
      <c r="D93" t="s">
        <v>2933</v>
      </c>
    </row>
    <row r="94" spans="1:4">
      <c r="A94" t="s">
        <v>2520</v>
      </c>
      <c r="B94" s="17" t="s">
        <v>2535</v>
      </c>
      <c r="C94" s="170"/>
      <c r="D94" t="s">
        <v>2934</v>
      </c>
    </row>
    <row r="95" spans="1:4">
      <c r="A95" t="s">
        <v>2500</v>
      </c>
      <c r="B95" s="161" t="s">
        <v>2510</v>
      </c>
      <c r="C95" s="163"/>
      <c r="D95" t="s">
        <v>262</v>
      </c>
    </row>
    <row r="96" spans="1:4">
      <c r="A96" t="s">
        <v>2506</v>
      </c>
      <c r="B96" s="161" t="s">
        <v>2511</v>
      </c>
      <c r="C96" s="164"/>
      <c r="D96" t="s">
        <v>2935</v>
      </c>
    </row>
    <row r="97" spans="1:4">
      <c r="A97" t="s">
        <v>2513</v>
      </c>
      <c r="B97" s="161" t="s">
        <v>2514</v>
      </c>
      <c r="C97" s="165"/>
      <c r="D97" t="s">
        <v>2936</v>
      </c>
    </row>
    <row r="98" spans="1:4">
      <c r="A98" t="s">
        <v>2505</v>
      </c>
      <c r="B98" s="17" t="s">
        <v>2516</v>
      </c>
      <c r="C98" s="168"/>
      <c r="D98" t="s">
        <v>2937</v>
      </c>
    </row>
    <row r="99" spans="1:4">
      <c r="A99" t="s">
        <v>2507</v>
      </c>
      <c r="B99" s="161" t="s">
        <v>2508</v>
      </c>
      <c r="C99" s="157"/>
      <c r="D99" t="s">
        <v>2560</v>
      </c>
    </row>
    <row r="100" spans="1:4">
      <c r="B100" s="161"/>
    </row>
    <row r="101" spans="1:4">
      <c r="A101" s="39" t="s">
        <v>3818</v>
      </c>
      <c r="B101" s="159"/>
      <c r="C101" s="152"/>
      <c r="D101" s="152"/>
    </row>
    <row r="102" spans="1:4">
      <c r="A102" s="6" t="s">
        <v>2495</v>
      </c>
      <c r="B102" s="160" t="s">
        <v>2496</v>
      </c>
      <c r="C102" s="6" t="s">
        <v>2497</v>
      </c>
      <c r="D102" s="6" t="s">
        <v>2498</v>
      </c>
    </row>
    <row r="103" spans="1:4">
      <c r="A103" t="s">
        <v>2522</v>
      </c>
      <c r="B103" s="17" t="s">
        <v>2518</v>
      </c>
      <c r="C103" s="171"/>
      <c r="D103" t="s">
        <v>3820</v>
      </c>
    </row>
    <row r="104" spans="1:4">
      <c r="A104" t="s">
        <v>2520</v>
      </c>
      <c r="B104" s="17" t="s">
        <v>2535</v>
      </c>
      <c r="C104" s="170"/>
      <c r="D104" t="s">
        <v>3821</v>
      </c>
    </row>
    <row r="105" spans="1:4">
      <c r="A105" t="s">
        <v>2500</v>
      </c>
      <c r="B105" s="161" t="s">
        <v>2510</v>
      </c>
      <c r="C105" s="163"/>
      <c r="D105" t="s">
        <v>3822</v>
      </c>
    </row>
    <row r="106" spans="1:4">
      <c r="A106" t="s">
        <v>2506</v>
      </c>
      <c r="B106" s="161" t="s">
        <v>2511</v>
      </c>
      <c r="C106" s="164"/>
      <c r="D106" t="s">
        <v>3823</v>
      </c>
    </row>
    <row r="107" spans="1:4">
      <c r="A107" t="s">
        <v>2513</v>
      </c>
      <c r="B107" s="161" t="s">
        <v>2514</v>
      </c>
      <c r="C107" s="165"/>
      <c r="D107" t="s">
        <v>3824</v>
      </c>
    </row>
    <row r="108" spans="1:4">
      <c r="A108" t="s">
        <v>2505</v>
      </c>
      <c r="B108" s="17" t="s">
        <v>2516</v>
      </c>
      <c r="C108" s="168"/>
      <c r="D108" t="s">
        <v>3825</v>
      </c>
    </row>
    <row r="109" spans="1:4">
      <c r="B109" s="161"/>
    </row>
    <row r="110" spans="1:4">
      <c r="A110" s="39" t="s">
        <v>2896</v>
      </c>
      <c r="B110" s="159"/>
      <c r="C110" s="152"/>
      <c r="D110" s="152"/>
    </row>
    <row r="111" spans="1:4">
      <c r="A111" s="6" t="s">
        <v>2495</v>
      </c>
      <c r="B111" s="160" t="s">
        <v>2496</v>
      </c>
      <c r="C111" s="6" t="s">
        <v>2497</v>
      </c>
      <c r="D111" s="6" t="s">
        <v>2498</v>
      </c>
    </row>
    <row r="112" spans="1:4">
      <c r="A112" t="s">
        <v>2506</v>
      </c>
      <c r="B112" s="161" t="s">
        <v>2511</v>
      </c>
      <c r="C112" s="164"/>
      <c r="D112" t="s">
        <v>2850</v>
      </c>
    </row>
    <row r="113" spans="1:4">
      <c r="A113" t="s">
        <v>2521</v>
      </c>
      <c r="B113" s="17" t="s">
        <v>2517</v>
      </c>
      <c r="C113" s="169"/>
      <c r="D113" t="s">
        <v>2851</v>
      </c>
    </row>
    <row r="114" spans="1:4">
      <c r="A114" t="s">
        <v>2520</v>
      </c>
      <c r="B114" s="17" t="s">
        <v>2535</v>
      </c>
      <c r="C114" s="170"/>
      <c r="D114" t="s">
        <v>2852</v>
      </c>
    </row>
    <row r="115" spans="1:4">
      <c r="A115" t="s">
        <v>2507</v>
      </c>
      <c r="B115" s="161" t="s">
        <v>2508</v>
      </c>
      <c r="C115" s="157"/>
      <c r="D115" t="s">
        <v>2560</v>
      </c>
    </row>
    <row r="117" spans="1:4">
      <c r="A117" s="39" t="s">
        <v>3246</v>
      </c>
      <c r="B117" s="159"/>
      <c r="C117" s="152"/>
      <c r="D117" s="152"/>
    </row>
    <row r="118" spans="1:4">
      <c r="A118" s="6" t="s">
        <v>2495</v>
      </c>
      <c r="B118" s="160" t="s">
        <v>2496</v>
      </c>
      <c r="C118" s="6" t="s">
        <v>2497</v>
      </c>
      <c r="D118" s="6" t="s">
        <v>2498</v>
      </c>
    </row>
    <row r="119" spans="1:4">
      <c r="A119" t="s">
        <v>2540</v>
      </c>
      <c r="B119" s="17" t="s">
        <v>2534</v>
      </c>
      <c r="C119" s="175"/>
      <c r="D119" t="s">
        <v>3117</v>
      </c>
    </row>
    <row r="120" spans="1:4">
      <c r="A120" t="s">
        <v>2513</v>
      </c>
      <c r="B120" s="161" t="s">
        <v>2514</v>
      </c>
      <c r="C120" s="165"/>
      <c r="D120" t="s">
        <v>3118</v>
      </c>
    </row>
    <row r="122" spans="1:4">
      <c r="A122" s="39" t="s">
        <v>3119</v>
      </c>
      <c r="B122" s="159"/>
      <c r="C122" s="152"/>
      <c r="D122" s="152"/>
    </row>
    <row r="123" spans="1:4">
      <c r="A123" s="6" t="s">
        <v>2495</v>
      </c>
      <c r="B123" s="160" t="s">
        <v>2496</v>
      </c>
      <c r="C123" s="6" t="s">
        <v>2497</v>
      </c>
      <c r="D123" s="6" t="s">
        <v>2498</v>
      </c>
    </row>
    <row r="124" spans="1:4">
      <c r="A124" t="s">
        <v>2506</v>
      </c>
      <c r="B124" s="161" t="s">
        <v>2511</v>
      </c>
      <c r="C124" s="164"/>
      <c r="D124" t="s">
        <v>3120</v>
      </c>
    </row>
    <row r="125" spans="1:4">
      <c r="A125" t="s">
        <v>2520</v>
      </c>
      <c r="B125" s="17" t="s">
        <v>2535</v>
      </c>
      <c r="C125" s="170"/>
      <c r="D125" t="s">
        <v>3121</v>
      </c>
    </row>
    <row r="126" spans="1:4">
      <c r="A126" t="s">
        <v>2513</v>
      </c>
      <c r="B126" s="161" t="s">
        <v>2514</v>
      </c>
      <c r="C126" s="165"/>
      <c r="D126" t="s">
        <v>3122</v>
      </c>
    </row>
    <row r="127" spans="1:4">
      <c r="A127" t="s">
        <v>2521</v>
      </c>
      <c r="B127" s="17" t="s">
        <v>2517</v>
      </c>
      <c r="C127" s="169"/>
      <c r="D127" t="s">
        <v>3123</v>
      </c>
    </row>
    <row r="129" spans="1:4">
      <c r="A129" s="39" t="s">
        <v>3124</v>
      </c>
      <c r="B129" s="159"/>
      <c r="C129" s="152"/>
      <c r="D129" s="152"/>
    </row>
    <row r="130" spans="1:4">
      <c r="A130" s="6" t="s">
        <v>2495</v>
      </c>
      <c r="B130" s="160" t="s">
        <v>2496</v>
      </c>
      <c r="C130" s="6" t="s">
        <v>2497</v>
      </c>
      <c r="D130" s="6" t="s">
        <v>2498</v>
      </c>
    </row>
    <row r="131" spans="1:4">
      <c r="A131" t="s">
        <v>2544</v>
      </c>
      <c r="B131" s="17" t="s">
        <v>2538</v>
      </c>
      <c r="C131" s="178"/>
      <c r="D131" t="s">
        <v>3125</v>
      </c>
    </row>
    <row r="132" spans="1:4">
      <c r="A132" t="s">
        <v>2522</v>
      </c>
      <c r="B132" s="17" t="s">
        <v>2518</v>
      </c>
      <c r="C132" s="171"/>
      <c r="D132" t="s">
        <v>3126</v>
      </c>
    </row>
    <row r="134" spans="1:4">
      <c r="A134" s="39" t="s">
        <v>3127</v>
      </c>
      <c r="B134" s="159"/>
      <c r="C134" s="152"/>
      <c r="D134" s="152"/>
    </row>
    <row r="135" spans="1:4">
      <c r="A135" s="6" t="s">
        <v>2495</v>
      </c>
      <c r="B135" s="160" t="s">
        <v>2496</v>
      </c>
      <c r="C135" s="6" t="s">
        <v>2497</v>
      </c>
      <c r="D135" s="6" t="s">
        <v>2498</v>
      </c>
    </row>
    <row r="136" spans="1:4">
      <c r="A136" t="s">
        <v>2540</v>
      </c>
      <c r="B136" s="17" t="s">
        <v>2534</v>
      </c>
      <c r="C136" s="175"/>
      <c r="D136" t="s">
        <v>3128</v>
      </c>
    </row>
    <row r="137" spans="1:4">
      <c r="A137" t="s">
        <v>2521</v>
      </c>
      <c r="B137" s="17" t="s">
        <v>2517</v>
      </c>
      <c r="C137" s="169"/>
      <c r="D137" t="s">
        <v>3129</v>
      </c>
    </row>
    <row r="138" spans="1:4">
      <c r="A138" t="s">
        <v>2523</v>
      </c>
      <c r="B138" s="17" t="s">
        <v>2519</v>
      </c>
      <c r="C138" s="172"/>
      <c r="D138" t="s">
        <v>3130</v>
      </c>
    </row>
    <row r="139" spans="1:4">
      <c r="A139" t="s">
        <v>2513</v>
      </c>
      <c r="B139" s="161" t="s">
        <v>2514</v>
      </c>
      <c r="C139" s="165"/>
      <c r="D139" t="s">
        <v>3131</v>
      </c>
    </row>
    <row r="140" spans="1:4">
      <c r="A140" t="s">
        <v>2520</v>
      </c>
      <c r="B140" s="17" t="s">
        <v>2535</v>
      </c>
      <c r="C140" s="170"/>
      <c r="D140" t="s">
        <v>3132</v>
      </c>
    </row>
    <row r="141" spans="1:4">
      <c r="A141" t="s">
        <v>2500</v>
      </c>
      <c r="B141" s="161" t="s">
        <v>2510</v>
      </c>
      <c r="C141" s="163"/>
      <c r="D141" t="s">
        <v>3133</v>
      </c>
    </row>
    <row r="142" spans="1:4">
      <c r="A142" t="s">
        <v>2506</v>
      </c>
      <c r="B142" s="161" t="s">
        <v>2511</v>
      </c>
      <c r="C142" s="164"/>
      <c r="D142" t="s">
        <v>3134</v>
      </c>
    </row>
    <row r="144" spans="1:4">
      <c r="A144" s="39" t="s">
        <v>2864</v>
      </c>
      <c r="B144" s="159"/>
      <c r="C144" s="152"/>
      <c r="D144" s="152"/>
    </row>
    <row r="145" spans="1:4">
      <c r="A145" s="6" t="s">
        <v>2495</v>
      </c>
      <c r="B145" s="160" t="s">
        <v>2496</v>
      </c>
      <c r="C145" s="6" t="s">
        <v>2497</v>
      </c>
      <c r="D145" s="6" t="s">
        <v>2498</v>
      </c>
    </row>
    <row r="146" spans="1:4">
      <c r="A146" t="s">
        <v>2521</v>
      </c>
      <c r="B146" s="17" t="s">
        <v>2517</v>
      </c>
      <c r="C146" s="169"/>
      <c r="D146" t="s">
        <v>2865</v>
      </c>
    </row>
    <row r="147" spans="1:4">
      <c r="A147" t="s">
        <v>2513</v>
      </c>
      <c r="B147" s="161" t="s">
        <v>2514</v>
      </c>
      <c r="C147" s="165"/>
      <c r="D147" t="s">
        <v>2866</v>
      </c>
    </row>
    <row r="148" spans="1:4">
      <c r="A148" t="s">
        <v>2507</v>
      </c>
      <c r="B148" s="161" t="s">
        <v>2508</v>
      </c>
      <c r="C148" s="157"/>
      <c r="D148" t="s">
        <v>2560</v>
      </c>
    </row>
    <row r="149" spans="1:4">
      <c r="B149" s="161"/>
    </row>
    <row r="150" spans="1:4">
      <c r="A150" s="39" t="s">
        <v>2897</v>
      </c>
      <c r="B150" s="159"/>
      <c r="C150" s="152"/>
      <c r="D150" s="152"/>
    </row>
    <row r="151" spans="1:4">
      <c r="A151" s="6" t="s">
        <v>2495</v>
      </c>
      <c r="B151" s="160" t="s">
        <v>2496</v>
      </c>
      <c r="C151" s="6" t="s">
        <v>2497</v>
      </c>
      <c r="D151" s="6" t="s">
        <v>2498</v>
      </c>
    </row>
    <row r="152" spans="1:4">
      <c r="A152" t="s">
        <v>2506</v>
      </c>
      <c r="B152" s="161" t="s">
        <v>2511</v>
      </c>
      <c r="C152" s="164"/>
      <c r="D152" t="s">
        <v>2898</v>
      </c>
    </row>
    <row r="153" spans="1:4">
      <c r="A153" t="s">
        <v>2544</v>
      </c>
      <c r="B153" s="17" t="s">
        <v>2538</v>
      </c>
      <c r="C153" s="178"/>
      <c r="D153" t="s">
        <v>2899</v>
      </c>
    </row>
    <row r="154" spans="1:4">
      <c r="A154" t="s">
        <v>2523</v>
      </c>
      <c r="B154" s="17" t="s">
        <v>2519</v>
      </c>
      <c r="C154" s="172"/>
      <c r="D154" t="s">
        <v>2900</v>
      </c>
    </row>
    <row r="155" spans="1:4">
      <c r="A155" t="s">
        <v>2507</v>
      </c>
      <c r="B155" s="161" t="s">
        <v>2508</v>
      </c>
      <c r="C155" s="157"/>
      <c r="D155" t="s">
        <v>2560</v>
      </c>
    </row>
    <row r="157" spans="1:4">
      <c r="A157" s="39" t="s">
        <v>2562</v>
      </c>
      <c r="B157" s="159"/>
      <c r="C157" s="152"/>
      <c r="D157" s="152"/>
    </row>
    <row r="158" spans="1:4">
      <c r="A158" s="6" t="s">
        <v>2495</v>
      </c>
      <c r="B158" s="160" t="s">
        <v>2496</v>
      </c>
      <c r="C158" s="6" t="s">
        <v>2497</v>
      </c>
      <c r="D158" s="6" t="s">
        <v>2498</v>
      </c>
    </row>
    <row r="159" spans="1:4">
      <c r="A159" t="s">
        <v>2507</v>
      </c>
      <c r="B159" s="161" t="s">
        <v>2508</v>
      </c>
      <c r="C159" s="157"/>
      <c r="D159" t="s">
        <v>2563</v>
      </c>
    </row>
    <row r="160" spans="1:4">
      <c r="A160" t="s">
        <v>2521</v>
      </c>
      <c r="B160" s="17" t="s">
        <v>2517</v>
      </c>
      <c r="C160" s="169"/>
      <c r="D160" t="s">
        <v>2564</v>
      </c>
    </row>
    <row r="161" spans="1:4">
      <c r="A161" t="s">
        <v>2523</v>
      </c>
      <c r="B161" s="17" t="s">
        <v>2519</v>
      </c>
      <c r="C161" s="172"/>
      <c r="D161" t="s">
        <v>2656</v>
      </c>
    </row>
    <row r="162" spans="1:4">
      <c r="A162" t="s">
        <v>2522</v>
      </c>
      <c r="B162" s="17" t="s">
        <v>2518</v>
      </c>
      <c r="C162" s="171"/>
      <c r="D162" t="s">
        <v>2565</v>
      </c>
    </row>
    <row r="163" spans="1:4">
      <c r="A163" t="s">
        <v>2520</v>
      </c>
      <c r="B163" s="17" t="s">
        <v>2535</v>
      </c>
      <c r="C163" s="170"/>
      <c r="D163" t="s">
        <v>2566</v>
      </c>
    </row>
    <row r="164" spans="1:4">
      <c r="A164" t="s">
        <v>2500</v>
      </c>
      <c r="B164" s="161" t="s">
        <v>2510</v>
      </c>
      <c r="C164" s="163"/>
      <c r="D164" t="s">
        <v>2567</v>
      </c>
    </row>
    <row r="165" spans="1:4">
      <c r="A165" t="s">
        <v>2506</v>
      </c>
      <c r="B165" s="161" t="s">
        <v>2511</v>
      </c>
      <c r="C165" s="164"/>
      <c r="D165" t="s">
        <v>2568</v>
      </c>
    </row>
    <row r="166" spans="1:4">
      <c r="A166" t="s">
        <v>2513</v>
      </c>
      <c r="B166" s="161" t="s">
        <v>2514</v>
      </c>
      <c r="C166" s="165"/>
      <c r="D166" t="s">
        <v>2569</v>
      </c>
    </row>
    <row r="167" spans="1:4">
      <c r="A167" t="s">
        <v>2505</v>
      </c>
      <c r="B167" s="17" t="s">
        <v>2516</v>
      </c>
      <c r="C167" s="168"/>
      <c r="D167" t="s">
        <v>2570</v>
      </c>
    </row>
    <row r="169" spans="1:4">
      <c r="A169" s="39" t="s">
        <v>2561</v>
      </c>
      <c r="B169" s="159"/>
      <c r="C169" s="152"/>
      <c r="D169" s="152"/>
    </row>
    <row r="170" spans="1:4">
      <c r="A170" s="6" t="s">
        <v>2495</v>
      </c>
      <c r="B170" s="160" t="s">
        <v>2496</v>
      </c>
      <c r="C170" s="6" t="s">
        <v>2497</v>
      </c>
      <c r="D170" s="6" t="s">
        <v>2498</v>
      </c>
    </row>
    <row r="171" spans="1:4">
      <c r="A171" t="s">
        <v>2513</v>
      </c>
      <c r="B171" s="161" t="s">
        <v>2514</v>
      </c>
      <c r="C171" s="165"/>
      <c r="D171" t="s">
        <v>2674</v>
      </c>
    </row>
    <row r="172" spans="1:4">
      <c r="A172" t="s">
        <v>2520</v>
      </c>
      <c r="B172" s="17" t="s">
        <v>2535</v>
      </c>
      <c r="C172" s="170"/>
      <c r="D172" t="s">
        <v>2675</v>
      </c>
    </row>
    <row r="173" spans="1:4">
      <c r="A173" t="s">
        <v>2506</v>
      </c>
      <c r="B173" s="161" t="s">
        <v>2511</v>
      </c>
      <c r="C173" s="164"/>
      <c r="D173" t="s">
        <v>2665</v>
      </c>
    </row>
    <row r="174" spans="1:4">
      <c r="A174" t="s">
        <v>2521</v>
      </c>
      <c r="B174" s="17" t="s">
        <v>2517</v>
      </c>
      <c r="C174" s="169"/>
      <c r="D174" t="s">
        <v>2666</v>
      </c>
    </row>
    <row r="175" spans="1:4">
      <c r="A175" t="s">
        <v>2507</v>
      </c>
      <c r="B175" s="161" t="s">
        <v>2508</v>
      </c>
      <c r="C175" s="157"/>
      <c r="D175" t="s">
        <v>2560</v>
      </c>
    </row>
    <row r="177" spans="1:4">
      <c r="A177" s="39" t="s">
        <v>2499</v>
      </c>
      <c r="B177" s="159"/>
      <c r="C177" s="152"/>
      <c r="D177" s="152"/>
    </row>
    <row r="178" spans="1:4">
      <c r="A178" s="6" t="s">
        <v>2495</v>
      </c>
      <c r="B178" s="160" t="s">
        <v>2496</v>
      </c>
      <c r="C178" s="6" t="s">
        <v>2497</v>
      </c>
      <c r="D178" s="6" t="s">
        <v>2498</v>
      </c>
    </row>
    <row r="179" spans="1:4">
      <c r="A179" t="s">
        <v>2520</v>
      </c>
      <c r="B179" s="17" t="s">
        <v>2535</v>
      </c>
      <c r="C179" s="170"/>
      <c r="D179" t="s">
        <v>2243</v>
      </c>
    </row>
    <row r="180" spans="1:4">
      <c r="A180" t="s">
        <v>2500</v>
      </c>
      <c r="B180" s="161" t="s">
        <v>2510</v>
      </c>
      <c r="C180" s="163"/>
      <c r="D180" t="s">
        <v>2245</v>
      </c>
    </row>
    <row r="181" spans="1:4">
      <c r="A181" t="s">
        <v>2506</v>
      </c>
      <c r="B181" s="161" t="s">
        <v>2511</v>
      </c>
      <c r="C181" s="164"/>
      <c r="D181" t="s">
        <v>2244</v>
      </c>
    </row>
    <row r="182" spans="1:4">
      <c r="A182" t="s">
        <v>2505</v>
      </c>
      <c r="B182" s="17" t="s">
        <v>2516</v>
      </c>
      <c r="C182" s="166"/>
      <c r="D182" t="s">
        <v>2502</v>
      </c>
    </row>
    <row r="183" spans="1:4">
      <c r="A183" t="s">
        <v>2521</v>
      </c>
      <c r="B183" s="17" t="s">
        <v>2517</v>
      </c>
      <c r="C183" s="169"/>
      <c r="D183" t="s">
        <v>2503</v>
      </c>
    </row>
    <row r="184" spans="1:4">
      <c r="A184" t="s">
        <v>2507</v>
      </c>
      <c r="B184" s="161" t="s">
        <v>2508</v>
      </c>
      <c r="C184" s="157"/>
      <c r="D184" t="s">
        <v>2246</v>
      </c>
    </row>
    <row r="185" spans="1:4">
      <c r="A185" t="s">
        <v>2513</v>
      </c>
      <c r="B185" s="161" t="s">
        <v>2514</v>
      </c>
      <c r="C185" s="165"/>
      <c r="D185" t="s">
        <v>2512</v>
      </c>
    </row>
    <row r="187" spans="1:4">
      <c r="A187" s="39" t="s">
        <v>2545</v>
      </c>
      <c r="B187" s="159"/>
      <c r="C187" s="152"/>
      <c r="D187" s="152"/>
    </row>
    <row r="188" spans="1:4">
      <c r="A188" s="6" t="s">
        <v>2495</v>
      </c>
      <c r="B188" s="160" t="s">
        <v>2496</v>
      </c>
      <c r="C188" s="6" t="s">
        <v>2497</v>
      </c>
      <c r="D188" s="6" t="s">
        <v>2498</v>
      </c>
    </row>
    <row r="189" spans="1:4">
      <c r="A189" t="s">
        <v>2506</v>
      </c>
      <c r="B189" s="161" t="s">
        <v>2511</v>
      </c>
      <c r="C189" s="164"/>
      <c r="D189" t="s">
        <v>142</v>
      </c>
    </row>
    <row r="190" spans="1:4">
      <c r="A190" t="s">
        <v>2494</v>
      </c>
      <c r="B190" s="162" t="s">
        <v>2501</v>
      </c>
      <c r="C190" s="158"/>
      <c r="D190" t="s">
        <v>2547</v>
      </c>
    </row>
    <row r="191" spans="1:4">
      <c r="A191" t="s">
        <v>2544</v>
      </c>
      <c r="B191" s="17" t="s">
        <v>2538</v>
      </c>
      <c r="C191" s="178"/>
      <c r="D191" t="s">
        <v>2554</v>
      </c>
    </row>
    <row r="192" spans="1:4">
      <c r="A192" t="s">
        <v>2513</v>
      </c>
      <c r="B192" s="161" t="s">
        <v>2514</v>
      </c>
      <c r="C192" s="165"/>
      <c r="D192" t="s">
        <v>2548</v>
      </c>
    </row>
    <row r="193" spans="1:4">
      <c r="A193" t="s">
        <v>2522</v>
      </c>
      <c r="B193" s="17" t="s">
        <v>2518</v>
      </c>
      <c r="C193" s="171"/>
      <c r="D193" t="s">
        <v>2549</v>
      </c>
    </row>
    <row r="194" spans="1:4">
      <c r="A194" t="s">
        <v>2521</v>
      </c>
      <c r="B194" s="17" t="s">
        <v>2517</v>
      </c>
      <c r="C194" s="169"/>
      <c r="D194" t="s">
        <v>2550</v>
      </c>
    </row>
    <row r="195" spans="1:4">
      <c r="A195" t="s">
        <v>2539</v>
      </c>
      <c r="B195" s="17" t="s">
        <v>2536</v>
      </c>
      <c r="C195" s="177"/>
      <c r="D195" t="s">
        <v>2551</v>
      </c>
    </row>
    <row r="196" spans="1:4">
      <c r="A196" t="s">
        <v>2507</v>
      </c>
      <c r="B196" s="161" t="s">
        <v>2508</v>
      </c>
      <c r="C196" s="157"/>
      <c r="D196" t="s">
        <v>2555</v>
      </c>
    </row>
    <row r="197" spans="1:4">
      <c r="A197" t="s">
        <v>2520</v>
      </c>
      <c r="B197" s="17" t="s">
        <v>2535</v>
      </c>
      <c r="C197" s="170"/>
      <c r="D197" t="s">
        <v>2341</v>
      </c>
    </row>
    <row r="198" spans="1:4">
      <c r="A198" t="s">
        <v>2523</v>
      </c>
      <c r="B198" s="17" t="s">
        <v>2519</v>
      </c>
      <c r="C198" s="172"/>
      <c r="D198" t="s">
        <v>3099</v>
      </c>
    </row>
    <row r="199" spans="1:4">
      <c r="A199" t="s">
        <v>2500</v>
      </c>
      <c r="B199" s="161" t="s">
        <v>2510</v>
      </c>
      <c r="C199" s="163"/>
      <c r="D199" t="s">
        <v>2546</v>
      </c>
    </row>
    <row r="201" spans="1:4">
      <c r="A201" s="39" t="s">
        <v>2571</v>
      </c>
      <c r="B201" s="159"/>
      <c r="C201" s="152"/>
      <c r="D201" s="152"/>
    </row>
    <row r="202" spans="1:4">
      <c r="A202" s="6" t="s">
        <v>2495</v>
      </c>
      <c r="B202" s="160" t="s">
        <v>2496</v>
      </c>
      <c r="C202" s="6" t="s">
        <v>2497</v>
      </c>
      <c r="D202" s="6" t="s">
        <v>2498</v>
      </c>
    </row>
    <row r="203" spans="1:4">
      <c r="A203" t="s">
        <v>2500</v>
      </c>
      <c r="B203" s="161" t="s">
        <v>2510</v>
      </c>
      <c r="C203" s="163"/>
      <c r="D203" t="s">
        <v>2752</v>
      </c>
    </row>
    <row r="204" spans="1:4">
      <c r="A204" t="s">
        <v>2506</v>
      </c>
      <c r="B204" s="161" t="s">
        <v>2511</v>
      </c>
      <c r="C204" s="164"/>
      <c r="D204" t="s">
        <v>3011</v>
      </c>
    </row>
    <row r="205" spans="1:4">
      <c r="A205" t="s">
        <v>2505</v>
      </c>
      <c r="B205" s="17" t="s">
        <v>2516</v>
      </c>
      <c r="C205" s="166"/>
      <c r="D205" t="s">
        <v>3012</v>
      </c>
    </row>
    <row r="206" spans="1:4">
      <c r="A206" t="s">
        <v>2540</v>
      </c>
      <c r="B206" s="17" t="s">
        <v>2534</v>
      </c>
      <c r="C206" s="175"/>
      <c r="D206" t="s">
        <v>3013</v>
      </c>
    </row>
    <row r="207" spans="1:4">
      <c r="A207" t="s">
        <v>2541</v>
      </c>
      <c r="B207" s="17" t="s">
        <v>2365</v>
      </c>
      <c r="C207" s="174"/>
      <c r="D207" t="s">
        <v>3014</v>
      </c>
    </row>
    <row r="208" spans="1:4">
      <c r="A208" t="s">
        <v>2513</v>
      </c>
      <c r="B208" s="161" t="s">
        <v>2514</v>
      </c>
      <c r="C208" s="165"/>
      <c r="D208" t="s">
        <v>3015</v>
      </c>
    </row>
    <row r="209" spans="1:4">
      <c r="A209" t="s">
        <v>2522</v>
      </c>
      <c r="B209" s="17" t="s">
        <v>2518</v>
      </c>
      <c r="C209" s="171"/>
      <c r="D209" t="s">
        <v>3016</v>
      </c>
    </row>
    <row r="210" spans="1:4">
      <c r="A210" t="s">
        <v>2507</v>
      </c>
      <c r="B210" s="161" t="s">
        <v>2508</v>
      </c>
      <c r="C210" s="157"/>
      <c r="D210" t="s">
        <v>3017</v>
      </c>
    </row>
    <row r="211" spans="1:4">
      <c r="A211" t="s">
        <v>2520</v>
      </c>
      <c r="B211" s="17" t="s">
        <v>2535</v>
      </c>
      <c r="C211" s="170"/>
      <c r="D211" t="s">
        <v>2572</v>
      </c>
    </row>
    <row r="212" spans="1:4">
      <c r="A212" t="s">
        <v>2543</v>
      </c>
      <c r="B212" s="17" t="s">
        <v>2537</v>
      </c>
      <c r="C212" s="176"/>
      <c r="D212" t="s">
        <v>3018</v>
      </c>
    </row>
    <row r="213" spans="1:4">
      <c r="A213" t="s">
        <v>2586</v>
      </c>
      <c r="B213" s="161" t="s">
        <v>2588</v>
      </c>
      <c r="C213" s="179"/>
      <c r="D213" t="s">
        <v>3019</v>
      </c>
    </row>
    <row r="214" spans="1:4">
      <c r="A214" t="s">
        <v>2539</v>
      </c>
      <c r="B214" s="17" t="s">
        <v>2536</v>
      </c>
      <c r="C214" s="177"/>
      <c r="D214" t="s">
        <v>3020</v>
      </c>
    </row>
    <row r="215" spans="1:4">
      <c r="A215" t="s">
        <v>2494</v>
      </c>
      <c r="B215" s="162" t="s">
        <v>2501</v>
      </c>
      <c r="C215" s="158"/>
      <c r="D215" t="s">
        <v>2573</v>
      </c>
    </row>
    <row r="216" spans="1:4">
      <c r="A216" t="s">
        <v>2521</v>
      </c>
      <c r="B216" s="17" t="s">
        <v>2517</v>
      </c>
      <c r="C216" s="169"/>
      <c r="D216" t="s">
        <v>3021</v>
      </c>
    </row>
    <row r="217" spans="1:4">
      <c r="A217" t="s">
        <v>2587</v>
      </c>
      <c r="B217" s="161">
        <v>740000</v>
      </c>
      <c r="C217" s="180"/>
      <c r="D217" t="s">
        <v>3022</v>
      </c>
    </row>
    <row r="218" spans="1:4">
      <c r="A218" t="s">
        <v>2523</v>
      </c>
      <c r="B218" s="17" t="s">
        <v>2519</v>
      </c>
      <c r="C218" s="172"/>
      <c r="D218" t="s">
        <v>3023</v>
      </c>
    </row>
    <row r="219" spans="1:4">
      <c r="A219" t="s">
        <v>2530</v>
      </c>
      <c r="B219" s="17" t="s">
        <v>2529</v>
      </c>
      <c r="C219" s="173"/>
      <c r="D219" t="s">
        <v>3024</v>
      </c>
    </row>
    <row r="220" spans="1:4">
      <c r="A220" t="s">
        <v>2544</v>
      </c>
      <c r="B220" s="17" t="s">
        <v>2538</v>
      </c>
      <c r="C220" s="178"/>
      <c r="D220" t="s">
        <v>3025</v>
      </c>
    </row>
    <row r="221" spans="1:4">
      <c r="A221" t="s">
        <v>2504</v>
      </c>
      <c r="B221" s="161" t="s">
        <v>2509</v>
      </c>
      <c r="C221" s="167"/>
      <c r="D221" t="s">
        <v>3026</v>
      </c>
    </row>
    <row r="222" spans="1:4">
      <c r="A222" t="s">
        <v>3038</v>
      </c>
      <c r="B222" s="188" t="s">
        <v>3031</v>
      </c>
      <c r="C222" s="187"/>
      <c r="D222" t="s">
        <v>3027</v>
      </c>
    </row>
    <row r="223" spans="1:4">
      <c r="A223" t="s">
        <v>3035</v>
      </c>
      <c r="B223" s="161" t="s">
        <v>3032</v>
      </c>
      <c r="C223" s="189"/>
      <c r="D223" t="s">
        <v>3028</v>
      </c>
    </row>
    <row r="224" spans="1:4">
      <c r="A224" t="s">
        <v>3036</v>
      </c>
      <c r="B224" t="s">
        <v>3033</v>
      </c>
      <c r="C224" s="190"/>
      <c r="D224" t="s">
        <v>3029</v>
      </c>
    </row>
    <row r="225" spans="1:4">
      <c r="A225" t="s">
        <v>3037</v>
      </c>
      <c r="B225" s="14" t="s">
        <v>3034</v>
      </c>
      <c r="C225" s="191"/>
      <c r="D225" t="s">
        <v>3030</v>
      </c>
    </row>
    <row r="227" spans="1:4">
      <c r="A227" s="39" t="s">
        <v>2574</v>
      </c>
      <c r="B227" s="159"/>
      <c r="C227" s="152"/>
      <c r="D227" s="152"/>
    </row>
    <row r="228" spans="1:4">
      <c r="A228" s="6" t="s">
        <v>2495</v>
      </c>
      <c r="B228" s="160" t="s">
        <v>2496</v>
      </c>
      <c r="C228" s="6" t="s">
        <v>2497</v>
      </c>
      <c r="D228" s="6" t="s">
        <v>2498</v>
      </c>
    </row>
    <row r="229" spans="1:4">
      <c r="A229" t="s">
        <v>2507</v>
      </c>
      <c r="B229" s="161" t="s">
        <v>2508</v>
      </c>
      <c r="C229" s="157"/>
      <c r="D229" t="s">
        <v>125</v>
      </c>
    </row>
    <row r="230" spans="1:4">
      <c r="A230" t="s">
        <v>2513</v>
      </c>
      <c r="B230" s="161" t="s">
        <v>2514</v>
      </c>
      <c r="C230" s="165"/>
      <c r="D230" t="s">
        <v>124</v>
      </c>
    </row>
    <row r="231" spans="1:4">
      <c r="A231" t="s">
        <v>2520</v>
      </c>
      <c r="B231" s="17" t="s">
        <v>2535</v>
      </c>
      <c r="C231" s="170"/>
      <c r="D231" t="s">
        <v>123</v>
      </c>
    </row>
    <row r="232" spans="1:4">
      <c r="A232" t="s">
        <v>2521</v>
      </c>
      <c r="B232" s="17" t="s">
        <v>2517</v>
      </c>
      <c r="C232" s="169"/>
      <c r="D232" t="s">
        <v>121</v>
      </c>
    </row>
    <row r="233" spans="1:4">
      <c r="A233" t="s">
        <v>2506</v>
      </c>
      <c r="B233" s="161" t="s">
        <v>2511</v>
      </c>
      <c r="C233" s="164"/>
      <c r="D233" t="s">
        <v>120</v>
      </c>
    </row>
    <row r="235" spans="1:4">
      <c r="A235" s="39" t="s">
        <v>2575</v>
      </c>
      <c r="B235" s="159"/>
      <c r="C235" s="152"/>
      <c r="D235" s="152"/>
    </row>
    <row r="236" spans="1:4">
      <c r="A236" s="6" t="s">
        <v>2495</v>
      </c>
      <c r="B236" s="160" t="s">
        <v>2496</v>
      </c>
      <c r="C236" s="6" t="s">
        <v>2497</v>
      </c>
      <c r="D236" s="6" t="s">
        <v>2498</v>
      </c>
    </row>
    <row r="237" spans="1:4">
      <c r="A237" t="s">
        <v>2494</v>
      </c>
      <c r="B237" s="162" t="s">
        <v>2501</v>
      </c>
      <c r="C237" s="158"/>
      <c r="D237" t="s">
        <v>163</v>
      </c>
    </row>
    <row r="238" spans="1:4">
      <c r="A238" t="s">
        <v>2513</v>
      </c>
      <c r="B238" s="161" t="s">
        <v>2514</v>
      </c>
      <c r="C238" s="165"/>
      <c r="D238" t="s">
        <v>278</v>
      </c>
    </row>
    <row r="239" spans="1:4">
      <c r="A239" t="s">
        <v>2500</v>
      </c>
      <c r="B239" s="161" t="s">
        <v>2510</v>
      </c>
      <c r="C239" s="163"/>
      <c r="D239" t="s">
        <v>279</v>
      </c>
    </row>
    <row r="241" spans="1:4">
      <c r="A241" s="39" t="s">
        <v>2614</v>
      </c>
      <c r="B241" s="159"/>
      <c r="C241" s="152"/>
      <c r="D241" s="152"/>
    </row>
    <row r="242" spans="1:4">
      <c r="A242" s="6" t="s">
        <v>2495</v>
      </c>
      <c r="B242" s="160" t="s">
        <v>2496</v>
      </c>
      <c r="C242" s="6" t="s">
        <v>2497</v>
      </c>
      <c r="D242" s="6" t="s">
        <v>2498</v>
      </c>
    </row>
    <row r="243" spans="1:4">
      <c r="A243" t="s">
        <v>2505</v>
      </c>
      <c r="B243" s="17" t="s">
        <v>2516</v>
      </c>
      <c r="C243" s="166"/>
      <c r="D243" t="s">
        <v>2469</v>
      </c>
    </row>
    <row r="244" spans="1:4">
      <c r="A244" t="s">
        <v>2520</v>
      </c>
      <c r="B244" s="17" t="s">
        <v>2535</v>
      </c>
      <c r="C244" s="170"/>
      <c r="D244" t="s">
        <v>93</v>
      </c>
    </row>
    <row r="245" spans="1:4">
      <c r="A245" t="s">
        <v>2506</v>
      </c>
      <c r="B245" s="161" t="s">
        <v>2511</v>
      </c>
      <c r="C245" s="164"/>
      <c r="D245" t="s">
        <v>87</v>
      </c>
    </row>
    <row r="246" spans="1:4">
      <c r="A246" t="s">
        <v>2539</v>
      </c>
      <c r="B246" s="17" t="s">
        <v>2536</v>
      </c>
      <c r="C246" s="177"/>
      <c r="D246" t="s">
        <v>2615</v>
      </c>
    </row>
    <row r="247" spans="1:4">
      <c r="A247" t="s">
        <v>2521</v>
      </c>
      <c r="B247" s="17" t="s">
        <v>2517</v>
      </c>
      <c r="C247" s="169"/>
      <c r="D247" t="s">
        <v>2616</v>
      </c>
    </row>
    <row r="248" spans="1:4">
      <c r="A248" t="s">
        <v>2513</v>
      </c>
      <c r="B248" s="161" t="s">
        <v>2514</v>
      </c>
      <c r="C248" s="165"/>
      <c r="D248" t="s">
        <v>98</v>
      </c>
    </row>
    <row r="249" spans="1:4">
      <c r="A249" t="s">
        <v>2522</v>
      </c>
      <c r="B249" s="17" t="s">
        <v>2518</v>
      </c>
      <c r="C249" s="171"/>
      <c r="D249" t="s">
        <v>97</v>
      </c>
    </row>
    <row r="250" spans="1:4">
      <c r="A250" t="s">
        <v>2507</v>
      </c>
      <c r="B250" s="161" t="s">
        <v>2508</v>
      </c>
      <c r="C250" s="157"/>
      <c r="D250" t="s">
        <v>96</v>
      </c>
    </row>
    <row r="251" spans="1:4">
      <c r="A251" t="s">
        <v>2500</v>
      </c>
      <c r="B251" s="161" t="s">
        <v>2510</v>
      </c>
      <c r="C251" s="163"/>
      <c r="D251" t="s">
        <v>95</v>
      </c>
    </row>
    <row r="253" spans="1:4">
      <c r="A253" s="39" t="s">
        <v>2619</v>
      </c>
      <c r="B253" s="159"/>
      <c r="C253" s="152"/>
      <c r="D253" s="152"/>
    </row>
    <row r="254" spans="1:4">
      <c r="A254" s="6" t="s">
        <v>2495</v>
      </c>
      <c r="B254" s="160" t="s">
        <v>2496</v>
      </c>
      <c r="C254" s="6" t="s">
        <v>2497</v>
      </c>
      <c r="D254" s="6" t="s">
        <v>2498</v>
      </c>
    </row>
    <row r="255" spans="1:4">
      <c r="A255" t="s">
        <v>2505</v>
      </c>
      <c r="B255" s="17" t="s">
        <v>2516</v>
      </c>
      <c r="C255" s="166"/>
      <c r="D255" t="s">
        <v>2469</v>
      </c>
    </row>
    <row r="256" spans="1:4">
      <c r="A256" t="s">
        <v>2523</v>
      </c>
      <c r="B256" s="17" t="s">
        <v>2519</v>
      </c>
      <c r="C256" s="172"/>
      <c r="D256" t="s">
        <v>2577</v>
      </c>
    </row>
    <row r="257" spans="1:4">
      <c r="A257" t="s">
        <v>2513</v>
      </c>
      <c r="B257" s="161" t="s">
        <v>2514</v>
      </c>
      <c r="C257" s="165"/>
      <c r="D257" t="s">
        <v>92</v>
      </c>
    </row>
    <row r="258" spans="1:4">
      <c r="A258" t="s">
        <v>2520</v>
      </c>
      <c r="B258" s="17" t="s">
        <v>2535</v>
      </c>
      <c r="C258" s="170"/>
      <c r="D258" t="s">
        <v>93</v>
      </c>
    </row>
    <row r="259" spans="1:4">
      <c r="A259" t="s">
        <v>2506</v>
      </c>
      <c r="B259" s="161" t="s">
        <v>2511</v>
      </c>
      <c r="C259" s="164"/>
      <c r="D259" t="s">
        <v>87</v>
      </c>
    </row>
    <row r="260" spans="1:4">
      <c r="A260" t="s">
        <v>2521</v>
      </c>
      <c r="B260" s="17" t="s">
        <v>2517</v>
      </c>
      <c r="C260" s="169"/>
      <c r="D260" t="s">
        <v>2617</v>
      </c>
    </row>
    <row r="261" spans="1:4">
      <c r="A261" t="s">
        <v>2500</v>
      </c>
      <c r="B261" s="161" t="s">
        <v>2510</v>
      </c>
      <c r="C261" s="163"/>
      <c r="D261" t="s">
        <v>444</v>
      </c>
    </row>
    <row r="262" spans="1:4">
      <c r="A262" t="s">
        <v>2586</v>
      </c>
      <c r="B262" s="161" t="s">
        <v>2588</v>
      </c>
      <c r="C262" s="179"/>
      <c r="D262" t="s">
        <v>2585</v>
      </c>
    </row>
    <row r="263" spans="1:4">
      <c r="A263" t="s">
        <v>2587</v>
      </c>
      <c r="B263" s="161">
        <v>740000</v>
      </c>
      <c r="C263" s="180"/>
      <c r="D263" t="s">
        <v>2466</v>
      </c>
    </row>
    <row r="264" spans="1:4">
      <c r="A264" t="s">
        <v>2507</v>
      </c>
      <c r="B264" s="161" t="s">
        <v>2508</v>
      </c>
      <c r="C264" s="157"/>
      <c r="D264" t="s">
        <v>2618</v>
      </c>
    </row>
    <row r="266" spans="1:4">
      <c r="A266" s="39" t="s">
        <v>3486</v>
      </c>
      <c r="B266" s="159"/>
      <c r="C266" s="152"/>
      <c r="D266" s="152"/>
    </row>
    <row r="267" spans="1:4">
      <c r="A267" s="6" t="s">
        <v>2495</v>
      </c>
      <c r="B267" s="160" t="s">
        <v>2496</v>
      </c>
      <c r="C267" s="6" t="s">
        <v>2497</v>
      </c>
      <c r="D267" s="6" t="s">
        <v>2498</v>
      </c>
    </row>
    <row r="268" spans="1:4">
      <c r="A268" t="s">
        <v>2541</v>
      </c>
      <c r="B268" s="17" t="s">
        <v>2365</v>
      </c>
      <c r="C268" s="174"/>
      <c r="D268" t="s">
        <v>3494</v>
      </c>
    </row>
    <row r="269" spans="1:4">
      <c r="A269" t="s">
        <v>2520</v>
      </c>
      <c r="B269" s="17" t="s">
        <v>2535</v>
      </c>
      <c r="C269" s="170"/>
      <c r="D269" t="s">
        <v>3495</v>
      </c>
    </row>
    <row r="270" spans="1:4">
      <c r="A270" t="s">
        <v>2540</v>
      </c>
      <c r="B270" s="17" t="s">
        <v>2534</v>
      </c>
      <c r="C270" s="175"/>
      <c r="D270" t="s">
        <v>3496</v>
      </c>
    </row>
    <row r="271" spans="1:4">
      <c r="A271" t="s">
        <v>2506</v>
      </c>
      <c r="B271" s="161" t="s">
        <v>2511</v>
      </c>
      <c r="C271" s="164"/>
      <c r="D271" t="s">
        <v>3497</v>
      </c>
    </row>
    <row r="272" spans="1:4">
      <c r="A272" t="s">
        <v>2521</v>
      </c>
      <c r="B272" s="17" t="s">
        <v>2517</v>
      </c>
      <c r="C272" s="169"/>
      <c r="D272" t="s">
        <v>3498</v>
      </c>
    </row>
    <row r="273" spans="1:4">
      <c r="A273" t="s">
        <v>2500</v>
      </c>
      <c r="B273" s="161" t="s">
        <v>2510</v>
      </c>
      <c r="C273" s="163"/>
      <c r="D273" t="s">
        <v>3499</v>
      </c>
    </row>
    <row r="274" spans="1:4">
      <c r="A274" t="s">
        <v>2522</v>
      </c>
      <c r="B274" s="17" t="s">
        <v>2518</v>
      </c>
      <c r="C274" s="171"/>
      <c r="D274" t="s">
        <v>3500</v>
      </c>
    </row>
    <row r="275" spans="1:4">
      <c r="A275" t="s">
        <v>2544</v>
      </c>
      <c r="B275" s="17" t="s">
        <v>2538</v>
      </c>
      <c r="C275" s="178"/>
      <c r="D275" t="s">
        <v>3501</v>
      </c>
    </row>
    <row r="277" spans="1:4">
      <c r="A277" s="39" t="s">
        <v>2620</v>
      </c>
      <c r="B277" s="159"/>
      <c r="C277" s="152"/>
      <c r="D277" s="152"/>
    </row>
    <row r="278" spans="1:4">
      <c r="A278" s="6" t="s">
        <v>2495</v>
      </c>
      <c r="B278" s="160" t="s">
        <v>2496</v>
      </c>
      <c r="C278" s="6" t="s">
        <v>2497</v>
      </c>
      <c r="D278" s="6" t="s">
        <v>2498</v>
      </c>
    </row>
    <row r="279" spans="1:4">
      <c r="A279" t="s">
        <v>2505</v>
      </c>
      <c r="B279" s="17" t="s">
        <v>2516</v>
      </c>
      <c r="C279" s="166"/>
      <c r="D279" t="s">
        <v>2469</v>
      </c>
    </row>
    <row r="280" spans="1:4">
      <c r="A280" t="s">
        <v>2500</v>
      </c>
      <c r="B280" s="161" t="s">
        <v>2510</v>
      </c>
      <c r="C280" s="163"/>
      <c r="D280" t="s">
        <v>444</v>
      </c>
    </row>
    <row r="281" spans="1:4">
      <c r="A281" t="s">
        <v>2523</v>
      </c>
      <c r="B281" s="17" t="s">
        <v>2519</v>
      </c>
      <c r="C281" s="172"/>
      <c r="D281" t="s">
        <v>2577</v>
      </c>
    </row>
    <row r="282" spans="1:4">
      <c r="A282" t="s">
        <v>2513</v>
      </c>
      <c r="B282" s="161" t="s">
        <v>2514</v>
      </c>
      <c r="C282" s="165"/>
      <c r="D282" t="s">
        <v>92</v>
      </c>
    </row>
    <row r="283" spans="1:4">
      <c r="A283" t="s">
        <v>2539</v>
      </c>
      <c r="B283" s="17" t="s">
        <v>2536</v>
      </c>
      <c r="C283" s="177"/>
      <c r="D283" t="s">
        <v>2613</v>
      </c>
    </row>
    <row r="284" spans="1:4">
      <c r="A284" t="s">
        <v>2586</v>
      </c>
      <c r="B284" s="161" t="s">
        <v>2588</v>
      </c>
      <c r="C284" s="179"/>
      <c r="D284" t="s">
        <v>2585</v>
      </c>
    </row>
    <row r="285" spans="1:4">
      <c r="A285" t="s">
        <v>2507</v>
      </c>
      <c r="B285" s="161" t="s">
        <v>2508</v>
      </c>
      <c r="C285" s="157"/>
      <c r="D285" t="s">
        <v>2618</v>
      </c>
    </row>
    <row r="286" spans="1:4">
      <c r="A286" t="s">
        <v>2521</v>
      </c>
      <c r="B286" s="17" t="s">
        <v>2517</v>
      </c>
      <c r="C286" s="169"/>
      <c r="D286" t="s">
        <v>2617</v>
      </c>
    </row>
    <row r="287" spans="1:4">
      <c r="A287" t="s">
        <v>2506</v>
      </c>
      <c r="B287" s="161" t="s">
        <v>2511</v>
      </c>
      <c r="C287" s="164"/>
      <c r="D287" t="s">
        <v>87</v>
      </c>
    </row>
    <row r="288" spans="1:4">
      <c r="A288" t="s">
        <v>2520</v>
      </c>
      <c r="B288" s="17" t="s">
        <v>2535</v>
      </c>
      <c r="C288" s="170"/>
      <c r="D288" t="s">
        <v>93</v>
      </c>
    </row>
    <row r="290" spans="1:4">
      <c r="A290" s="39" t="s">
        <v>2594</v>
      </c>
      <c r="B290" s="159"/>
      <c r="C290" s="152"/>
      <c r="D290" s="152"/>
    </row>
    <row r="291" spans="1:4">
      <c r="A291" s="6" t="s">
        <v>2495</v>
      </c>
      <c r="B291" s="160" t="s">
        <v>2496</v>
      </c>
      <c r="C291" s="6" t="s">
        <v>2497</v>
      </c>
      <c r="D291" s="6" t="s">
        <v>2498</v>
      </c>
    </row>
    <row r="292" spans="1:4">
      <c r="A292" t="s">
        <v>2505</v>
      </c>
      <c r="B292" s="17" t="s">
        <v>2516</v>
      </c>
      <c r="C292" s="166"/>
      <c r="D292" t="s">
        <v>434</v>
      </c>
    </row>
    <row r="293" spans="1:4">
      <c r="A293" t="s">
        <v>2543</v>
      </c>
      <c r="B293" s="17" t="s">
        <v>2537</v>
      </c>
      <c r="C293" s="176"/>
      <c r="D293" t="s">
        <v>2468</v>
      </c>
    </row>
    <row r="294" spans="1:4">
      <c r="A294" t="s">
        <v>2513</v>
      </c>
      <c r="B294" s="161" t="s">
        <v>2514</v>
      </c>
      <c r="C294" s="165"/>
      <c r="D294" t="s">
        <v>92</v>
      </c>
    </row>
    <row r="295" spans="1:4">
      <c r="A295" t="s">
        <v>2520</v>
      </c>
      <c r="B295" s="17" t="s">
        <v>2535</v>
      </c>
      <c r="C295" s="170"/>
      <c r="D295" t="s">
        <v>2583</v>
      </c>
    </row>
    <row r="296" spans="1:4">
      <c r="A296" t="s">
        <v>2539</v>
      </c>
      <c r="B296" s="17" t="s">
        <v>2536</v>
      </c>
      <c r="C296" s="177"/>
      <c r="D296" t="s">
        <v>2584</v>
      </c>
    </row>
    <row r="297" spans="1:4">
      <c r="A297" t="s">
        <v>2494</v>
      </c>
      <c r="B297" s="162" t="s">
        <v>2501</v>
      </c>
      <c r="C297" s="158"/>
      <c r="D297" t="s">
        <v>89</v>
      </c>
    </row>
    <row r="298" spans="1:4">
      <c r="A298" t="s">
        <v>2522</v>
      </c>
      <c r="B298" s="17" t="s">
        <v>2518</v>
      </c>
      <c r="C298" s="171"/>
      <c r="D298" t="s">
        <v>88</v>
      </c>
    </row>
    <row r="299" spans="1:4">
      <c r="A299" t="s">
        <v>2506</v>
      </c>
      <c r="B299" s="161" t="s">
        <v>2511</v>
      </c>
      <c r="C299" s="164"/>
      <c r="D299" t="s">
        <v>87</v>
      </c>
    </row>
    <row r="300" spans="1:4">
      <c r="A300" t="s">
        <v>2530</v>
      </c>
      <c r="B300" s="17" t="s">
        <v>2529</v>
      </c>
      <c r="C300" s="173"/>
      <c r="D300" t="s">
        <v>441</v>
      </c>
    </row>
    <row r="301" spans="1:4">
      <c r="A301" t="s">
        <v>2500</v>
      </c>
      <c r="B301" s="161" t="s">
        <v>2510</v>
      </c>
      <c r="C301" s="163"/>
      <c r="D301" t="s">
        <v>444</v>
      </c>
    </row>
    <row r="302" spans="1:4">
      <c r="A302" t="s">
        <v>2587</v>
      </c>
      <c r="B302" s="161">
        <v>740000</v>
      </c>
      <c r="C302" s="180"/>
      <c r="D302" t="s">
        <v>2466</v>
      </c>
    </row>
    <row r="303" spans="1:4">
      <c r="B303" s="161"/>
    </row>
    <row r="304" spans="1:4">
      <c r="A304" s="39" t="s">
        <v>2594</v>
      </c>
      <c r="B304" s="159"/>
      <c r="C304" s="152"/>
      <c r="D304" s="152"/>
    </row>
    <row r="305" spans="1:4">
      <c r="A305" s="6" t="s">
        <v>2495</v>
      </c>
      <c r="B305" s="160" t="s">
        <v>2496</v>
      </c>
      <c r="C305" s="6" t="s">
        <v>2497</v>
      </c>
      <c r="D305" s="6" t="s">
        <v>2498</v>
      </c>
    </row>
    <row r="306" spans="1:4">
      <c r="A306" t="s">
        <v>2505</v>
      </c>
      <c r="B306" s="17" t="s">
        <v>2516</v>
      </c>
      <c r="C306" s="166"/>
      <c r="D306" s="344" t="s">
        <v>2469</v>
      </c>
    </row>
    <row r="307" spans="1:4">
      <c r="A307" t="s">
        <v>2544</v>
      </c>
      <c r="B307" s="17" t="s">
        <v>2538</v>
      </c>
      <c r="C307" s="178"/>
      <c r="D307" t="s">
        <v>2576</v>
      </c>
    </row>
    <row r="308" spans="1:4">
      <c r="A308" t="s">
        <v>2513</v>
      </c>
      <c r="B308" s="161" t="s">
        <v>2514</v>
      </c>
      <c r="C308" s="165"/>
      <c r="D308" t="s">
        <v>92</v>
      </c>
    </row>
    <row r="309" spans="1:4">
      <c r="A309" t="s">
        <v>2507</v>
      </c>
      <c r="B309" s="161" t="s">
        <v>2508</v>
      </c>
      <c r="C309" s="157"/>
      <c r="D309" t="s">
        <v>2631</v>
      </c>
    </row>
    <row r="310" spans="1:4">
      <c r="A310" t="s">
        <v>2506</v>
      </c>
      <c r="B310" s="161" t="s">
        <v>2511</v>
      </c>
      <c r="C310" s="164"/>
      <c r="D310" t="s">
        <v>87</v>
      </c>
    </row>
    <row r="311" spans="1:4">
      <c r="A311" t="s">
        <v>2530</v>
      </c>
      <c r="B311" s="17" t="s">
        <v>2529</v>
      </c>
      <c r="C311" s="173"/>
      <c r="D311" t="s">
        <v>441</v>
      </c>
    </row>
    <row r="312" spans="1:4">
      <c r="A312" t="s">
        <v>2500</v>
      </c>
      <c r="B312" s="161" t="s">
        <v>2510</v>
      </c>
      <c r="C312" s="163"/>
      <c r="D312" t="s">
        <v>444</v>
      </c>
    </row>
    <row r="313" spans="1:4">
      <c r="A313" t="s">
        <v>2587</v>
      </c>
      <c r="B313" s="161">
        <v>740000</v>
      </c>
      <c r="C313" s="180"/>
      <c r="D313" t="s">
        <v>2466</v>
      </c>
    </row>
    <row r="314" spans="1:4">
      <c r="A314" t="s">
        <v>2523</v>
      </c>
      <c r="B314" s="17" t="s">
        <v>2519</v>
      </c>
      <c r="C314" s="172"/>
      <c r="D314" t="s">
        <v>2577</v>
      </c>
    </row>
    <row r="315" spans="1:4">
      <c r="A315" t="s">
        <v>2520</v>
      </c>
      <c r="B315" s="17" t="s">
        <v>2535</v>
      </c>
      <c r="C315" s="170"/>
      <c r="D315" t="s">
        <v>93</v>
      </c>
    </row>
    <row r="316" spans="1:4">
      <c r="B316"/>
    </row>
    <row r="317" spans="1:4">
      <c r="A317" s="39" t="s">
        <v>2744</v>
      </c>
      <c r="B317" s="159"/>
      <c r="C317" s="152"/>
      <c r="D317" s="152"/>
    </row>
    <row r="318" spans="1:4">
      <c r="A318" s="6" t="s">
        <v>2495</v>
      </c>
      <c r="B318" s="160" t="s">
        <v>2496</v>
      </c>
      <c r="C318" s="6" t="s">
        <v>2497</v>
      </c>
      <c r="D318" s="6" t="s">
        <v>2498</v>
      </c>
    </row>
    <row r="319" spans="1:4">
      <c r="A319" t="s">
        <v>2505</v>
      </c>
      <c r="B319" s="17" t="s">
        <v>2516</v>
      </c>
      <c r="C319" s="166"/>
      <c r="D319" t="s">
        <v>2469</v>
      </c>
    </row>
    <row r="320" spans="1:4">
      <c r="A320" t="s">
        <v>2520</v>
      </c>
      <c r="B320" s="17" t="s">
        <v>2535</v>
      </c>
      <c r="C320" s="170"/>
      <c r="D320" t="s">
        <v>93</v>
      </c>
    </row>
    <row r="321" spans="1:4">
      <c r="A321" t="s">
        <v>2523</v>
      </c>
      <c r="B321" s="17" t="s">
        <v>2519</v>
      </c>
      <c r="C321" s="172"/>
      <c r="D321" t="s">
        <v>2577</v>
      </c>
    </row>
    <row r="322" spans="1:4">
      <c r="A322" t="s">
        <v>2543</v>
      </c>
      <c r="B322" s="17" t="s">
        <v>2537</v>
      </c>
      <c r="C322" s="176"/>
      <c r="D322" t="s">
        <v>2468</v>
      </c>
    </row>
    <row r="323" spans="1:4">
      <c r="A323" t="s">
        <v>2544</v>
      </c>
      <c r="B323" s="17" t="s">
        <v>2538</v>
      </c>
      <c r="C323" s="178"/>
      <c r="D323" t="s">
        <v>2576</v>
      </c>
    </row>
    <row r="324" spans="1:4">
      <c r="A324" t="s">
        <v>2513</v>
      </c>
      <c r="B324" s="161" t="s">
        <v>2514</v>
      </c>
      <c r="C324" s="165"/>
      <c r="D324" t="s">
        <v>92</v>
      </c>
    </row>
    <row r="325" spans="1:4">
      <c r="A325" t="s">
        <v>2522</v>
      </c>
      <c r="B325" s="17" t="s">
        <v>2518</v>
      </c>
      <c r="C325" s="171"/>
      <c r="D325" t="s">
        <v>2633</v>
      </c>
    </row>
    <row r="326" spans="1:4">
      <c r="A326" t="s">
        <v>2500</v>
      </c>
      <c r="B326" s="161" t="s">
        <v>2510</v>
      </c>
      <c r="C326" s="163"/>
      <c r="D326" t="s">
        <v>2632</v>
      </c>
    </row>
    <row r="327" spans="1:4">
      <c r="A327" t="s">
        <v>2506</v>
      </c>
      <c r="B327" s="161" t="s">
        <v>2511</v>
      </c>
      <c r="C327" s="164"/>
      <c r="D327" t="s">
        <v>87</v>
      </c>
    </row>
    <row r="328" spans="1:4">
      <c r="A328" t="s">
        <v>2507</v>
      </c>
      <c r="B328" s="161" t="s">
        <v>2508</v>
      </c>
      <c r="C328" s="157"/>
      <c r="D328" t="s">
        <v>2631</v>
      </c>
    </row>
    <row r="329" spans="1:4">
      <c r="A329" t="s">
        <v>2587</v>
      </c>
      <c r="B329" s="161">
        <v>740000</v>
      </c>
      <c r="C329" s="180"/>
      <c r="D329" t="s">
        <v>2466</v>
      </c>
    </row>
    <row r="331" spans="1:4">
      <c r="A331" s="39" t="s">
        <v>3711</v>
      </c>
      <c r="B331" s="159"/>
      <c r="C331" s="152"/>
      <c r="D331" s="152"/>
    </row>
    <row r="332" spans="1:4">
      <c r="A332" s="6" t="s">
        <v>2495</v>
      </c>
      <c r="B332" s="160" t="s">
        <v>2496</v>
      </c>
      <c r="C332" s="6" t="s">
        <v>2497</v>
      </c>
      <c r="D332" s="6" t="s">
        <v>2498</v>
      </c>
    </row>
    <row r="333" spans="1:4">
      <c r="A333" t="s">
        <v>2520</v>
      </c>
      <c r="B333" s="17" t="s">
        <v>2535</v>
      </c>
      <c r="C333" s="170"/>
      <c r="D333" t="s">
        <v>3712</v>
      </c>
    </row>
    <row r="334" spans="1:4">
      <c r="A334" t="s">
        <v>3720</v>
      </c>
      <c r="B334" s="17" t="s">
        <v>3719</v>
      </c>
      <c r="C334" s="152"/>
      <c r="D334" t="s">
        <v>3713</v>
      </c>
    </row>
    <row r="335" spans="1:4">
      <c r="A335" t="s">
        <v>2507</v>
      </c>
      <c r="B335" s="161" t="s">
        <v>2508</v>
      </c>
      <c r="C335" s="157"/>
      <c r="D335" t="s">
        <v>3714</v>
      </c>
    </row>
    <row r="336" spans="1:4">
      <c r="A336" t="s">
        <v>2586</v>
      </c>
      <c r="B336" s="161" t="s">
        <v>2588</v>
      </c>
      <c r="C336" s="179"/>
      <c r="D336" t="s">
        <v>3715</v>
      </c>
    </row>
    <row r="337" spans="1:4">
      <c r="A337" t="s">
        <v>3721</v>
      </c>
      <c r="B337" s="161">
        <v>808080</v>
      </c>
      <c r="C337" s="374"/>
      <c r="D337" t="s">
        <v>3716</v>
      </c>
    </row>
    <row r="338" spans="1:4">
      <c r="A338" t="s">
        <v>2513</v>
      </c>
      <c r="B338" s="161" t="s">
        <v>2514</v>
      </c>
      <c r="C338" s="165"/>
      <c r="D338" t="s">
        <v>3717</v>
      </c>
    </row>
    <row r="339" spans="1:4">
      <c r="A339" t="s">
        <v>2521</v>
      </c>
      <c r="B339" s="17" t="s">
        <v>2517</v>
      </c>
      <c r="C339" s="169"/>
      <c r="D339" t="s">
        <v>3718</v>
      </c>
    </row>
  </sheetData>
  <pageMargins left="0.7" right="0.7" top="0.75" bottom="0.75" header="0.3" footer="0.3"/>
  <pageSetup orientation="portrait" r:id="rId1"/>
  <ignoredErrors>
    <ignoredError sqref="B180:B181 B184 B76 B159:B164 B39:B47 B68 B190:B200 B290:B292 B66 B227:B240 B55:B58 B115 B203 B210:B213 B215:B222 B294:B301 B25:B26 B37"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baseColWidth="10" defaultColWidth="8.83203125" defaultRowHeight="15"/>
  <cols>
    <col min="1" max="1" width="31.5" customWidth="1"/>
    <col min="2" max="2" width="28.1640625" customWidth="1"/>
    <col min="3" max="3" width="85.5" customWidth="1"/>
  </cols>
  <sheetData>
    <row r="1" spans="1:3">
      <c r="A1" s="39" t="s">
        <v>72</v>
      </c>
      <c r="B1" s="39" t="s">
        <v>73</v>
      </c>
    </row>
    <row r="2" spans="1:3" ht="144">
      <c r="A2" t="s">
        <v>3678</v>
      </c>
      <c r="B2" t="s">
        <v>3400</v>
      </c>
      <c r="C2" s="156" t="s">
        <v>3401</v>
      </c>
    </row>
    <row r="3" spans="1:3">
      <c r="A3" t="s">
        <v>3864</v>
      </c>
      <c r="B3" t="s">
        <v>3865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D12" sqref="D12"/>
    </sheetView>
  </sheetViews>
  <sheetFormatPr baseColWidth="10" defaultColWidth="11.5" defaultRowHeight="15"/>
  <cols>
    <col min="1" max="1" width="11.1640625" customWidth="1"/>
    <col min="2" max="2" width="25.1640625" customWidth="1"/>
    <col min="3" max="3" width="10.1640625" style="335" customWidth="1"/>
    <col min="4" max="29" width="10.1640625" customWidth="1"/>
  </cols>
  <sheetData>
    <row r="1" spans="1:29" ht="16">
      <c r="A1" s="331" t="s">
        <v>3524</v>
      </c>
      <c r="B1" s="332" t="s">
        <v>3546</v>
      </c>
      <c r="C1" s="334" t="s">
        <v>2497</v>
      </c>
      <c r="D1" s="332">
        <v>2025</v>
      </c>
      <c r="E1" s="332">
        <v>2026</v>
      </c>
      <c r="F1" s="332">
        <v>2027</v>
      </c>
      <c r="G1" s="332">
        <v>2028</v>
      </c>
      <c r="H1" s="332">
        <v>2029</v>
      </c>
      <c r="I1" s="332">
        <v>2030</v>
      </c>
      <c r="J1" s="332">
        <v>2031</v>
      </c>
      <c r="K1" s="332">
        <v>2032</v>
      </c>
      <c r="L1" s="332">
        <v>2033</v>
      </c>
      <c r="M1" s="332">
        <v>2034</v>
      </c>
      <c r="N1" s="332">
        <v>2035</v>
      </c>
      <c r="O1" s="332">
        <v>2036</v>
      </c>
      <c r="P1" s="332">
        <v>2037</v>
      </c>
      <c r="Q1" s="332">
        <v>2038</v>
      </c>
      <c r="R1" s="332">
        <v>2039</v>
      </c>
      <c r="S1" s="332">
        <v>2040</v>
      </c>
      <c r="T1" s="332">
        <v>2041</v>
      </c>
      <c r="U1" s="332">
        <v>2042</v>
      </c>
      <c r="V1" s="332">
        <v>2043</v>
      </c>
      <c r="W1" s="332">
        <v>2044</v>
      </c>
      <c r="X1" s="332">
        <v>2045</v>
      </c>
      <c r="Y1" s="332">
        <v>2046</v>
      </c>
      <c r="Z1" s="332">
        <v>2047</v>
      </c>
      <c r="AA1" s="332">
        <v>2048</v>
      </c>
      <c r="AB1" s="332">
        <v>2049</v>
      </c>
      <c r="AC1" s="332">
        <v>2050</v>
      </c>
    </row>
    <row r="2" spans="1:29" ht="16">
      <c r="A2" s="1" t="s">
        <v>3530</v>
      </c>
      <c r="B2" t="s">
        <v>3972</v>
      </c>
      <c r="C2" s="335" t="s">
        <v>3973</v>
      </c>
      <c r="D2">
        <v>5369.64</v>
      </c>
      <c r="E2">
        <v>5233.03</v>
      </c>
      <c r="F2">
        <v>5070.47</v>
      </c>
      <c r="G2">
        <v>4925.37</v>
      </c>
      <c r="H2">
        <v>4753.8599999999997</v>
      </c>
      <c r="I2">
        <v>4597.6099999999997</v>
      </c>
      <c r="J2">
        <v>4417.08</v>
      </c>
      <c r="K2">
        <v>4238.71</v>
      </c>
      <c r="L2">
        <v>4045.13</v>
      </c>
      <c r="M2">
        <v>3858.31</v>
      </c>
      <c r="N2">
        <v>3712.94</v>
      </c>
      <c r="O2">
        <v>3581.45</v>
      </c>
      <c r="P2">
        <v>3465.11</v>
      </c>
      <c r="Q2">
        <v>3391.7</v>
      </c>
      <c r="R2">
        <v>3360.51</v>
      </c>
      <c r="S2">
        <v>3351.67</v>
      </c>
      <c r="T2">
        <v>3352.23</v>
      </c>
      <c r="U2">
        <v>3358.38</v>
      </c>
      <c r="V2">
        <v>3365.53</v>
      </c>
      <c r="W2">
        <v>3386.93</v>
      </c>
      <c r="X2">
        <v>3409.85</v>
      </c>
      <c r="Y2">
        <v>3435.28</v>
      </c>
      <c r="Z2">
        <v>3468.29</v>
      </c>
      <c r="AA2">
        <v>3497.42</v>
      </c>
      <c r="AB2">
        <v>3516.34</v>
      </c>
      <c r="AC2">
        <v>3534.82</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baseColWidth="10" defaultColWidth="11.5" defaultRowHeight="15"/>
  <cols>
    <col min="1" max="1" width="15.83203125" customWidth="1"/>
    <col min="2" max="2" width="39" customWidth="1"/>
    <col min="3" max="3" width="13.1640625" customWidth="1"/>
    <col min="4" max="4" width="17.1640625" customWidth="1"/>
    <col min="5" max="5" width="16.1640625" customWidth="1"/>
    <col min="6" max="6" width="39.1640625" customWidth="1"/>
  </cols>
  <sheetData>
    <row r="1" spans="1:6" ht="16">
      <c r="A1" s="331" t="s">
        <v>3524</v>
      </c>
      <c r="B1" s="332" t="s">
        <v>3525</v>
      </c>
      <c r="C1" s="332" t="s">
        <v>3526</v>
      </c>
      <c r="D1" s="332" t="s">
        <v>3527</v>
      </c>
      <c r="E1" s="332" t="s">
        <v>3528</v>
      </c>
      <c r="F1" s="333" t="s">
        <v>3529</v>
      </c>
    </row>
    <row r="2" spans="1:6" ht="16">
      <c r="A2" s="1" t="s">
        <v>3530</v>
      </c>
      <c r="B2" s="1" t="s">
        <v>3115</v>
      </c>
      <c r="C2" s="1">
        <v>2030</v>
      </c>
      <c r="D2" s="3">
        <f>0.48*'EPA GHG Inventory'!Q16</f>
        <v>3161.7119999999995</v>
      </c>
      <c r="E2" s="3">
        <f>0.5*'EPA GHG Inventory'!Q16</f>
        <v>3293.45</v>
      </c>
      <c r="F2" t="s">
        <v>3116</v>
      </c>
    </row>
    <row r="3" spans="1:6">
      <c r="A3" s="1"/>
      <c r="B3" s="1"/>
      <c r="C3" s="1"/>
      <c r="D3" s="3"/>
      <c r="E3" s="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baseColWidth="10" defaultColWidth="8.83203125" defaultRowHeight="15"/>
  <cols>
    <col min="17" max="17" width="12" bestFit="1" customWidth="1"/>
  </cols>
  <sheetData>
    <row r="1" spans="1:35">
      <c r="A1" t="s">
        <v>3648</v>
      </c>
    </row>
    <row r="2" spans="1:35">
      <c r="A2" t="s">
        <v>3649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3658</v>
      </c>
    </row>
    <row r="3" spans="1:3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c r="A4" t="s">
        <v>3659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c r="A5" t="s">
        <v>3660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c r="A6" t="s">
        <v>3650</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c r="A7" t="s">
        <v>3651</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c r="A10" t="s">
        <v>3661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c r="A11" t="s">
        <v>3662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c r="A12" t="s">
        <v>3652</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c r="A13" t="s">
        <v>3653</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c r="A14" t="s">
        <v>3663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c r="A15" t="s">
        <v>3664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c r="A16" t="s">
        <v>3654</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c r="A17" t="s">
        <v>3665</v>
      </c>
    </row>
    <row r="18" spans="1:17">
      <c r="A18" t="s">
        <v>3666</v>
      </c>
    </row>
    <row r="19" spans="1:17">
      <c r="A19" t="s">
        <v>3667</v>
      </c>
    </row>
    <row r="20" spans="1:17">
      <c r="A20" t="s">
        <v>3668</v>
      </c>
    </row>
    <row r="21" spans="1:17">
      <c r="A21" t="s">
        <v>3655</v>
      </c>
    </row>
    <row r="24" spans="1:17">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baseColWidth="10" defaultColWidth="8.83203125" defaultRowHeight="15"/>
  <cols>
    <col min="1" max="1" width="49.5" style="1" customWidth="1"/>
    <col min="2" max="2" width="12.83203125" style="1" bestFit="1" customWidth="1"/>
    <col min="3" max="3" width="12.83203125" style="1" customWidth="1"/>
    <col min="4" max="4" width="13.5" style="1" customWidth="1"/>
    <col min="5" max="5" width="20.5" style="1" customWidth="1"/>
    <col min="7" max="7" width="14" customWidth="1"/>
    <col min="10" max="10" width="9.5" bestFit="1" customWidth="1"/>
    <col min="14" max="15" width="12.1640625" bestFit="1" customWidth="1"/>
    <col min="16" max="16" width="12.5" bestFit="1" customWidth="1"/>
  </cols>
  <sheetData>
    <row r="1" spans="1:8" s="1" customFormat="1">
      <c r="A1" s="2"/>
      <c r="B1" s="184"/>
      <c r="C1" s="184"/>
      <c r="D1" s="184"/>
      <c r="E1" s="2"/>
    </row>
    <row r="2" spans="1:8" ht="16">
      <c r="A2" s="428" t="s">
        <v>474</v>
      </c>
      <c r="B2" s="428"/>
      <c r="C2" s="195"/>
      <c r="D2" s="195"/>
      <c r="E2" s="195"/>
      <c r="F2" s="195"/>
      <c r="G2" s="195"/>
      <c r="H2" s="42" t="s">
        <v>475</v>
      </c>
    </row>
    <row r="3" spans="1:8" ht="16">
      <c r="A3" s="195" t="s">
        <v>720</v>
      </c>
      <c r="B3" s="195"/>
      <c r="C3" s="195"/>
      <c r="D3" s="195"/>
      <c r="E3" s="195"/>
      <c r="F3" s="195"/>
      <c r="G3" s="195"/>
      <c r="H3" s="42" t="s">
        <v>3378</v>
      </c>
    </row>
    <row r="4" spans="1:8">
      <c r="A4" s="196"/>
      <c r="B4" s="196"/>
      <c r="C4" s="196"/>
      <c r="D4" s="196"/>
      <c r="E4" s="196"/>
      <c r="F4" s="196"/>
      <c r="G4" s="42"/>
      <c r="H4" s="42" t="s">
        <v>476</v>
      </c>
    </row>
    <row r="5" spans="1:8">
      <c r="A5" s="196"/>
      <c r="B5" s="196"/>
      <c r="C5" s="196"/>
      <c r="D5" s="196"/>
      <c r="E5" s="196"/>
      <c r="F5" s="196"/>
      <c r="G5" s="196"/>
      <c r="H5" s="196"/>
    </row>
    <row r="6" spans="1:8">
      <c r="A6" s="433" t="s">
        <v>477</v>
      </c>
      <c r="B6" s="243" t="s">
        <v>478</v>
      </c>
      <c r="C6" s="243" t="s">
        <v>479</v>
      </c>
      <c r="D6" s="243" t="s">
        <v>480</v>
      </c>
      <c r="E6" s="243" t="s">
        <v>481</v>
      </c>
      <c r="F6" s="243" t="s">
        <v>482</v>
      </c>
      <c r="G6" s="243" t="s">
        <v>483</v>
      </c>
      <c r="H6" s="243" t="s">
        <v>484</v>
      </c>
    </row>
    <row r="7" spans="1:8" ht="16" thickBot="1">
      <c r="A7" s="434"/>
      <c r="B7" s="435" t="s">
        <v>485</v>
      </c>
      <c r="C7" s="436"/>
      <c r="D7" s="436"/>
      <c r="E7" s="436"/>
      <c r="F7" s="436"/>
      <c r="G7" s="436"/>
      <c r="H7" s="437"/>
    </row>
    <row r="8" spans="1:8" ht="16" thickTop="1">
      <c r="A8" s="244" t="s">
        <v>486</v>
      </c>
      <c r="B8" s="245">
        <v>5935361.2048846316</v>
      </c>
      <c r="C8" s="245">
        <v>12331.35516763239</v>
      </c>
      <c r="D8" s="245">
        <v>255.41813011993699</v>
      </c>
      <c r="E8" s="245">
        <v>16601.736021301014</v>
      </c>
      <c r="F8" s="245">
        <v>64984.511311122282</v>
      </c>
      <c r="G8" s="245">
        <v>7345.4310275876951</v>
      </c>
      <c r="H8" s="245">
        <v>12364.091048770906</v>
      </c>
    </row>
    <row r="9" spans="1:8">
      <c r="A9" s="246" t="s">
        <v>487</v>
      </c>
      <c r="B9" s="245">
        <v>5894246.3300794624</v>
      </c>
      <c r="C9" s="245">
        <v>474.07141405218891</v>
      </c>
      <c r="D9" s="245">
        <v>255.32625983564566</v>
      </c>
      <c r="E9" s="245">
        <v>16392.841699559172</v>
      </c>
      <c r="F9" s="245">
        <v>64879.039506516223</v>
      </c>
      <c r="G9" s="245">
        <v>6989.45692056402</v>
      </c>
      <c r="H9" s="245">
        <v>12298.979757295287</v>
      </c>
    </row>
    <row r="10" spans="1:8">
      <c r="A10" s="247" t="s">
        <v>488</v>
      </c>
      <c r="B10" s="245">
        <v>2540094.5307982946</v>
      </c>
      <c r="C10" s="245">
        <v>37.656050059714502</v>
      </c>
      <c r="D10" s="245">
        <v>101.32241952488565</v>
      </c>
      <c r="E10" s="245">
        <v>3546.3367720364731</v>
      </c>
      <c r="F10" s="245">
        <v>794.66570664443441</v>
      </c>
      <c r="G10" s="245">
        <v>197.74109991391563</v>
      </c>
      <c r="H10" s="245">
        <v>9554.1507363760447</v>
      </c>
    </row>
    <row r="11" spans="1:8">
      <c r="A11" s="248" t="s">
        <v>489</v>
      </c>
      <c r="B11" s="245">
        <v>2400057.4856406469</v>
      </c>
      <c r="C11" s="245">
        <v>34.823479419570468</v>
      </c>
      <c r="D11" s="245">
        <v>100.86538569159121</v>
      </c>
      <c r="E11" s="249">
        <v>3434.4290996747714</v>
      </c>
      <c r="F11" s="249">
        <v>581.83867235005948</v>
      </c>
      <c r="G11" s="249">
        <v>43.701395420034459</v>
      </c>
      <c r="H11" s="249">
        <v>9439.0432746602182</v>
      </c>
    </row>
    <row r="12" spans="1:8">
      <c r="A12" s="248" t="s">
        <v>490</v>
      </c>
      <c r="B12" s="245">
        <v>94253.062008181601</v>
      </c>
      <c r="C12" s="245">
        <v>1.46027512323081</v>
      </c>
      <c r="D12" s="245">
        <v>0.26593010197444999</v>
      </c>
      <c r="E12" s="249">
        <v>111.9076723617019</v>
      </c>
      <c r="F12" s="249">
        <v>212.82703429437495</v>
      </c>
      <c r="G12" s="249">
        <v>154.03970449388117</v>
      </c>
      <c r="H12" s="249">
        <v>115.10746171582606</v>
      </c>
    </row>
    <row r="13" spans="1:8">
      <c r="A13" s="248" t="s">
        <v>492</v>
      </c>
      <c r="B13" s="245">
        <v>45783.983149465937</v>
      </c>
      <c r="C13" s="245">
        <v>1.37229551691322</v>
      </c>
      <c r="D13" s="245">
        <v>0.19110373131999001</v>
      </c>
      <c r="E13" s="249" t="s">
        <v>493</v>
      </c>
      <c r="F13" s="249" t="s">
        <v>493</v>
      </c>
      <c r="G13" s="249" t="s">
        <v>493</v>
      </c>
      <c r="H13" s="249" t="s">
        <v>493</v>
      </c>
    </row>
    <row r="14" spans="1:8">
      <c r="A14" s="250" t="s">
        <v>494</v>
      </c>
      <c r="B14" s="245">
        <v>711227.52746031829</v>
      </c>
      <c r="C14" s="245">
        <v>66.667583289309391</v>
      </c>
      <c r="D14" s="245">
        <v>9.3662220369597406</v>
      </c>
      <c r="E14" s="245">
        <v>1515.3616266750041</v>
      </c>
      <c r="F14" s="245">
        <v>1044.8381666781022</v>
      </c>
      <c r="G14" s="245">
        <v>120.23413844415886</v>
      </c>
      <c r="H14" s="245">
        <v>1574.0871153371656</v>
      </c>
    </row>
    <row r="15" spans="1:8">
      <c r="A15" s="248" t="s">
        <v>495</v>
      </c>
      <c r="B15" s="245">
        <v>14978.572362155866</v>
      </c>
      <c r="C15" s="245">
        <v>0.23835740177008</v>
      </c>
      <c r="D15" s="245">
        <v>5.0815371746130003E-2</v>
      </c>
      <c r="E15" s="249" t="s">
        <v>493</v>
      </c>
      <c r="F15" s="249" t="s">
        <v>493</v>
      </c>
      <c r="G15" s="249" t="s">
        <v>493</v>
      </c>
      <c r="H15" s="249" t="s">
        <v>493</v>
      </c>
    </row>
    <row r="16" spans="1:8">
      <c r="A16" s="248" t="s">
        <v>496</v>
      </c>
      <c r="B16" s="245">
        <v>5057.2748720254449</v>
      </c>
      <c r="C16" s="245">
        <v>0.25516926930848</v>
      </c>
      <c r="D16" s="245">
        <v>3.8004328346280002E-2</v>
      </c>
      <c r="E16" s="249" t="s">
        <v>493</v>
      </c>
      <c r="F16" s="249" t="s">
        <v>493</v>
      </c>
      <c r="G16" s="249" t="s">
        <v>493</v>
      </c>
      <c r="H16" s="249" t="s">
        <v>493</v>
      </c>
    </row>
    <row r="17" spans="1:8">
      <c r="A17" s="248" t="s">
        <v>497</v>
      </c>
      <c r="B17" s="245">
        <v>67269.957813983725</v>
      </c>
      <c r="C17" s="245">
        <v>1.85662734289529</v>
      </c>
      <c r="D17" s="245">
        <v>0.29458061428601001</v>
      </c>
      <c r="E17" s="249" t="s">
        <v>493</v>
      </c>
      <c r="F17" s="249" t="s">
        <v>493</v>
      </c>
      <c r="G17" s="249" t="s">
        <v>493</v>
      </c>
      <c r="H17" s="249" t="s">
        <v>493</v>
      </c>
    </row>
    <row r="18" spans="1:8">
      <c r="A18" s="248" t="s">
        <v>498</v>
      </c>
      <c r="B18" s="245">
        <v>45070.579654334128</v>
      </c>
      <c r="C18" s="245">
        <v>3.0283235843053902</v>
      </c>
      <c r="D18" s="245">
        <v>0.52839203850651995</v>
      </c>
      <c r="E18" s="249" t="s">
        <v>493</v>
      </c>
      <c r="F18" s="249" t="s">
        <v>493</v>
      </c>
      <c r="G18" s="249" t="s">
        <v>493</v>
      </c>
      <c r="H18" s="249" t="s">
        <v>493</v>
      </c>
    </row>
    <row r="19" spans="1:8">
      <c r="A19" s="248" t="s">
        <v>499</v>
      </c>
      <c r="B19" s="245">
        <v>46357.764227420019</v>
      </c>
      <c r="C19" s="245">
        <v>3.41919088614388</v>
      </c>
      <c r="D19" s="245">
        <v>0.52415757023381004</v>
      </c>
      <c r="E19" s="249" t="s">
        <v>493</v>
      </c>
      <c r="F19" s="249" t="s">
        <v>493</v>
      </c>
      <c r="G19" s="249" t="s">
        <v>493</v>
      </c>
      <c r="H19" s="249" t="s">
        <v>493</v>
      </c>
    </row>
    <row r="20" spans="1:8">
      <c r="A20" s="248" t="s">
        <v>500</v>
      </c>
      <c r="B20" s="245">
        <v>36302.033778109631</v>
      </c>
      <c r="C20" s="245">
        <v>2.4295382607283198</v>
      </c>
      <c r="D20" s="245">
        <v>0.36471649490099001</v>
      </c>
      <c r="E20" s="249" t="s">
        <v>493</v>
      </c>
      <c r="F20" s="249" t="s">
        <v>493</v>
      </c>
      <c r="G20" s="249" t="s">
        <v>493</v>
      </c>
      <c r="H20" s="249" t="s">
        <v>493</v>
      </c>
    </row>
    <row r="21" spans="1:8">
      <c r="A21" s="251" t="s">
        <v>3369</v>
      </c>
      <c r="B21" s="245">
        <v>496191.34475228947</v>
      </c>
      <c r="C21" s="245">
        <v>55.440376544157949</v>
      </c>
      <c r="D21" s="245">
        <v>7.5655556189400004</v>
      </c>
      <c r="E21" s="249">
        <v>1515.3616266750041</v>
      </c>
      <c r="F21" s="249">
        <v>1044.8381666781022</v>
      </c>
      <c r="G21" s="249">
        <v>120.23413844415886</v>
      </c>
      <c r="H21" s="249">
        <v>1574.0871153371656</v>
      </c>
    </row>
    <row r="22" spans="1:8">
      <c r="A22" s="250" t="s">
        <v>501</v>
      </c>
      <c r="B22" s="245">
        <v>1830505.6056332772</v>
      </c>
      <c r="C22" s="245">
        <v>160.28001983992968</v>
      </c>
      <c r="D22" s="245">
        <v>137.97722792661688</v>
      </c>
      <c r="E22" s="245">
        <v>10294.630529494003</v>
      </c>
      <c r="F22" s="245">
        <v>58614.797849139453</v>
      </c>
      <c r="G22" s="245">
        <v>5723.5980346497408</v>
      </c>
      <c r="H22" s="245">
        <v>618.63077203361581</v>
      </c>
    </row>
    <row r="23" spans="1:8">
      <c r="A23" s="248" t="s">
        <v>502</v>
      </c>
      <c r="B23" s="245">
        <v>170713.69036083069</v>
      </c>
      <c r="C23" s="245">
        <v>2.0771880881664</v>
      </c>
      <c r="D23" s="245">
        <v>5.2617344805668296</v>
      </c>
      <c r="E23" s="249">
        <v>40.811932568812999</v>
      </c>
      <c r="F23" s="249">
        <v>207.24271059858924</v>
      </c>
      <c r="G23" s="249">
        <v>20.972782413204179</v>
      </c>
      <c r="H23" s="249">
        <v>7.9863698191035404</v>
      </c>
    </row>
    <row r="24" spans="1:8">
      <c r="A24" s="248" t="s">
        <v>503</v>
      </c>
      <c r="B24" s="245">
        <v>1543321.2347240872</v>
      </c>
      <c r="C24" s="245">
        <v>95.722338182973743</v>
      </c>
      <c r="D24" s="245">
        <v>108.02744179292077</v>
      </c>
      <c r="E24" s="249">
        <v>7564.0039070770663</v>
      </c>
      <c r="F24" s="249">
        <v>38851.488066997837</v>
      </c>
      <c r="G24" s="249">
        <v>3123.5335919534832</v>
      </c>
      <c r="H24" s="249">
        <v>155.69594484037685</v>
      </c>
    </row>
    <row r="25" spans="1:8">
      <c r="A25" s="248" t="s">
        <v>504</v>
      </c>
      <c r="B25" s="245">
        <v>46055.912865416671</v>
      </c>
      <c r="C25" s="245">
        <v>3.5201759225</v>
      </c>
      <c r="D25" s="245">
        <v>1.1264562951999999</v>
      </c>
      <c r="E25" s="249">
        <v>504.06504986911966</v>
      </c>
      <c r="F25" s="249">
        <v>79.731529299018959</v>
      </c>
      <c r="G25" s="249">
        <v>38.628071801561717</v>
      </c>
      <c r="H25" s="249">
        <v>59.549191471448658</v>
      </c>
    </row>
    <row r="26" spans="1:8">
      <c r="A26" s="248" t="s">
        <v>505</v>
      </c>
      <c r="B26" s="245">
        <v>38024.136018348065</v>
      </c>
      <c r="C26" s="245">
        <v>16.174692701572852</v>
      </c>
      <c r="D26" s="245">
        <v>0.73291389331867995</v>
      </c>
      <c r="E26" s="249">
        <v>564.78322714808633</v>
      </c>
      <c r="F26" s="249">
        <v>1625.6330147817607</v>
      </c>
      <c r="G26" s="249">
        <v>797.79002364334588</v>
      </c>
      <c r="H26" s="249">
        <v>168.62503652225149</v>
      </c>
    </row>
    <row r="27" spans="1:8" ht="16" thickBot="1">
      <c r="A27" s="248" t="s">
        <v>506</v>
      </c>
      <c r="B27" s="245">
        <v>32390.631664594664</v>
      </c>
      <c r="C27" s="245">
        <v>42.78562494471668</v>
      </c>
      <c r="D27" s="245">
        <v>22.8286814646106</v>
      </c>
      <c r="E27" s="249">
        <v>1620.9664128309175</v>
      </c>
      <c r="F27" s="249">
        <v>17850.702527462247</v>
      </c>
      <c r="G27" s="249">
        <v>1742.6735648381459</v>
      </c>
      <c r="H27" s="249">
        <v>226.77422938043526</v>
      </c>
    </row>
    <row r="28" spans="1:8" ht="16" thickTop="1">
      <c r="A28" s="252" t="s">
        <v>507</v>
      </c>
      <c r="B28" s="245">
        <v>586285.4434706961</v>
      </c>
      <c r="C28" s="245">
        <v>205.34813377159594</v>
      </c>
      <c r="D28" s="245">
        <v>4.1002059296026401</v>
      </c>
      <c r="E28" s="245">
        <v>908.26373148672474</v>
      </c>
      <c r="F28" s="245">
        <v>3021.6454373622296</v>
      </c>
      <c r="G28" s="245">
        <v>706.60096524296171</v>
      </c>
      <c r="H28" s="245">
        <v>527.57585355553215</v>
      </c>
    </row>
    <row r="29" spans="1:8">
      <c r="A29" s="248" t="s">
        <v>508</v>
      </c>
      <c r="B29" s="245">
        <v>227130.02298152124</v>
      </c>
      <c r="C29" s="245">
        <v>43.127051806573057</v>
      </c>
      <c r="D29" s="245">
        <v>1.1609958550767701</v>
      </c>
      <c r="E29" s="249">
        <v>490.17465541376572</v>
      </c>
      <c r="F29" s="249">
        <v>165.62633435353089</v>
      </c>
      <c r="G29" s="249">
        <v>188.2774974794886</v>
      </c>
      <c r="H29" s="249">
        <v>369.97578072655716</v>
      </c>
    </row>
    <row r="30" spans="1:8">
      <c r="A30" s="248" t="s">
        <v>509</v>
      </c>
      <c r="B30" s="245">
        <v>358897.51072027022</v>
      </c>
      <c r="C30" s="245">
        <v>162.20807697148538</v>
      </c>
      <c r="D30" s="245">
        <v>2.9373316220328798</v>
      </c>
      <c r="E30" s="249">
        <v>418.08907607295907</v>
      </c>
      <c r="F30" s="249">
        <v>2856.0191030086989</v>
      </c>
      <c r="G30" s="249">
        <v>518.3234677634731</v>
      </c>
      <c r="H30" s="249">
        <v>157.60007282897502</v>
      </c>
    </row>
    <row r="31" spans="1:8">
      <c r="A31" s="248" t="s">
        <v>510</v>
      </c>
      <c r="B31" s="245">
        <v>257.90976890459297</v>
      </c>
      <c r="C31" s="245">
        <v>1.300499353749E-2</v>
      </c>
      <c r="D31" s="245">
        <v>1.87845249299E-3</v>
      </c>
      <c r="E31" s="249" t="s">
        <v>493</v>
      </c>
      <c r="F31" s="249" t="s">
        <v>493</v>
      </c>
      <c r="G31" s="249" t="s">
        <v>493</v>
      </c>
      <c r="H31" s="249" t="s">
        <v>493</v>
      </c>
    </row>
    <row r="32" spans="1:8">
      <c r="A32" s="250" t="s">
        <v>3370</v>
      </c>
      <c r="B32" s="245">
        <v>226133.22271687587</v>
      </c>
      <c r="C32" s="245">
        <v>4.1196270916394298</v>
      </c>
      <c r="D32" s="245">
        <v>2.5601844175807398</v>
      </c>
      <c r="E32" s="245">
        <v>128.24903986696705</v>
      </c>
      <c r="F32" s="245">
        <v>1403.092346692003</v>
      </c>
      <c r="G32" s="245">
        <v>241.28268231324299</v>
      </c>
      <c r="H32" s="245">
        <v>24.535279992929539</v>
      </c>
    </row>
    <row r="33" spans="1:8">
      <c r="A33" s="248" t="s">
        <v>511</v>
      </c>
      <c r="B33" s="245">
        <v>198086.65897924625</v>
      </c>
      <c r="C33" s="245">
        <v>3.6313603130694299</v>
      </c>
      <c r="D33" s="245">
        <v>1.7785747835824199</v>
      </c>
      <c r="E33" s="249">
        <v>128.24903986696705</v>
      </c>
      <c r="F33" s="249">
        <v>1403.092346692003</v>
      </c>
      <c r="G33" s="249">
        <v>241.28268231324299</v>
      </c>
      <c r="H33" s="249">
        <v>24.535279992929539</v>
      </c>
    </row>
    <row r="34" spans="1:8">
      <c r="A34" s="248" t="s">
        <v>512</v>
      </c>
      <c r="B34" s="245">
        <v>28046.5637376296</v>
      </c>
      <c r="C34" s="245">
        <v>0.48826677857</v>
      </c>
      <c r="D34" s="245">
        <v>0.78160963399831995</v>
      </c>
      <c r="E34" s="249" t="s">
        <v>491</v>
      </c>
      <c r="F34" s="249" t="s">
        <v>491</v>
      </c>
      <c r="G34" s="249" t="s">
        <v>491</v>
      </c>
      <c r="H34" s="249" t="s">
        <v>491</v>
      </c>
    </row>
    <row r="35" spans="1:8">
      <c r="A35" s="253" t="s">
        <v>513</v>
      </c>
      <c r="B35" s="245">
        <v>41114.874805169908</v>
      </c>
      <c r="C35" s="245">
        <v>11857.283753580201</v>
      </c>
      <c r="D35" s="245">
        <v>9.1870284291349996E-2</v>
      </c>
      <c r="E35" s="245">
        <v>208.89432174184356</v>
      </c>
      <c r="F35" s="245">
        <v>105.47180460606191</v>
      </c>
      <c r="G35" s="245">
        <v>355.97410702367489</v>
      </c>
      <c r="H35" s="245">
        <v>65.111291475618813</v>
      </c>
    </row>
    <row r="36" spans="1:8">
      <c r="A36" s="250" t="s">
        <v>515</v>
      </c>
      <c r="B36" s="245">
        <v>4169.7141237857086</v>
      </c>
      <c r="C36" s="245">
        <v>2828.7193306107342</v>
      </c>
      <c r="D36" s="245" t="s">
        <v>491</v>
      </c>
      <c r="E36" s="245" t="s">
        <v>491</v>
      </c>
      <c r="F36" s="245" t="s">
        <v>491</v>
      </c>
      <c r="G36" s="245" t="s">
        <v>491</v>
      </c>
      <c r="H36" s="245" t="s">
        <v>491</v>
      </c>
    </row>
    <row r="37" spans="1:8">
      <c r="A37" s="248" t="s">
        <v>517</v>
      </c>
      <c r="B37" s="245">
        <v>4169.7141237857086</v>
      </c>
      <c r="C37" s="245">
        <v>2828.7193306107342</v>
      </c>
      <c r="D37" s="249" t="s">
        <v>491</v>
      </c>
      <c r="E37" s="249" t="s">
        <v>491</v>
      </c>
      <c r="F37" s="249" t="s">
        <v>491</v>
      </c>
      <c r="G37" s="249" t="s">
        <v>491</v>
      </c>
      <c r="H37" s="254" t="s">
        <v>187</v>
      </c>
    </row>
    <row r="38" spans="1:8">
      <c r="A38" s="248" t="s">
        <v>519</v>
      </c>
      <c r="B38" s="245" t="s">
        <v>493</v>
      </c>
      <c r="C38" s="245" t="s">
        <v>493</v>
      </c>
      <c r="D38" s="249" t="s">
        <v>491</v>
      </c>
      <c r="E38" s="249" t="s">
        <v>491</v>
      </c>
      <c r="F38" s="249" t="s">
        <v>491</v>
      </c>
      <c r="G38" s="249" t="s">
        <v>491</v>
      </c>
      <c r="H38" s="249" t="s">
        <v>491</v>
      </c>
    </row>
    <row r="39" spans="1:8">
      <c r="A39" s="248" t="s">
        <v>3371</v>
      </c>
      <c r="B39" s="245" t="s">
        <v>520</v>
      </c>
      <c r="C39" s="245" t="s">
        <v>520</v>
      </c>
      <c r="D39" s="249" t="s">
        <v>491</v>
      </c>
      <c r="E39" s="245" t="s">
        <v>491</v>
      </c>
      <c r="F39" s="245" t="s">
        <v>491</v>
      </c>
      <c r="G39" s="245" t="s">
        <v>491</v>
      </c>
      <c r="H39" s="245" t="s">
        <v>491</v>
      </c>
    </row>
    <row r="40" spans="1:8">
      <c r="A40" s="250" t="s">
        <v>521</v>
      </c>
      <c r="B40" s="245">
        <v>36945.160681384201</v>
      </c>
      <c r="C40" s="245">
        <v>9028.5644229694662</v>
      </c>
      <c r="D40" s="245">
        <v>9.1870284291349996E-2</v>
      </c>
      <c r="E40" s="245">
        <v>208.89432174184356</v>
      </c>
      <c r="F40" s="245">
        <v>105.47180460606191</v>
      </c>
      <c r="G40" s="245">
        <v>355.97410702367489</v>
      </c>
      <c r="H40" s="245">
        <v>65.111291475618813</v>
      </c>
    </row>
    <row r="41" spans="1:8">
      <c r="A41" s="248" t="s">
        <v>522</v>
      </c>
      <c r="B41" s="245">
        <v>11998.333379274758</v>
      </c>
      <c r="C41" s="245">
        <v>1877.1194091493796</v>
      </c>
      <c r="D41" s="245">
        <v>3.5424165198090003E-2</v>
      </c>
      <c r="E41" s="249" t="s">
        <v>493</v>
      </c>
      <c r="F41" s="249" t="s">
        <v>493</v>
      </c>
      <c r="G41" s="249" t="s">
        <v>493</v>
      </c>
      <c r="H41" s="249" t="s">
        <v>493</v>
      </c>
    </row>
    <row r="42" spans="1:8">
      <c r="A42" s="248" t="s">
        <v>523</v>
      </c>
      <c r="B42" s="245">
        <v>24946.827302109439</v>
      </c>
      <c r="C42" s="245">
        <v>7151.4450138200864</v>
      </c>
      <c r="D42" s="254" t="s">
        <v>187</v>
      </c>
      <c r="E42" s="254" t="s">
        <v>187</v>
      </c>
      <c r="F42" s="254" t="s">
        <v>187</v>
      </c>
      <c r="G42" s="249" t="s">
        <v>493</v>
      </c>
      <c r="H42" s="249" t="s">
        <v>493</v>
      </c>
    </row>
    <row r="43" spans="1:8">
      <c r="A43" s="248" t="s">
        <v>524</v>
      </c>
      <c r="B43" s="245" t="s">
        <v>493</v>
      </c>
      <c r="C43" s="245" t="s">
        <v>493</v>
      </c>
      <c r="D43" s="245">
        <v>5.644611909326E-2</v>
      </c>
      <c r="E43" s="249" t="s">
        <v>493</v>
      </c>
      <c r="F43" s="249" t="s">
        <v>493</v>
      </c>
      <c r="G43" s="249" t="s">
        <v>493</v>
      </c>
      <c r="H43" s="249" t="s">
        <v>493</v>
      </c>
    </row>
    <row r="44" spans="1:8">
      <c r="A44" s="248" t="s">
        <v>3372</v>
      </c>
      <c r="B44" s="245" t="s">
        <v>520</v>
      </c>
      <c r="C44" s="245" t="s">
        <v>520</v>
      </c>
      <c r="D44" s="245" t="s">
        <v>520</v>
      </c>
      <c r="E44" s="245">
        <v>208.89432174184356</v>
      </c>
      <c r="F44" s="245">
        <v>105.47180460606191</v>
      </c>
      <c r="G44" s="245">
        <v>355.97410702367489</v>
      </c>
      <c r="H44" s="245">
        <v>65.111291475618813</v>
      </c>
    </row>
    <row r="45" spans="1:8">
      <c r="A45" s="255" t="s">
        <v>3373</v>
      </c>
      <c r="B45" s="245" t="s">
        <v>525</v>
      </c>
      <c r="C45" s="254" t="s">
        <v>187</v>
      </c>
      <c r="D45" s="254" t="s">
        <v>187</v>
      </c>
      <c r="E45" s="254" t="s">
        <v>187</v>
      </c>
      <c r="F45" s="254" t="s">
        <v>187</v>
      </c>
      <c r="G45" s="254" t="s">
        <v>187</v>
      </c>
      <c r="H45" s="254" t="s">
        <v>187</v>
      </c>
    </row>
    <row r="46" spans="1:8">
      <c r="A46" s="250" t="s">
        <v>3374</v>
      </c>
      <c r="B46" s="245" t="s">
        <v>493</v>
      </c>
      <c r="C46" s="254" t="s">
        <v>187</v>
      </c>
      <c r="D46" s="254" t="s">
        <v>187</v>
      </c>
      <c r="E46" s="254" t="s">
        <v>187</v>
      </c>
      <c r="F46" s="254" t="s">
        <v>187</v>
      </c>
      <c r="G46" s="254" t="s">
        <v>187</v>
      </c>
      <c r="H46" s="254" t="s">
        <v>187</v>
      </c>
    </row>
    <row r="47" spans="1:8">
      <c r="A47" s="250" t="s">
        <v>526</v>
      </c>
      <c r="B47" s="245" t="s">
        <v>493</v>
      </c>
      <c r="C47" s="254" t="s">
        <v>187</v>
      </c>
      <c r="D47" s="254" t="s">
        <v>187</v>
      </c>
      <c r="E47" s="254" t="s">
        <v>187</v>
      </c>
      <c r="F47" s="254" t="s">
        <v>187</v>
      </c>
      <c r="G47" s="254" t="s">
        <v>187</v>
      </c>
      <c r="H47" s="254" t="s">
        <v>187</v>
      </c>
    </row>
    <row r="48" spans="1:8">
      <c r="A48" s="247" t="s">
        <v>527</v>
      </c>
      <c r="B48" s="245" t="s">
        <v>525</v>
      </c>
      <c r="C48" s="254" t="s">
        <v>187</v>
      </c>
      <c r="D48" s="254" t="s">
        <v>187</v>
      </c>
      <c r="E48" s="254" t="s">
        <v>187</v>
      </c>
      <c r="F48" s="254" t="s">
        <v>187</v>
      </c>
      <c r="G48" s="254" t="s">
        <v>187</v>
      </c>
      <c r="H48" s="254" t="s">
        <v>187</v>
      </c>
    </row>
    <row r="49" spans="1:8">
      <c r="A49" s="255" t="s">
        <v>3375</v>
      </c>
      <c r="B49" s="254" t="s">
        <v>187</v>
      </c>
      <c r="C49" s="254" t="s">
        <v>187</v>
      </c>
      <c r="D49" s="254" t="s">
        <v>187</v>
      </c>
      <c r="E49" s="254" t="s">
        <v>187</v>
      </c>
      <c r="F49" s="254" t="s">
        <v>187</v>
      </c>
      <c r="G49" s="254" t="s">
        <v>187</v>
      </c>
      <c r="H49" s="254" t="s">
        <v>187</v>
      </c>
    </row>
    <row r="50" spans="1:8">
      <c r="A50" s="247" t="s">
        <v>528</v>
      </c>
      <c r="B50" s="245">
        <v>113327.83658654301</v>
      </c>
      <c r="C50" s="245">
        <v>5.2928930187330101</v>
      </c>
      <c r="D50" s="245">
        <v>3.2441550799905401</v>
      </c>
      <c r="E50" s="245">
        <v>1699.3376784668872</v>
      </c>
      <c r="F50" s="245">
        <v>130.7216571044716</v>
      </c>
      <c r="G50" s="245">
        <v>53.656498765611978</v>
      </c>
      <c r="H50" s="245" t="s">
        <v>518</v>
      </c>
    </row>
    <row r="51" spans="1:8">
      <c r="A51" s="256" t="s">
        <v>529</v>
      </c>
      <c r="B51" s="245">
        <v>60220.980376771418</v>
      </c>
      <c r="C51" s="245" t="s">
        <v>553</v>
      </c>
      <c r="D51" s="245">
        <v>1.8999282815821601</v>
      </c>
      <c r="E51" s="249">
        <v>237.49103519777046</v>
      </c>
      <c r="F51" s="249">
        <v>98.796270642272503</v>
      </c>
      <c r="G51" s="249">
        <v>14.819440596340881</v>
      </c>
      <c r="H51" s="249" t="s">
        <v>518</v>
      </c>
    </row>
    <row r="52" spans="1:8">
      <c r="A52" s="256" t="s">
        <v>530</v>
      </c>
      <c r="B52" s="245">
        <v>53106.856209771599</v>
      </c>
      <c r="C52" s="245">
        <v>5.2928930187330101</v>
      </c>
      <c r="D52" s="245">
        <v>1.34422679840838</v>
      </c>
      <c r="E52" s="249">
        <v>1461.8466432691168</v>
      </c>
      <c r="F52" s="249">
        <v>31.9253864621991</v>
      </c>
      <c r="G52" s="249">
        <v>38.837058169271103</v>
      </c>
      <c r="H52" s="249" t="s">
        <v>518</v>
      </c>
    </row>
    <row r="53" spans="1:8">
      <c r="A53" s="247" t="s">
        <v>531</v>
      </c>
      <c r="B53" s="245" t="s">
        <v>493</v>
      </c>
      <c r="C53" s="245" t="s">
        <v>493</v>
      </c>
      <c r="D53" s="245" t="s">
        <v>493</v>
      </c>
      <c r="E53" s="249" t="s">
        <v>493</v>
      </c>
      <c r="F53" s="249" t="s">
        <v>493</v>
      </c>
      <c r="G53" s="249" t="s">
        <v>493</v>
      </c>
      <c r="H53" s="249" t="s">
        <v>518</v>
      </c>
    </row>
    <row r="54" spans="1:8">
      <c r="A54" s="257" t="s">
        <v>3376</v>
      </c>
      <c r="B54" s="245">
        <v>230699.51036740557</v>
      </c>
      <c r="C54" s="254" t="s">
        <v>187</v>
      </c>
      <c r="D54" s="254" t="s">
        <v>187</v>
      </c>
      <c r="E54" s="254" t="s">
        <v>187</v>
      </c>
      <c r="F54" s="254" t="s">
        <v>187</v>
      </c>
      <c r="G54" s="254" t="s">
        <v>187</v>
      </c>
      <c r="H54" s="254" t="s">
        <v>187</v>
      </c>
    </row>
    <row r="55" spans="1:8">
      <c r="A55" s="197" t="s">
        <v>3377</v>
      </c>
      <c r="B55" s="245" t="s">
        <v>553</v>
      </c>
      <c r="C55" s="254" t="s">
        <v>187</v>
      </c>
      <c r="D55" s="254" t="s">
        <v>187</v>
      </c>
      <c r="E55" s="254" t="s">
        <v>187</v>
      </c>
      <c r="F55" s="254" t="s">
        <v>187</v>
      </c>
      <c r="G55" s="254" t="s">
        <v>187</v>
      </c>
      <c r="H55" s="254" t="s">
        <v>187</v>
      </c>
    </row>
    <row r="56" spans="1:8">
      <c r="A56" s="258" t="s">
        <v>532</v>
      </c>
      <c r="B56" s="249" t="s">
        <v>491</v>
      </c>
      <c r="C56" s="254" t="s">
        <v>187</v>
      </c>
      <c r="D56" s="254" t="s">
        <v>187</v>
      </c>
      <c r="E56" s="254" t="s">
        <v>187</v>
      </c>
      <c r="F56" s="254" t="s">
        <v>187</v>
      </c>
      <c r="G56" s="254" t="s">
        <v>187</v>
      </c>
      <c r="H56" s="254" t="s">
        <v>187</v>
      </c>
    </row>
    <row r="57" spans="1:8">
      <c r="A57" s="258" t="s">
        <v>533</v>
      </c>
      <c r="B57" s="249" t="s">
        <v>491</v>
      </c>
      <c r="C57" s="254" t="s">
        <v>187</v>
      </c>
      <c r="D57" s="254" t="s">
        <v>187</v>
      </c>
      <c r="E57" s="254" t="s">
        <v>187</v>
      </c>
      <c r="F57" s="254" t="s">
        <v>187</v>
      </c>
      <c r="G57" s="254" t="s">
        <v>187</v>
      </c>
      <c r="H57" s="254" t="s">
        <v>187</v>
      </c>
    </row>
    <row r="58" spans="1:8">
      <c r="C58" s="3"/>
      <c r="D58" s="3"/>
    </row>
    <row r="59" spans="1:8" ht="16">
      <c r="A59" s="43" t="s">
        <v>3603</v>
      </c>
      <c r="B59" s="44">
        <f t="shared" ref="B59:H59" si="0">B8</f>
        <v>5935361.2048846316</v>
      </c>
      <c r="C59" s="44">
        <f t="shared" si="0"/>
        <v>12331.35516763239</v>
      </c>
      <c r="D59" s="44">
        <f t="shared" si="0"/>
        <v>255.41813011993699</v>
      </c>
      <c r="E59" s="44">
        <f t="shared" si="0"/>
        <v>16601.736021301014</v>
      </c>
      <c r="F59" s="44">
        <f t="shared" si="0"/>
        <v>64984.511311122282</v>
      </c>
      <c r="G59" s="44">
        <f t="shared" si="0"/>
        <v>7345.4310275876951</v>
      </c>
      <c r="H59" s="44">
        <f t="shared" si="0"/>
        <v>12364.091048770906</v>
      </c>
    </row>
    <row r="60" spans="1:8" ht="16">
      <c r="A60" s="43" t="s">
        <v>534</v>
      </c>
      <c r="B60" s="44">
        <f>B8+B50</f>
        <v>6048689.0414711749</v>
      </c>
      <c r="C60" s="44">
        <f t="shared" ref="C60:G60" si="1">C8+C50</f>
        <v>12336.648060651123</v>
      </c>
      <c r="D60" s="44">
        <f t="shared" si="1"/>
        <v>258.66228519992751</v>
      </c>
      <c r="E60" s="44">
        <f t="shared" si="1"/>
        <v>18301.073699767901</v>
      </c>
      <c r="F60" s="44">
        <f t="shared" si="1"/>
        <v>65115.232968226752</v>
      </c>
      <c r="G60" s="44">
        <f t="shared" si="1"/>
        <v>7399.0875263533071</v>
      </c>
      <c r="H60" s="44">
        <f>H8</f>
        <v>12364.091048770906</v>
      </c>
    </row>
    <row r="61" spans="1:8" ht="16">
      <c r="A61" s="43" t="s">
        <v>93</v>
      </c>
      <c r="B61" s="44">
        <f>B11</f>
        <v>2400057.4856406469</v>
      </c>
      <c r="C61" s="44">
        <f t="shared" ref="C61:H61" si="2">C11</f>
        <v>34.823479419570468</v>
      </c>
      <c r="D61" s="44">
        <f t="shared" si="2"/>
        <v>100.86538569159121</v>
      </c>
      <c r="E61" s="44">
        <f t="shared" si="2"/>
        <v>3434.4290996747714</v>
      </c>
      <c r="F61" s="44">
        <f t="shared" si="2"/>
        <v>581.83867235005948</v>
      </c>
      <c r="G61" s="44">
        <f t="shared" si="2"/>
        <v>43.701395420034459</v>
      </c>
      <c r="H61" s="44">
        <f t="shared" si="2"/>
        <v>9439.0432746602182</v>
      </c>
    </row>
    <row r="62" spans="1:8" ht="16">
      <c r="A62" s="43" t="s">
        <v>4</v>
      </c>
      <c r="B62" s="44">
        <f>SUM(B22,B50)-G294</f>
        <v>1911442.8105552257</v>
      </c>
      <c r="C62" s="44">
        <f t="shared" ref="C62:H62" si="3">SUM(C22,C50)</f>
        <v>165.57291285866268</v>
      </c>
      <c r="D62" s="44">
        <f t="shared" si="3"/>
        <v>141.22138300660743</v>
      </c>
      <c r="E62" s="44">
        <f t="shared" si="3"/>
        <v>11993.96820796089</v>
      </c>
      <c r="F62" s="44">
        <f t="shared" si="3"/>
        <v>58745.519506243923</v>
      </c>
      <c r="G62" s="44">
        <f t="shared" si="3"/>
        <v>5777.2545334153529</v>
      </c>
      <c r="H62" s="44">
        <f t="shared" si="3"/>
        <v>618.63077203361581</v>
      </c>
    </row>
    <row r="63" spans="1:8" ht="16">
      <c r="A63" s="43" t="s">
        <v>2424</v>
      </c>
      <c r="B63" s="44">
        <f>SUM(B29:B30)</f>
        <v>586027.53370179143</v>
      </c>
      <c r="C63" s="44">
        <f t="shared" ref="C63:H63" si="4">SUM(C29:C30)</f>
        <v>205.33512877805845</v>
      </c>
      <c r="D63" s="44">
        <f t="shared" si="4"/>
        <v>4.0983274771096498</v>
      </c>
      <c r="E63" s="44">
        <f t="shared" si="4"/>
        <v>908.26373148672474</v>
      </c>
      <c r="F63" s="44">
        <f t="shared" si="4"/>
        <v>3021.64543736223</v>
      </c>
      <c r="G63" s="44">
        <f t="shared" si="4"/>
        <v>706.60096524296171</v>
      </c>
      <c r="H63" s="44">
        <f t="shared" si="4"/>
        <v>527.57585355553215</v>
      </c>
    </row>
    <row r="64" spans="1:8" ht="16">
      <c r="A64" s="43" t="s">
        <v>9</v>
      </c>
      <c r="B64" s="44">
        <f>SUM(B12:B14,B35,B45,B32)+G294-G375</f>
        <v>1137620.3858851495</v>
      </c>
      <c r="C64" s="44">
        <f>SUM(C12:C14,C35,C45,C32)-H375</f>
        <v>11930.898339782843</v>
      </c>
      <c r="D64" s="44">
        <f>SUM(D12:D14,D35,D45,D32)-I375</f>
        <v>11.176634590788881</v>
      </c>
      <c r="E64" s="44">
        <f t="shared" ref="E64:H64" si="5">SUM(E12:E14,E35,E45,E32)</f>
        <v>1964.4126606455166</v>
      </c>
      <c r="F64" s="44">
        <f t="shared" si="5"/>
        <v>2766.2293522705422</v>
      </c>
      <c r="G64" s="44">
        <f t="shared" si="5"/>
        <v>871.53063227495795</v>
      </c>
      <c r="H64" s="44">
        <f t="shared" si="5"/>
        <v>1778.8411485215402</v>
      </c>
    </row>
    <row r="65" spans="1:10" ht="16">
      <c r="A65" s="43" t="s">
        <v>131</v>
      </c>
      <c r="B65" s="44">
        <f>B31</f>
        <v>257.90976890459297</v>
      </c>
      <c r="C65" s="44">
        <f t="shared" ref="C65:H65" si="6">C31</f>
        <v>1.300499353749E-2</v>
      </c>
      <c r="D65" s="44">
        <f t="shared" si="6"/>
        <v>1.87845249299E-3</v>
      </c>
      <c r="E65" s="44" t="str">
        <f t="shared" si="6"/>
        <v>IE</v>
      </c>
      <c r="F65" s="44" t="str">
        <f t="shared" si="6"/>
        <v>IE</v>
      </c>
      <c r="G65" s="44" t="str">
        <f t="shared" si="6"/>
        <v>IE</v>
      </c>
      <c r="H65" s="44" t="str">
        <f t="shared" si="6"/>
        <v>IE</v>
      </c>
    </row>
    <row r="66" spans="1:10" ht="16">
      <c r="A66" s="43" t="s">
        <v>3103</v>
      </c>
      <c r="B66" s="44">
        <f>G375</f>
        <v>13282.915919456782</v>
      </c>
      <c r="C66" s="44">
        <f t="shared" ref="C66:D66" si="7">H375</f>
        <v>5.1948184495699996E-3</v>
      </c>
      <c r="D66" s="44">
        <f t="shared" si="7"/>
        <v>1.29867598133739</v>
      </c>
      <c r="E66" s="44"/>
      <c r="F66" s="44"/>
      <c r="G66" s="44"/>
      <c r="H66" s="44"/>
    </row>
    <row r="67" spans="1:10" ht="48">
      <c r="A67" s="1" t="s">
        <v>3104</v>
      </c>
      <c r="B67" s="3"/>
      <c r="C67" s="3"/>
      <c r="D67" s="3"/>
      <c r="E67" s="3"/>
      <c r="F67" s="3"/>
      <c r="G67" s="3"/>
      <c r="H67" s="3"/>
    </row>
    <row r="68" spans="1:10" ht="16" thickBot="1">
      <c r="B68" s="74"/>
      <c r="C68" s="74"/>
      <c r="D68" s="74"/>
      <c r="E68" s="74"/>
      <c r="F68" s="74"/>
      <c r="G68" s="74"/>
      <c r="H68" s="74"/>
    </row>
    <row r="69" spans="1:10" ht="16">
      <c r="A69" s="438" t="s">
        <v>535</v>
      </c>
      <c r="B69" s="439"/>
      <c r="C69" s="198"/>
      <c r="D69" s="198"/>
      <c r="E69" s="198"/>
      <c r="F69" s="198"/>
      <c r="G69" s="198"/>
      <c r="H69" s="198"/>
      <c r="I69" s="47"/>
      <c r="J69" s="42" t="s">
        <v>475</v>
      </c>
    </row>
    <row r="70" spans="1:10" ht="16">
      <c r="A70" s="41" t="s">
        <v>536</v>
      </c>
      <c r="B70" s="45"/>
      <c r="C70" s="46"/>
      <c r="D70" s="46"/>
      <c r="E70" s="46"/>
      <c r="F70" s="46"/>
      <c r="G70" s="46"/>
      <c r="H70" s="46"/>
      <c r="I70" s="47"/>
      <c r="J70" s="42" t="s">
        <v>3378</v>
      </c>
    </row>
    <row r="71" spans="1:10" ht="16">
      <c r="A71" s="41"/>
      <c r="B71" s="45"/>
      <c r="C71" s="46"/>
      <c r="D71" s="46"/>
      <c r="E71" s="46"/>
      <c r="F71" s="46"/>
      <c r="G71" s="46"/>
      <c r="H71" s="42"/>
      <c r="I71" s="47"/>
      <c r="J71" s="42" t="s">
        <v>476</v>
      </c>
    </row>
    <row r="72" spans="1:10">
      <c r="A72" s="440" t="s">
        <v>477</v>
      </c>
      <c r="B72" s="443" t="s">
        <v>537</v>
      </c>
      <c r="C72" s="444"/>
      <c r="D72" s="443" t="s">
        <v>538</v>
      </c>
      <c r="E72" s="445"/>
      <c r="F72" s="446"/>
      <c r="G72" s="443" t="s">
        <v>539</v>
      </c>
      <c r="H72" s="447"/>
      <c r="I72" s="447"/>
      <c r="J72" s="444"/>
    </row>
    <row r="73" spans="1:10">
      <c r="A73" s="441"/>
      <c r="B73" s="448" t="s">
        <v>540</v>
      </c>
      <c r="C73" s="449"/>
      <c r="D73" s="452" t="s">
        <v>541</v>
      </c>
      <c r="E73" s="448" t="s">
        <v>479</v>
      </c>
      <c r="F73" s="449" t="s">
        <v>480</v>
      </c>
      <c r="G73" s="452" t="s">
        <v>542</v>
      </c>
      <c r="H73" s="452" t="s">
        <v>479</v>
      </c>
      <c r="I73" s="452" t="s">
        <v>480</v>
      </c>
      <c r="J73" s="239" t="s">
        <v>478</v>
      </c>
    </row>
    <row r="74" spans="1:10">
      <c r="A74" s="441"/>
      <c r="B74" s="450"/>
      <c r="C74" s="451"/>
      <c r="D74" s="453"/>
      <c r="E74" s="450"/>
      <c r="F74" s="451"/>
      <c r="G74" s="454"/>
      <c r="H74" s="453"/>
      <c r="I74" s="453"/>
      <c r="J74" s="239" t="s">
        <v>543</v>
      </c>
    </row>
    <row r="75" spans="1:10" ht="16" thickBot="1">
      <c r="A75" s="442"/>
      <c r="B75" s="242" t="s">
        <v>544</v>
      </c>
      <c r="C75" s="48" t="s">
        <v>545</v>
      </c>
      <c r="D75" s="48" t="s">
        <v>546</v>
      </c>
      <c r="E75" s="431" t="s">
        <v>547</v>
      </c>
      <c r="F75" s="432"/>
      <c r="G75" s="431" t="s">
        <v>485</v>
      </c>
      <c r="H75" s="429"/>
      <c r="I75" s="429"/>
      <c r="J75" s="430"/>
    </row>
    <row r="76" spans="1:10" ht="16" thickTop="1">
      <c r="A76" s="49" t="s">
        <v>548</v>
      </c>
      <c r="B76" s="295">
        <v>91119552.110468924</v>
      </c>
      <c r="C76" s="295" t="s">
        <v>549</v>
      </c>
      <c r="D76" s="296" t="s">
        <v>187</v>
      </c>
      <c r="E76" s="296" t="s">
        <v>187</v>
      </c>
      <c r="F76" s="296" t="s">
        <v>187</v>
      </c>
      <c r="G76" s="295">
        <v>5894246.3300794624</v>
      </c>
      <c r="H76" s="295">
        <v>474.07141405218891</v>
      </c>
      <c r="I76" s="295">
        <v>255.32625983564566</v>
      </c>
      <c r="J76" s="295" t="s">
        <v>553</v>
      </c>
    </row>
    <row r="77" spans="1:10">
      <c r="A77" s="259" t="s">
        <v>550</v>
      </c>
      <c r="B77" s="295">
        <v>39518350.449221194</v>
      </c>
      <c r="C77" s="295" t="s">
        <v>549</v>
      </c>
      <c r="D77" s="295">
        <v>62.818550609275022</v>
      </c>
      <c r="E77" s="295">
        <v>4.71081601067928</v>
      </c>
      <c r="F77" s="295">
        <v>3.6043774931421502</v>
      </c>
      <c r="G77" s="295">
        <v>2482485.4976894674</v>
      </c>
      <c r="H77" s="295">
        <v>186.16367801182585</v>
      </c>
      <c r="I77" s="295">
        <v>142.439052925277</v>
      </c>
      <c r="J77" s="295" t="s">
        <v>491</v>
      </c>
    </row>
    <row r="78" spans="1:10">
      <c r="A78" s="259" t="s">
        <v>551</v>
      </c>
      <c r="B78" s="295">
        <v>23547856.46013758</v>
      </c>
      <c r="C78" s="295" t="s">
        <v>549</v>
      </c>
      <c r="D78" s="295">
        <v>90.390222007608685</v>
      </c>
      <c r="E78" s="295">
        <v>1.3293847084140999</v>
      </c>
      <c r="F78" s="295">
        <v>4.0838943275543604</v>
      </c>
      <c r="G78" s="295">
        <v>2128495.9732351382</v>
      </c>
      <c r="H78" s="295">
        <v>31.304160294037182</v>
      </c>
      <c r="I78" s="295">
        <v>96.166957423620104</v>
      </c>
      <c r="J78" s="295" t="s">
        <v>491</v>
      </c>
    </row>
    <row r="79" spans="1:10">
      <c r="A79" s="259" t="s">
        <v>552</v>
      </c>
      <c r="B79" s="295">
        <v>25079732.293968797</v>
      </c>
      <c r="C79" s="295" t="s">
        <v>549</v>
      </c>
      <c r="D79" s="295">
        <v>50.61939699547608</v>
      </c>
      <c r="E79" s="295">
        <v>2.9025747542863098</v>
      </c>
      <c r="F79" s="295">
        <v>0.31864834210840998</v>
      </c>
      <c r="G79" s="295">
        <v>1269520.9255286683</v>
      </c>
      <c r="H79" s="295">
        <v>72.795797800732927</v>
      </c>
      <c r="I79" s="295">
        <v>7.9916151159959297</v>
      </c>
      <c r="J79" s="295" t="s">
        <v>491</v>
      </c>
    </row>
    <row r="80" spans="1:10">
      <c r="A80" s="259" t="s">
        <v>3215</v>
      </c>
      <c r="B80" s="295">
        <v>353451.33084586024</v>
      </c>
      <c r="C80" s="295" t="s">
        <v>549</v>
      </c>
      <c r="D80" s="295">
        <v>38.884939528440349</v>
      </c>
      <c r="E80" s="295">
        <v>1.469740809049E-2</v>
      </c>
      <c r="F80" s="295">
        <v>3.6742710183873699</v>
      </c>
      <c r="G80" s="295">
        <v>13743.93362618804</v>
      </c>
      <c r="H80" s="295">
        <v>5.1948184495699996E-3</v>
      </c>
      <c r="I80" s="295">
        <v>1.29867598133739</v>
      </c>
      <c r="J80" s="295" t="s">
        <v>553</v>
      </c>
    </row>
    <row r="81" spans="1:10">
      <c r="A81" s="259" t="s">
        <v>3216</v>
      </c>
      <c r="B81" s="295" t="s">
        <v>520</v>
      </c>
      <c r="C81" s="295" t="s">
        <v>549</v>
      </c>
      <c r="D81" s="295" t="s">
        <v>520</v>
      </c>
      <c r="E81" s="295" t="s">
        <v>520</v>
      </c>
      <c r="F81" s="295" t="s">
        <v>520</v>
      </c>
      <c r="G81" s="295" t="s">
        <v>520</v>
      </c>
      <c r="H81" s="295" t="s">
        <v>520</v>
      </c>
      <c r="I81" s="295" t="s">
        <v>520</v>
      </c>
      <c r="J81" s="295" t="s">
        <v>520</v>
      </c>
    </row>
    <row r="82" spans="1:10">
      <c r="A82" s="259" t="s">
        <v>3217</v>
      </c>
      <c r="B82" s="295">
        <v>2620161.5762954974</v>
      </c>
      <c r="C82" s="295" t="s">
        <v>549</v>
      </c>
      <c r="D82" s="295">
        <v>88.047818292785962</v>
      </c>
      <c r="E82" s="295">
        <v>70.149331548862634</v>
      </c>
      <c r="F82" s="295">
        <v>2.8356871028999802</v>
      </c>
      <c r="G82" s="296" t="s">
        <v>187</v>
      </c>
      <c r="H82" s="295">
        <v>183.80258312714338</v>
      </c>
      <c r="I82" s="295">
        <v>7.4299583894152299</v>
      </c>
      <c r="J82" s="295" t="s">
        <v>491</v>
      </c>
    </row>
    <row r="83" spans="1:10">
      <c r="A83" s="260" t="s">
        <v>554</v>
      </c>
      <c r="B83" s="295">
        <v>32351773.409563068</v>
      </c>
      <c r="C83" s="295" t="s">
        <v>549</v>
      </c>
      <c r="D83" s="296" t="s">
        <v>187</v>
      </c>
      <c r="E83" s="296" t="s">
        <v>187</v>
      </c>
      <c r="F83" s="296" t="s">
        <v>187</v>
      </c>
      <c r="G83" s="295">
        <v>2540094.5307982946</v>
      </c>
      <c r="H83" s="295">
        <v>37.656050059714502</v>
      </c>
      <c r="I83" s="295">
        <v>101.32241952488565</v>
      </c>
      <c r="J83" s="295" t="s">
        <v>553</v>
      </c>
    </row>
    <row r="84" spans="1:10">
      <c r="A84" s="261" t="s">
        <v>550</v>
      </c>
      <c r="B84" s="295">
        <v>1343810.0384583769</v>
      </c>
      <c r="C84" s="295" t="s">
        <v>549</v>
      </c>
      <c r="D84" s="295">
        <v>75.928141051021797</v>
      </c>
      <c r="E84" s="295">
        <v>0.76379847184557004</v>
      </c>
      <c r="F84" s="295">
        <v>0.35425092693756</v>
      </c>
      <c r="G84" s="295">
        <v>102032.99814584665</v>
      </c>
      <c r="H84" s="295">
        <v>1.02640005382524</v>
      </c>
      <c r="I84" s="295">
        <v>0.47604595175188003</v>
      </c>
      <c r="J84" s="295" t="s">
        <v>491</v>
      </c>
    </row>
    <row r="85" spans="1:10">
      <c r="A85" s="261" t="s">
        <v>551</v>
      </c>
      <c r="B85" s="295">
        <v>21964918.19043801</v>
      </c>
      <c r="C85" s="295" t="s">
        <v>549</v>
      </c>
      <c r="D85" s="295">
        <v>90.62078968100333</v>
      </c>
      <c r="E85" s="295">
        <v>0.73257570335638</v>
      </c>
      <c r="F85" s="295">
        <v>4.2890443345528002</v>
      </c>
      <c r="G85" s="295">
        <v>1990478.2316961272</v>
      </c>
      <c r="H85" s="295">
        <v>16.09096539252544</v>
      </c>
      <c r="I85" s="295">
        <v>94.208507923613965</v>
      </c>
      <c r="J85" s="295" t="s">
        <v>491</v>
      </c>
    </row>
    <row r="86" spans="1:10">
      <c r="A86" s="261" t="s">
        <v>552</v>
      </c>
      <c r="B86" s="295">
        <v>8795000.2471165303</v>
      </c>
      <c r="C86" s="295" t="s">
        <v>549</v>
      </c>
      <c r="D86" s="295">
        <v>50.838234302060421</v>
      </c>
      <c r="E86" s="295">
        <v>2.3338941529224702</v>
      </c>
      <c r="F86" s="295">
        <v>0.75335764658167004</v>
      </c>
      <c r="G86" s="295">
        <v>447122.28324958944</v>
      </c>
      <c r="H86" s="295">
        <v>20.526599651696909</v>
      </c>
      <c r="I86" s="295">
        <v>6.6257806878528998</v>
      </c>
      <c r="J86" s="295" t="s">
        <v>491</v>
      </c>
    </row>
    <row r="87" spans="1:10">
      <c r="A87" s="261" t="s">
        <v>3215</v>
      </c>
      <c r="B87" s="295">
        <v>52888.087323471489</v>
      </c>
      <c r="C87" s="295" t="s">
        <v>549</v>
      </c>
      <c r="D87" s="295">
        <v>8.7168534553273496</v>
      </c>
      <c r="E87" s="295" t="s">
        <v>3109</v>
      </c>
      <c r="F87" s="295" t="s">
        <v>3109</v>
      </c>
      <c r="G87" s="295">
        <v>461.01770673125719</v>
      </c>
      <c r="H87" s="295" t="s">
        <v>3109</v>
      </c>
      <c r="I87" s="295" t="s">
        <v>3109</v>
      </c>
      <c r="J87" s="295" t="s">
        <v>553</v>
      </c>
    </row>
    <row r="88" spans="1:10">
      <c r="A88" s="261" t="s">
        <v>3216</v>
      </c>
      <c r="B88" s="295" t="s">
        <v>520</v>
      </c>
      <c r="C88" s="295" t="s">
        <v>549</v>
      </c>
      <c r="D88" s="295" t="s">
        <v>520</v>
      </c>
      <c r="E88" s="295" t="s">
        <v>520</v>
      </c>
      <c r="F88" s="295" t="s">
        <v>520</v>
      </c>
      <c r="G88" s="295" t="s">
        <v>520</v>
      </c>
      <c r="H88" s="295" t="s">
        <v>520</v>
      </c>
      <c r="I88" s="295" t="s">
        <v>520</v>
      </c>
      <c r="J88" s="295" t="s">
        <v>520</v>
      </c>
    </row>
    <row r="89" spans="1:10">
      <c r="A89" s="261" t="s">
        <v>3217</v>
      </c>
      <c r="B89" s="295">
        <v>195156.84622667928</v>
      </c>
      <c r="C89" s="295" t="s">
        <v>549</v>
      </c>
      <c r="D89" s="295">
        <v>97.735736802039924</v>
      </c>
      <c r="E89" s="295">
        <v>6.192435418265E-2</v>
      </c>
      <c r="F89" s="295">
        <v>6.192435418265E-2</v>
      </c>
      <c r="G89" s="295">
        <v>19073.798157926904</v>
      </c>
      <c r="H89" s="295">
        <v>1.2084961666909999E-2</v>
      </c>
      <c r="I89" s="295">
        <v>1.2084961666909999E-2</v>
      </c>
      <c r="J89" s="295" t="s">
        <v>491</v>
      </c>
    </row>
    <row r="90" spans="1:10">
      <c r="A90" s="262" t="s">
        <v>3218</v>
      </c>
      <c r="B90" s="295">
        <v>29762022.261531696</v>
      </c>
      <c r="C90" s="295" t="s">
        <v>549</v>
      </c>
      <c r="D90" s="296" t="s">
        <v>187</v>
      </c>
      <c r="E90" s="296" t="s">
        <v>187</v>
      </c>
      <c r="F90" s="296" t="s">
        <v>187</v>
      </c>
      <c r="G90" s="295">
        <v>2400057.4856406469</v>
      </c>
      <c r="H90" s="295">
        <v>34.823479419570468</v>
      </c>
      <c r="I90" s="295">
        <v>100.86538569159121</v>
      </c>
      <c r="J90" s="295" t="s">
        <v>553</v>
      </c>
    </row>
    <row r="91" spans="1:10">
      <c r="A91" s="261" t="s">
        <v>550</v>
      </c>
      <c r="B91" s="295">
        <v>1289345.7754762077</v>
      </c>
      <c r="C91" s="295" t="s">
        <v>549</v>
      </c>
      <c r="D91" s="295">
        <v>75.981710695644367</v>
      </c>
      <c r="E91" s="295">
        <v>0.66331306705496995</v>
      </c>
      <c r="F91" s="295">
        <v>0.25283307148143003</v>
      </c>
      <c r="G91" s="295">
        <v>97966.697698884454</v>
      </c>
      <c r="H91" s="295">
        <v>0.85523990082548995</v>
      </c>
      <c r="I91" s="295">
        <v>0.32598925261525002</v>
      </c>
      <c r="J91" s="295" t="s">
        <v>491</v>
      </c>
    </row>
    <row r="92" spans="1:10">
      <c r="A92" s="261" t="s">
        <v>551</v>
      </c>
      <c r="B92" s="295">
        <v>21878947.484241422</v>
      </c>
      <c r="C92" s="295" t="s">
        <v>549</v>
      </c>
      <c r="D92" s="295">
        <v>90.624623010701626</v>
      </c>
      <c r="E92" s="295">
        <v>0.69812515865578995</v>
      </c>
      <c r="F92" s="295">
        <v>4.3002982540659396</v>
      </c>
      <c r="G92" s="295">
        <v>1982771.3676303178</v>
      </c>
      <c r="H92" s="295">
        <v>15.27424368365784</v>
      </c>
      <c r="I92" s="295">
        <v>94.085999667283815</v>
      </c>
      <c r="J92" s="295" t="s">
        <v>491</v>
      </c>
    </row>
    <row r="93" spans="1:10">
      <c r="A93" s="261" t="s">
        <v>552</v>
      </c>
      <c r="B93" s="295">
        <v>6345684.0682639154</v>
      </c>
      <c r="C93" s="295" t="s">
        <v>549</v>
      </c>
      <c r="D93" s="295">
        <v>50.248073994006518</v>
      </c>
      <c r="E93" s="295">
        <v>2.9440341927598199</v>
      </c>
      <c r="F93" s="295">
        <v>1.01506972939916</v>
      </c>
      <c r="G93" s="295">
        <v>318858.40260471357</v>
      </c>
      <c r="H93" s="295">
        <v>18.681910873420229</v>
      </c>
      <c r="I93" s="295">
        <v>6.4413118100252298</v>
      </c>
      <c r="J93" s="295" t="s">
        <v>491</v>
      </c>
    </row>
    <row r="94" spans="1:10">
      <c r="A94" s="261" t="s">
        <v>3215</v>
      </c>
      <c r="B94" s="295">
        <v>52888.087323471489</v>
      </c>
      <c r="C94" s="295" t="s">
        <v>549</v>
      </c>
      <c r="D94" s="295">
        <v>8.7168534553273496</v>
      </c>
      <c r="E94" s="295" t="s">
        <v>525</v>
      </c>
      <c r="F94" s="295" t="s">
        <v>525</v>
      </c>
      <c r="G94" s="295">
        <v>461.01770673125719</v>
      </c>
      <c r="H94" s="295" t="s">
        <v>525</v>
      </c>
      <c r="I94" s="295" t="s">
        <v>525</v>
      </c>
      <c r="J94" s="295" t="s">
        <v>491</v>
      </c>
    </row>
    <row r="95" spans="1:10">
      <c r="A95" s="261" t="s">
        <v>3216</v>
      </c>
      <c r="B95" s="295" t="s">
        <v>520</v>
      </c>
      <c r="C95" s="295" t="s">
        <v>549</v>
      </c>
      <c r="D95" s="295" t="s">
        <v>520</v>
      </c>
      <c r="E95" s="295" t="s">
        <v>520</v>
      </c>
      <c r="F95" s="295" t="s">
        <v>520</v>
      </c>
      <c r="G95" s="295" t="s">
        <v>520</v>
      </c>
      <c r="H95" s="295" t="s">
        <v>520</v>
      </c>
      <c r="I95" s="295" t="s">
        <v>520</v>
      </c>
      <c r="J95" s="295" t="s">
        <v>520</v>
      </c>
    </row>
    <row r="96" spans="1:10">
      <c r="A96" s="261" t="s">
        <v>3217</v>
      </c>
      <c r="B96" s="295">
        <v>195156.84622667928</v>
      </c>
      <c r="C96" s="295" t="s">
        <v>549</v>
      </c>
      <c r="D96" s="295">
        <v>97.735736802039924</v>
      </c>
      <c r="E96" s="295">
        <v>6.192435418265E-2</v>
      </c>
      <c r="F96" s="295">
        <v>6.192435418265E-2</v>
      </c>
      <c r="G96" s="295">
        <v>19073.798157926904</v>
      </c>
      <c r="H96" s="295">
        <v>1.2084961666909999E-2</v>
      </c>
      <c r="I96" s="295">
        <v>1.2084961666909999E-2</v>
      </c>
      <c r="J96" s="295" t="s">
        <v>491</v>
      </c>
    </row>
    <row r="97" spans="1:10">
      <c r="A97" s="263" t="s">
        <v>555</v>
      </c>
      <c r="B97" s="295">
        <v>29762022.261531696</v>
      </c>
      <c r="C97" s="295" t="s">
        <v>549</v>
      </c>
      <c r="D97" s="296" t="s">
        <v>187</v>
      </c>
      <c r="E97" s="296" t="s">
        <v>187</v>
      </c>
      <c r="F97" s="296" t="s">
        <v>187</v>
      </c>
      <c r="G97" s="295">
        <v>2400057.4856406469</v>
      </c>
      <c r="H97" s="295">
        <v>34.823479419570468</v>
      </c>
      <c r="I97" s="295">
        <v>100.86538569159121</v>
      </c>
      <c r="J97" s="295" t="s">
        <v>553</v>
      </c>
    </row>
    <row r="98" spans="1:10">
      <c r="A98" s="264" t="s">
        <v>556</v>
      </c>
      <c r="B98" s="297">
        <v>1289345.7754762077</v>
      </c>
      <c r="C98" s="295" t="s">
        <v>549</v>
      </c>
      <c r="D98" s="295">
        <v>75.981710695644367</v>
      </c>
      <c r="E98" s="295">
        <v>0.66331306705496995</v>
      </c>
      <c r="F98" s="295">
        <v>0.25283307148143003</v>
      </c>
      <c r="G98" s="297">
        <v>97966.697698884454</v>
      </c>
      <c r="H98" s="297">
        <v>0.85523990082548995</v>
      </c>
      <c r="I98" s="297">
        <v>0.32598925261525002</v>
      </c>
      <c r="J98" s="297" t="s">
        <v>491</v>
      </c>
    </row>
    <row r="99" spans="1:10">
      <c r="A99" s="264" t="s">
        <v>557</v>
      </c>
      <c r="B99" s="297">
        <v>21878947.484241422</v>
      </c>
      <c r="C99" s="295" t="s">
        <v>549</v>
      </c>
      <c r="D99" s="295">
        <v>90.624623010701626</v>
      </c>
      <c r="E99" s="295">
        <v>0.69812515865578995</v>
      </c>
      <c r="F99" s="295">
        <v>4.3002982540659396</v>
      </c>
      <c r="G99" s="297">
        <v>1982771.3676303178</v>
      </c>
      <c r="H99" s="297">
        <v>15.27424368365784</v>
      </c>
      <c r="I99" s="297">
        <v>94.085999667283815</v>
      </c>
      <c r="J99" s="297" t="s">
        <v>491</v>
      </c>
    </row>
    <row r="100" spans="1:10">
      <c r="A100" s="264" t="s">
        <v>558</v>
      </c>
      <c r="B100" s="297">
        <v>6345684.0682639154</v>
      </c>
      <c r="C100" s="295" t="s">
        <v>549</v>
      </c>
      <c r="D100" s="295">
        <v>50.248073994006518</v>
      </c>
      <c r="E100" s="295">
        <v>2.9440341927598199</v>
      </c>
      <c r="F100" s="295">
        <v>1.01506972939916</v>
      </c>
      <c r="G100" s="297">
        <v>318858.40260471357</v>
      </c>
      <c r="H100" s="297">
        <v>18.681910873420229</v>
      </c>
      <c r="I100" s="297">
        <v>6.4413118100252298</v>
      </c>
      <c r="J100" s="297" t="s">
        <v>491</v>
      </c>
    </row>
    <row r="101" spans="1:10">
      <c r="A101" s="264" t="s">
        <v>559</v>
      </c>
      <c r="B101" s="297">
        <v>52888.087323471489</v>
      </c>
      <c r="C101" s="295" t="s">
        <v>549</v>
      </c>
      <c r="D101" s="295">
        <v>8.7168534553273496</v>
      </c>
      <c r="E101" s="295" t="s">
        <v>491</v>
      </c>
      <c r="F101" s="295" t="s">
        <v>491</v>
      </c>
      <c r="G101" s="297">
        <v>461.01770673125719</v>
      </c>
      <c r="H101" s="297" t="s">
        <v>491</v>
      </c>
      <c r="I101" s="297" t="s">
        <v>491</v>
      </c>
      <c r="J101" s="297" t="s">
        <v>491</v>
      </c>
    </row>
    <row r="102" spans="1:10">
      <c r="A102" s="264" t="s">
        <v>560</v>
      </c>
      <c r="B102" s="297" t="s">
        <v>520</v>
      </c>
      <c r="C102" s="295" t="s">
        <v>549</v>
      </c>
      <c r="D102" s="295" t="s">
        <v>520</v>
      </c>
      <c r="E102" s="295" t="s">
        <v>520</v>
      </c>
      <c r="F102" s="295" t="s">
        <v>520</v>
      </c>
      <c r="G102" s="297" t="s">
        <v>520</v>
      </c>
      <c r="H102" s="297" t="s">
        <v>520</v>
      </c>
      <c r="I102" s="297" t="s">
        <v>520</v>
      </c>
      <c r="J102" s="297" t="s">
        <v>520</v>
      </c>
    </row>
    <row r="103" spans="1:10">
      <c r="A103" s="264" t="s">
        <v>92</v>
      </c>
      <c r="B103" s="297">
        <v>195156.84622667928</v>
      </c>
      <c r="C103" s="295" t="s">
        <v>549</v>
      </c>
      <c r="D103" s="295">
        <v>97.735736802039924</v>
      </c>
      <c r="E103" s="295">
        <v>6.192435418265E-2</v>
      </c>
      <c r="F103" s="295">
        <v>6.192435418265E-2</v>
      </c>
      <c r="G103" s="297">
        <v>19073.798157926904</v>
      </c>
      <c r="H103" s="297">
        <v>1.2084961666909999E-2</v>
      </c>
      <c r="I103" s="297">
        <v>1.2084961666909999E-2</v>
      </c>
      <c r="J103" s="297" t="s">
        <v>491</v>
      </c>
    </row>
    <row r="104" spans="1:10">
      <c r="A104" s="263" t="s">
        <v>561</v>
      </c>
      <c r="B104" s="295" t="s">
        <v>3110</v>
      </c>
      <c r="C104" s="295" t="s">
        <v>549</v>
      </c>
      <c r="D104" s="296" t="s">
        <v>187</v>
      </c>
      <c r="E104" s="296" t="s">
        <v>187</v>
      </c>
      <c r="F104" s="296" t="s">
        <v>187</v>
      </c>
      <c r="G104" s="295" t="s">
        <v>3110</v>
      </c>
      <c r="H104" s="295" t="s">
        <v>565</v>
      </c>
      <c r="I104" s="295" t="s">
        <v>565</v>
      </c>
      <c r="J104" s="295" t="s">
        <v>553</v>
      </c>
    </row>
    <row r="105" spans="1:10">
      <c r="A105" s="264" t="s">
        <v>556</v>
      </c>
      <c r="B105" s="297" t="s">
        <v>493</v>
      </c>
      <c r="C105" s="295" t="s">
        <v>549</v>
      </c>
      <c r="D105" s="295" t="s">
        <v>525</v>
      </c>
      <c r="E105" s="295" t="s">
        <v>493</v>
      </c>
      <c r="F105" s="295" t="s">
        <v>493</v>
      </c>
      <c r="G105" s="297" t="s">
        <v>493</v>
      </c>
      <c r="H105" s="297" t="s">
        <v>493</v>
      </c>
      <c r="I105" s="297" t="s">
        <v>493</v>
      </c>
      <c r="J105" s="297" t="s">
        <v>491</v>
      </c>
    </row>
    <row r="106" spans="1:10">
      <c r="A106" s="264" t="s">
        <v>557</v>
      </c>
      <c r="B106" s="297" t="s">
        <v>493</v>
      </c>
      <c r="C106" s="295" t="s">
        <v>549</v>
      </c>
      <c r="D106" s="295" t="s">
        <v>525</v>
      </c>
      <c r="E106" s="295" t="s">
        <v>493</v>
      </c>
      <c r="F106" s="295" t="s">
        <v>493</v>
      </c>
      <c r="G106" s="297" t="s">
        <v>493</v>
      </c>
      <c r="H106" s="297" t="s">
        <v>493</v>
      </c>
      <c r="I106" s="297" t="s">
        <v>493</v>
      </c>
      <c r="J106" s="297" t="s">
        <v>491</v>
      </c>
    </row>
    <row r="107" spans="1:10">
      <c r="A107" s="264" t="s">
        <v>558</v>
      </c>
      <c r="B107" s="297" t="s">
        <v>493</v>
      </c>
      <c r="C107" s="295" t="s">
        <v>549</v>
      </c>
      <c r="D107" s="295" t="s">
        <v>525</v>
      </c>
      <c r="E107" s="295" t="s">
        <v>493</v>
      </c>
      <c r="F107" s="295" t="s">
        <v>493</v>
      </c>
      <c r="G107" s="297" t="s">
        <v>493</v>
      </c>
      <c r="H107" s="297" t="s">
        <v>493</v>
      </c>
      <c r="I107" s="297" t="s">
        <v>493</v>
      </c>
      <c r="J107" s="297" t="s">
        <v>491</v>
      </c>
    </row>
    <row r="108" spans="1:10">
      <c r="A108" s="264" t="s">
        <v>559</v>
      </c>
      <c r="B108" s="297" t="s">
        <v>493</v>
      </c>
      <c r="C108" s="295" t="s">
        <v>549</v>
      </c>
      <c r="D108" s="295" t="s">
        <v>525</v>
      </c>
      <c r="E108" s="295" t="s">
        <v>493</v>
      </c>
      <c r="F108" s="295" t="s">
        <v>493</v>
      </c>
      <c r="G108" s="297" t="s">
        <v>493</v>
      </c>
      <c r="H108" s="297" t="s">
        <v>493</v>
      </c>
      <c r="I108" s="297" t="s">
        <v>493</v>
      </c>
      <c r="J108" s="297" t="s">
        <v>491</v>
      </c>
    </row>
    <row r="109" spans="1:10">
      <c r="A109" s="264" t="s">
        <v>560</v>
      </c>
      <c r="B109" s="297" t="s">
        <v>520</v>
      </c>
      <c r="C109" s="295" t="s">
        <v>549</v>
      </c>
      <c r="D109" s="295" t="s">
        <v>520</v>
      </c>
      <c r="E109" s="295" t="s">
        <v>520</v>
      </c>
      <c r="F109" s="295" t="s">
        <v>520</v>
      </c>
      <c r="G109" s="297" t="s">
        <v>520</v>
      </c>
      <c r="H109" s="297" t="s">
        <v>520</v>
      </c>
      <c r="I109" s="297" t="s">
        <v>520</v>
      </c>
      <c r="J109" s="297" t="s">
        <v>520</v>
      </c>
    </row>
    <row r="110" spans="1:10">
      <c r="A110" s="264" t="s">
        <v>92</v>
      </c>
      <c r="B110" s="297" t="s">
        <v>493</v>
      </c>
      <c r="C110" s="295" t="s">
        <v>549</v>
      </c>
      <c r="D110" s="295" t="s">
        <v>525</v>
      </c>
      <c r="E110" s="295" t="s">
        <v>493</v>
      </c>
      <c r="F110" s="295" t="s">
        <v>493</v>
      </c>
      <c r="G110" s="297" t="s">
        <v>493</v>
      </c>
      <c r="H110" s="297" t="s">
        <v>493</v>
      </c>
      <c r="I110" s="297" t="s">
        <v>493</v>
      </c>
      <c r="J110" s="297" t="s">
        <v>491</v>
      </c>
    </row>
    <row r="111" spans="1:10">
      <c r="A111" s="263" t="s">
        <v>562</v>
      </c>
      <c r="B111" s="295" t="s">
        <v>3110</v>
      </c>
      <c r="C111" s="295" t="s">
        <v>549</v>
      </c>
      <c r="D111" s="296" t="s">
        <v>187</v>
      </c>
      <c r="E111" s="296" t="s">
        <v>187</v>
      </c>
      <c r="F111" s="296" t="s">
        <v>187</v>
      </c>
      <c r="G111" s="295" t="s">
        <v>565</v>
      </c>
      <c r="H111" s="295" t="s">
        <v>3110</v>
      </c>
      <c r="I111" s="295" t="s">
        <v>565</v>
      </c>
      <c r="J111" s="295" t="s">
        <v>553</v>
      </c>
    </row>
    <row r="112" spans="1:10">
      <c r="A112" s="264" t="s">
        <v>556</v>
      </c>
      <c r="B112" s="297" t="s">
        <v>493</v>
      </c>
      <c r="C112" s="295" t="s">
        <v>549</v>
      </c>
      <c r="D112" s="295" t="s">
        <v>525</v>
      </c>
      <c r="E112" s="295" t="s">
        <v>493</v>
      </c>
      <c r="F112" s="295" t="s">
        <v>493</v>
      </c>
      <c r="G112" s="297" t="s">
        <v>493</v>
      </c>
      <c r="H112" s="297" t="s">
        <v>493</v>
      </c>
      <c r="I112" s="297" t="s">
        <v>493</v>
      </c>
      <c r="J112" s="297" t="s">
        <v>491</v>
      </c>
    </row>
    <row r="113" spans="1:10">
      <c r="A113" s="264" t="s">
        <v>557</v>
      </c>
      <c r="B113" s="297" t="s">
        <v>493</v>
      </c>
      <c r="C113" s="295" t="s">
        <v>549</v>
      </c>
      <c r="D113" s="295" t="s">
        <v>525</v>
      </c>
      <c r="E113" s="295" t="s">
        <v>493</v>
      </c>
      <c r="F113" s="295" t="s">
        <v>493</v>
      </c>
      <c r="G113" s="297" t="s">
        <v>493</v>
      </c>
      <c r="H113" s="297" t="s">
        <v>493</v>
      </c>
      <c r="I113" s="297" t="s">
        <v>493</v>
      </c>
      <c r="J113" s="297" t="s">
        <v>491</v>
      </c>
    </row>
    <row r="114" spans="1:10">
      <c r="A114" s="264" t="s">
        <v>558</v>
      </c>
      <c r="B114" s="297" t="s">
        <v>493</v>
      </c>
      <c r="C114" s="295" t="s">
        <v>549</v>
      </c>
      <c r="D114" s="295" t="s">
        <v>525</v>
      </c>
      <c r="E114" s="295" t="s">
        <v>493</v>
      </c>
      <c r="F114" s="295" t="s">
        <v>493</v>
      </c>
      <c r="G114" s="297" t="s">
        <v>493</v>
      </c>
      <c r="H114" s="297" t="s">
        <v>493</v>
      </c>
      <c r="I114" s="297" t="s">
        <v>493</v>
      </c>
      <c r="J114" s="297" t="s">
        <v>491</v>
      </c>
    </row>
    <row r="115" spans="1:10">
      <c r="A115" s="264" t="s">
        <v>559</v>
      </c>
      <c r="B115" s="297" t="s">
        <v>493</v>
      </c>
      <c r="C115" s="295" t="s">
        <v>549</v>
      </c>
      <c r="D115" s="295" t="s">
        <v>525</v>
      </c>
      <c r="E115" s="295" t="s">
        <v>493</v>
      </c>
      <c r="F115" s="295" t="s">
        <v>493</v>
      </c>
      <c r="G115" s="297" t="s">
        <v>493</v>
      </c>
      <c r="H115" s="297" t="s">
        <v>493</v>
      </c>
      <c r="I115" s="297" t="s">
        <v>493</v>
      </c>
      <c r="J115" s="297" t="s">
        <v>491</v>
      </c>
    </row>
    <row r="116" spans="1:10">
      <c r="A116" s="264" t="s">
        <v>560</v>
      </c>
      <c r="B116" s="297" t="s">
        <v>520</v>
      </c>
      <c r="C116" s="295" t="s">
        <v>549</v>
      </c>
      <c r="D116" s="295" t="s">
        <v>520</v>
      </c>
      <c r="E116" s="295" t="s">
        <v>520</v>
      </c>
      <c r="F116" s="295" t="s">
        <v>520</v>
      </c>
      <c r="G116" s="297" t="s">
        <v>520</v>
      </c>
      <c r="H116" s="297" t="s">
        <v>520</v>
      </c>
      <c r="I116" s="297" t="s">
        <v>520</v>
      </c>
      <c r="J116" s="297" t="s">
        <v>520</v>
      </c>
    </row>
    <row r="117" spans="1:10">
      <c r="A117" s="264" t="s">
        <v>92</v>
      </c>
      <c r="B117" s="297" t="s">
        <v>493</v>
      </c>
      <c r="C117" s="295" t="s">
        <v>549</v>
      </c>
      <c r="D117" s="295" t="s">
        <v>525</v>
      </c>
      <c r="E117" s="295" t="s">
        <v>493</v>
      </c>
      <c r="F117" s="295" t="s">
        <v>493</v>
      </c>
      <c r="G117" s="297" t="s">
        <v>493</v>
      </c>
      <c r="H117" s="297" t="s">
        <v>493</v>
      </c>
      <c r="I117" s="297" t="s">
        <v>493</v>
      </c>
      <c r="J117" s="297" t="s">
        <v>491</v>
      </c>
    </row>
    <row r="118" spans="1:10">
      <c r="A118" s="265" t="s">
        <v>490</v>
      </c>
      <c r="B118" s="295">
        <v>1778687.0543379753</v>
      </c>
      <c r="C118" s="295" t="s">
        <v>549</v>
      </c>
      <c r="D118" s="296" t="s">
        <v>187</v>
      </c>
      <c r="E118" s="296" t="s">
        <v>187</v>
      </c>
      <c r="F118" s="296" t="s">
        <v>187</v>
      </c>
      <c r="G118" s="295">
        <v>94253.062008181601</v>
      </c>
      <c r="H118" s="295">
        <v>1.46027512323081</v>
      </c>
      <c r="I118" s="295">
        <v>0.26593010197444999</v>
      </c>
      <c r="J118" s="295" t="s">
        <v>553</v>
      </c>
    </row>
    <row r="119" spans="1:10">
      <c r="A119" s="261" t="s">
        <v>550</v>
      </c>
      <c r="B119" s="297">
        <v>49045.406851392239</v>
      </c>
      <c r="C119" s="295" t="s">
        <v>549</v>
      </c>
      <c r="D119" s="295">
        <v>74.659973794071973</v>
      </c>
      <c r="E119" s="295">
        <v>3.1426139568948201</v>
      </c>
      <c r="F119" s="295">
        <v>2.75514054391506</v>
      </c>
      <c r="G119" s="297">
        <v>3661.7287902445428</v>
      </c>
      <c r="H119" s="297">
        <v>0.15413078009277001</v>
      </c>
      <c r="I119" s="297">
        <v>0.13512698890908001</v>
      </c>
      <c r="J119" s="297" t="s">
        <v>491</v>
      </c>
    </row>
    <row r="120" spans="1:10">
      <c r="A120" s="261" t="s">
        <v>551</v>
      </c>
      <c r="B120" s="297">
        <v>397.21842434588893</v>
      </c>
      <c r="C120" s="295" t="s">
        <v>549</v>
      </c>
      <c r="D120" s="295">
        <v>89.645233903118736</v>
      </c>
      <c r="E120" s="295">
        <v>9.5000000000102105</v>
      </c>
      <c r="F120" s="295">
        <v>1.4249999999927201</v>
      </c>
      <c r="G120" s="297">
        <v>35.608738561115487</v>
      </c>
      <c r="H120" s="297">
        <v>3.77357503129E-3</v>
      </c>
      <c r="I120" s="297">
        <v>5.6603625469000001E-4</v>
      </c>
      <c r="J120" s="297" t="s">
        <v>491</v>
      </c>
    </row>
    <row r="121" spans="1:10">
      <c r="A121" s="261" t="s">
        <v>552</v>
      </c>
      <c r="B121" s="297">
        <v>1729244.4290622373</v>
      </c>
      <c r="C121" s="295" t="s">
        <v>549</v>
      </c>
      <c r="D121" s="295">
        <v>52.367220594999381</v>
      </c>
      <c r="E121" s="295">
        <v>0.75314440585650999</v>
      </c>
      <c r="F121" s="295">
        <v>7.5314440585649997E-2</v>
      </c>
      <c r="G121" s="297">
        <v>90555.724479375946</v>
      </c>
      <c r="H121" s="297">
        <v>1.30237076810675</v>
      </c>
      <c r="I121" s="297">
        <v>0.13023707681068</v>
      </c>
      <c r="J121" s="297" t="s">
        <v>491</v>
      </c>
    </row>
    <row r="122" spans="1:10">
      <c r="A122" s="261" t="s">
        <v>3215</v>
      </c>
      <c r="B122" s="297" t="s">
        <v>520</v>
      </c>
      <c r="C122" s="295" t="s">
        <v>549</v>
      </c>
      <c r="D122" s="295" t="s">
        <v>520</v>
      </c>
      <c r="E122" s="295" t="s">
        <v>520</v>
      </c>
      <c r="F122" s="295" t="s">
        <v>520</v>
      </c>
      <c r="G122" s="297" t="s">
        <v>520</v>
      </c>
      <c r="H122" s="297" t="s">
        <v>520</v>
      </c>
      <c r="I122" s="297" t="s">
        <v>520</v>
      </c>
      <c r="J122" s="297" t="s">
        <v>520</v>
      </c>
    </row>
    <row r="123" spans="1:10">
      <c r="A123" s="261" t="s">
        <v>3216</v>
      </c>
      <c r="B123" s="297" t="s">
        <v>520</v>
      </c>
      <c r="C123" s="295" t="s">
        <v>549</v>
      </c>
      <c r="D123" s="295" t="s">
        <v>520</v>
      </c>
      <c r="E123" s="295" t="s">
        <v>520</v>
      </c>
      <c r="F123" s="295" t="s">
        <v>520</v>
      </c>
      <c r="G123" s="297" t="s">
        <v>520</v>
      </c>
      <c r="H123" s="297" t="s">
        <v>520</v>
      </c>
      <c r="I123" s="297" t="s">
        <v>520</v>
      </c>
      <c r="J123" s="297" t="s">
        <v>520</v>
      </c>
    </row>
    <row r="124" spans="1:10">
      <c r="A124" s="261" t="s">
        <v>3217</v>
      </c>
      <c r="B124" s="297" t="s">
        <v>493</v>
      </c>
      <c r="C124" s="295" t="s">
        <v>549</v>
      </c>
      <c r="D124" s="295" t="s">
        <v>525</v>
      </c>
      <c r="E124" s="295" t="s">
        <v>493</v>
      </c>
      <c r="F124" s="295" t="s">
        <v>493</v>
      </c>
      <c r="G124" s="297" t="s">
        <v>493</v>
      </c>
      <c r="H124" s="297" t="s">
        <v>493</v>
      </c>
      <c r="I124" s="297" t="s">
        <v>493</v>
      </c>
      <c r="J124" s="297" t="s">
        <v>491</v>
      </c>
    </row>
    <row r="125" spans="1:10">
      <c r="A125" s="266" t="s">
        <v>3219</v>
      </c>
      <c r="B125" s="295">
        <v>811064.09369339747</v>
      </c>
      <c r="C125" s="295" t="s">
        <v>549</v>
      </c>
      <c r="D125" s="296" t="s">
        <v>187</v>
      </c>
      <c r="E125" s="296" t="s">
        <v>187</v>
      </c>
      <c r="F125" s="296" t="s">
        <v>187</v>
      </c>
      <c r="G125" s="295">
        <v>45783.983149465937</v>
      </c>
      <c r="H125" s="295">
        <v>1.37229551691322</v>
      </c>
      <c r="I125" s="295">
        <v>0.19110373131999001</v>
      </c>
      <c r="J125" s="295" t="s">
        <v>553</v>
      </c>
    </row>
    <row r="126" spans="1:10">
      <c r="A126" s="259" t="s">
        <v>550</v>
      </c>
      <c r="B126" s="295">
        <v>5418.8561307769987</v>
      </c>
      <c r="C126" s="295" t="s">
        <v>549</v>
      </c>
      <c r="D126" s="295">
        <v>74.659973794071973</v>
      </c>
      <c r="E126" s="295">
        <v>3.14261395689392</v>
      </c>
      <c r="F126" s="295">
        <v>2.7551405439157199</v>
      </c>
      <c r="G126" s="295">
        <v>404.57165671765699</v>
      </c>
      <c r="H126" s="295">
        <v>1.7029372906979999E-2</v>
      </c>
      <c r="I126" s="295">
        <v>1.492971022755E-2</v>
      </c>
      <c r="J126" s="295" t="s">
        <v>491</v>
      </c>
    </row>
    <row r="127" spans="1:10">
      <c r="A127" s="259" t="s">
        <v>551</v>
      </c>
      <c r="B127" s="295">
        <v>85573.487772242661</v>
      </c>
      <c r="C127" s="295" t="s">
        <v>549</v>
      </c>
      <c r="D127" s="295">
        <v>89.645233903118736</v>
      </c>
      <c r="E127" s="295">
        <v>9.5000000000000604</v>
      </c>
      <c r="F127" s="295">
        <v>1.42500000000005</v>
      </c>
      <c r="G127" s="295">
        <v>7671.2553272483647</v>
      </c>
      <c r="H127" s="295">
        <v>0.81294813383631004</v>
      </c>
      <c r="I127" s="295">
        <v>0.12194222007545</v>
      </c>
      <c r="J127" s="295" t="s">
        <v>491</v>
      </c>
    </row>
    <row r="128" spans="1:10">
      <c r="A128" s="259" t="s">
        <v>552</v>
      </c>
      <c r="B128" s="295">
        <v>720071.7497903778</v>
      </c>
      <c r="C128" s="295" t="s">
        <v>549</v>
      </c>
      <c r="D128" s="295">
        <v>52.367220594999388</v>
      </c>
      <c r="E128" s="295">
        <v>0.75314440585650999</v>
      </c>
      <c r="F128" s="295">
        <v>7.5314440585649997E-2</v>
      </c>
      <c r="G128" s="295">
        <v>37708.156165499917</v>
      </c>
      <c r="H128" s="295">
        <v>0.54231801016992998</v>
      </c>
      <c r="I128" s="295">
        <v>5.4231801016990003E-2</v>
      </c>
      <c r="J128" s="295" t="s">
        <v>491</v>
      </c>
    </row>
    <row r="129" spans="1:10">
      <c r="A129" s="259" t="s">
        <v>3215</v>
      </c>
      <c r="B129" s="295" t="s">
        <v>520</v>
      </c>
      <c r="C129" s="295" t="s">
        <v>549</v>
      </c>
      <c r="D129" s="295" t="s">
        <v>520</v>
      </c>
      <c r="E129" s="295" t="s">
        <v>520</v>
      </c>
      <c r="F129" s="295" t="s">
        <v>520</v>
      </c>
      <c r="G129" s="295" t="s">
        <v>520</v>
      </c>
      <c r="H129" s="295" t="s">
        <v>520</v>
      </c>
      <c r="I129" s="295" t="s">
        <v>520</v>
      </c>
      <c r="J129" s="295" t="s">
        <v>520</v>
      </c>
    </row>
    <row r="130" spans="1:10">
      <c r="A130" s="259" t="s">
        <v>3216</v>
      </c>
      <c r="B130" s="295" t="s">
        <v>520</v>
      </c>
      <c r="C130" s="295" t="s">
        <v>549</v>
      </c>
      <c r="D130" s="295" t="s">
        <v>520</v>
      </c>
      <c r="E130" s="295" t="s">
        <v>520</v>
      </c>
      <c r="F130" s="295" t="s">
        <v>520</v>
      </c>
      <c r="G130" s="295" t="s">
        <v>520</v>
      </c>
      <c r="H130" s="295" t="s">
        <v>520</v>
      </c>
      <c r="I130" s="295" t="s">
        <v>520</v>
      </c>
      <c r="J130" s="295" t="s">
        <v>520</v>
      </c>
    </row>
    <row r="131" spans="1:10">
      <c r="A131" s="259" t="s">
        <v>3217</v>
      </c>
      <c r="B131" s="295" t="s">
        <v>493</v>
      </c>
      <c r="C131" s="295" t="s">
        <v>549</v>
      </c>
      <c r="D131" s="295" t="s">
        <v>525</v>
      </c>
      <c r="E131" s="295" t="s">
        <v>493</v>
      </c>
      <c r="F131" s="295" t="s">
        <v>493</v>
      </c>
      <c r="G131" s="295" t="s">
        <v>493</v>
      </c>
      <c r="H131" s="295" t="s">
        <v>493</v>
      </c>
      <c r="I131" s="295" t="s">
        <v>493</v>
      </c>
      <c r="J131" s="295" t="s">
        <v>491</v>
      </c>
    </row>
    <row r="132" spans="1:10">
      <c r="A132" s="263" t="s">
        <v>563</v>
      </c>
      <c r="B132" s="295">
        <v>811064.09369339747</v>
      </c>
      <c r="C132" s="295" t="s">
        <v>549</v>
      </c>
      <c r="D132" s="296" t="s">
        <v>187</v>
      </c>
      <c r="E132" s="296" t="s">
        <v>187</v>
      </c>
      <c r="F132" s="296" t="s">
        <v>187</v>
      </c>
      <c r="G132" s="295">
        <v>45783.983149465937</v>
      </c>
      <c r="H132" s="295">
        <v>1.37229551691322</v>
      </c>
      <c r="I132" s="295">
        <v>0.19110373131999001</v>
      </c>
      <c r="J132" s="295" t="s">
        <v>553</v>
      </c>
    </row>
    <row r="133" spans="1:10">
      <c r="A133" s="264" t="s">
        <v>556</v>
      </c>
      <c r="B133" s="297">
        <v>5418.8561307769987</v>
      </c>
      <c r="C133" s="295" t="s">
        <v>549</v>
      </c>
      <c r="D133" s="295">
        <v>74.659973794071973</v>
      </c>
      <c r="E133" s="295">
        <v>3.14261395689392</v>
      </c>
      <c r="F133" s="295">
        <v>2.7551405439157199</v>
      </c>
      <c r="G133" s="297">
        <v>404.57165671765699</v>
      </c>
      <c r="H133" s="297">
        <v>1.7029372906979999E-2</v>
      </c>
      <c r="I133" s="297">
        <v>1.492971022755E-2</v>
      </c>
      <c r="J133" s="297" t="s">
        <v>491</v>
      </c>
    </row>
    <row r="134" spans="1:10">
      <c r="A134" s="264" t="s">
        <v>557</v>
      </c>
      <c r="B134" s="297">
        <v>85573.487772242661</v>
      </c>
      <c r="C134" s="295" t="s">
        <v>549</v>
      </c>
      <c r="D134" s="295">
        <v>89.645233903118736</v>
      </c>
      <c r="E134" s="295">
        <v>9.5000000000000604</v>
      </c>
      <c r="F134" s="295">
        <v>1.42500000000005</v>
      </c>
      <c r="G134" s="297">
        <v>7671.2553272483647</v>
      </c>
      <c r="H134" s="297">
        <v>0.81294813383631004</v>
      </c>
      <c r="I134" s="297">
        <v>0.12194222007545</v>
      </c>
      <c r="J134" s="297" t="s">
        <v>491</v>
      </c>
    </row>
    <row r="135" spans="1:10">
      <c r="A135" s="264" t="s">
        <v>558</v>
      </c>
      <c r="B135" s="297">
        <v>720071.7497903778</v>
      </c>
      <c r="C135" s="295" t="s">
        <v>549</v>
      </c>
      <c r="D135" s="295">
        <v>52.367220594999388</v>
      </c>
      <c r="E135" s="295">
        <v>0.75314440585650999</v>
      </c>
      <c r="F135" s="295">
        <v>7.5314440585649997E-2</v>
      </c>
      <c r="G135" s="297">
        <v>37708.156165499917</v>
      </c>
      <c r="H135" s="297">
        <v>0.54231801016992998</v>
      </c>
      <c r="I135" s="297">
        <v>5.4231801016990003E-2</v>
      </c>
      <c r="J135" s="297" t="s">
        <v>491</v>
      </c>
    </row>
    <row r="136" spans="1:10">
      <c r="A136" s="264" t="s">
        <v>559</v>
      </c>
      <c r="B136" s="297" t="s">
        <v>520</v>
      </c>
      <c r="C136" s="295" t="s">
        <v>549</v>
      </c>
      <c r="D136" s="295" t="s">
        <v>520</v>
      </c>
      <c r="E136" s="295" t="s">
        <v>520</v>
      </c>
      <c r="F136" s="295" t="s">
        <v>520</v>
      </c>
      <c r="G136" s="297" t="s">
        <v>520</v>
      </c>
      <c r="H136" s="297" t="s">
        <v>520</v>
      </c>
      <c r="I136" s="297" t="s">
        <v>520</v>
      </c>
      <c r="J136" s="297" t="s">
        <v>520</v>
      </c>
    </row>
    <row r="137" spans="1:10">
      <c r="A137" s="264" t="s">
        <v>560</v>
      </c>
      <c r="B137" s="297" t="s">
        <v>520</v>
      </c>
      <c r="C137" s="295" t="s">
        <v>549</v>
      </c>
      <c r="D137" s="295" t="s">
        <v>520</v>
      </c>
      <c r="E137" s="295" t="s">
        <v>520</v>
      </c>
      <c r="F137" s="295" t="s">
        <v>520</v>
      </c>
      <c r="G137" s="297" t="s">
        <v>520</v>
      </c>
      <c r="H137" s="297" t="s">
        <v>520</v>
      </c>
      <c r="I137" s="297" t="s">
        <v>520</v>
      </c>
      <c r="J137" s="297" t="s">
        <v>520</v>
      </c>
    </row>
    <row r="138" spans="1:10">
      <c r="A138" s="264" t="s">
        <v>92</v>
      </c>
      <c r="B138" s="297" t="s">
        <v>493</v>
      </c>
      <c r="C138" s="295" t="s">
        <v>549</v>
      </c>
      <c r="D138" s="295" t="s">
        <v>525</v>
      </c>
      <c r="E138" s="295" t="s">
        <v>493</v>
      </c>
      <c r="F138" s="295" t="s">
        <v>493</v>
      </c>
      <c r="G138" s="297" t="s">
        <v>493</v>
      </c>
      <c r="H138" s="297" t="s">
        <v>493</v>
      </c>
      <c r="I138" s="297" t="s">
        <v>493</v>
      </c>
      <c r="J138" s="297" t="s">
        <v>491</v>
      </c>
    </row>
    <row r="139" spans="1:10">
      <c r="A139" s="263" t="s">
        <v>564</v>
      </c>
      <c r="B139" s="295" t="s">
        <v>565</v>
      </c>
      <c r="C139" s="295" t="s">
        <v>549</v>
      </c>
      <c r="D139" s="296" t="s">
        <v>187</v>
      </c>
      <c r="E139" s="296" t="s">
        <v>187</v>
      </c>
      <c r="F139" s="296" t="s">
        <v>187</v>
      </c>
      <c r="G139" s="295" t="s">
        <v>565</v>
      </c>
      <c r="H139" s="295" t="s">
        <v>565</v>
      </c>
      <c r="I139" s="295" t="s">
        <v>565</v>
      </c>
      <c r="J139" s="295" t="s">
        <v>553</v>
      </c>
    </row>
    <row r="140" spans="1:10">
      <c r="A140" s="264" t="s">
        <v>556</v>
      </c>
      <c r="B140" s="297" t="s">
        <v>493</v>
      </c>
      <c r="C140" s="295" t="s">
        <v>549</v>
      </c>
      <c r="D140" s="295" t="s">
        <v>525</v>
      </c>
      <c r="E140" s="295" t="s">
        <v>493</v>
      </c>
      <c r="F140" s="295" t="s">
        <v>493</v>
      </c>
      <c r="G140" s="297" t="s">
        <v>493</v>
      </c>
      <c r="H140" s="297" t="s">
        <v>493</v>
      </c>
      <c r="I140" s="297" t="s">
        <v>493</v>
      </c>
      <c r="J140" s="297" t="s">
        <v>491</v>
      </c>
    </row>
    <row r="141" spans="1:10">
      <c r="A141" s="264" t="s">
        <v>557</v>
      </c>
      <c r="B141" s="297" t="s">
        <v>493</v>
      </c>
      <c r="C141" s="295" t="s">
        <v>549</v>
      </c>
      <c r="D141" s="295" t="s">
        <v>525</v>
      </c>
      <c r="E141" s="295" t="s">
        <v>493</v>
      </c>
      <c r="F141" s="295" t="s">
        <v>493</v>
      </c>
      <c r="G141" s="297" t="s">
        <v>493</v>
      </c>
      <c r="H141" s="297" t="s">
        <v>493</v>
      </c>
      <c r="I141" s="297" t="s">
        <v>493</v>
      </c>
      <c r="J141" s="297" t="s">
        <v>491</v>
      </c>
    </row>
    <row r="142" spans="1:10">
      <c r="A142" s="264" t="s">
        <v>558</v>
      </c>
      <c r="B142" s="297" t="s">
        <v>493</v>
      </c>
      <c r="C142" s="295" t="s">
        <v>549</v>
      </c>
      <c r="D142" s="295" t="s">
        <v>525</v>
      </c>
      <c r="E142" s="295" t="s">
        <v>493</v>
      </c>
      <c r="F142" s="295" t="s">
        <v>493</v>
      </c>
      <c r="G142" s="297" t="s">
        <v>493</v>
      </c>
      <c r="H142" s="297" t="s">
        <v>493</v>
      </c>
      <c r="I142" s="297" t="s">
        <v>493</v>
      </c>
      <c r="J142" s="297" t="s">
        <v>491</v>
      </c>
    </row>
    <row r="143" spans="1:10">
      <c r="A143" s="264" t="s">
        <v>559</v>
      </c>
      <c r="B143" s="297" t="s">
        <v>520</v>
      </c>
      <c r="C143" s="295" t="s">
        <v>549</v>
      </c>
      <c r="D143" s="295" t="s">
        <v>520</v>
      </c>
      <c r="E143" s="295" t="s">
        <v>520</v>
      </c>
      <c r="F143" s="295" t="s">
        <v>520</v>
      </c>
      <c r="G143" s="297" t="s">
        <v>520</v>
      </c>
      <c r="H143" s="297" t="s">
        <v>520</v>
      </c>
      <c r="I143" s="297" t="s">
        <v>520</v>
      </c>
      <c r="J143" s="297" t="s">
        <v>520</v>
      </c>
    </row>
    <row r="144" spans="1:10">
      <c r="A144" s="264" t="s">
        <v>560</v>
      </c>
      <c r="B144" s="297" t="s">
        <v>520</v>
      </c>
      <c r="C144" s="295" t="s">
        <v>549</v>
      </c>
      <c r="D144" s="295" t="s">
        <v>520</v>
      </c>
      <c r="E144" s="295" t="s">
        <v>520</v>
      </c>
      <c r="F144" s="295" t="s">
        <v>520</v>
      </c>
      <c r="G144" s="297" t="s">
        <v>520</v>
      </c>
      <c r="H144" s="297" t="s">
        <v>520</v>
      </c>
      <c r="I144" s="297" t="s">
        <v>520</v>
      </c>
      <c r="J144" s="297" t="s">
        <v>520</v>
      </c>
    </row>
    <row r="145" spans="1:10">
      <c r="A145" s="264" t="s">
        <v>92</v>
      </c>
      <c r="B145" s="297" t="s">
        <v>493</v>
      </c>
      <c r="C145" s="295" t="s">
        <v>549</v>
      </c>
      <c r="D145" s="295" t="s">
        <v>525</v>
      </c>
      <c r="E145" s="295" t="s">
        <v>493</v>
      </c>
      <c r="F145" s="295" t="s">
        <v>493</v>
      </c>
      <c r="G145" s="297" t="s">
        <v>493</v>
      </c>
      <c r="H145" s="297" t="s">
        <v>493</v>
      </c>
      <c r="I145" s="297" t="s">
        <v>493</v>
      </c>
      <c r="J145" s="297" t="s">
        <v>491</v>
      </c>
    </row>
    <row r="146" spans="1:10">
      <c r="A146" s="263" t="s">
        <v>566</v>
      </c>
      <c r="B146" s="295" t="s">
        <v>565</v>
      </c>
      <c r="C146" s="295" t="s">
        <v>549</v>
      </c>
      <c r="D146" s="296" t="s">
        <v>187</v>
      </c>
      <c r="E146" s="296" t="s">
        <v>187</v>
      </c>
      <c r="F146" s="296" t="s">
        <v>187</v>
      </c>
      <c r="G146" s="295" t="s">
        <v>565</v>
      </c>
      <c r="H146" s="295" t="s">
        <v>565</v>
      </c>
      <c r="I146" s="295" t="s">
        <v>565</v>
      </c>
      <c r="J146" s="295" t="s">
        <v>553</v>
      </c>
    </row>
    <row r="147" spans="1:10">
      <c r="A147" s="264" t="s">
        <v>556</v>
      </c>
      <c r="B147" s="297" t="s">
        <v>493</v>
      </c>
      <c r="C147" s="295" t="s">
        <v>549</v>
      </c>
      <c r="D147" s="295" t="s">
        <v>525</v>
      </c>
      <c r="E147" s="295" t="s">
        <v>493</v>
      </c>
      <c r="F147" s="295" t="s">
        <v>493</v>
      </c>
      <c r="G147" s="297" t="s">
        <v>493</v>
      </c>
      <c r="H147" s="297" t="s">
        <v>493</v>
      </c>
      <c r="I147" s="297" t="s">
        <v>493</v>
      </c>
      <c r="J147" s="297" t="s">
        <v>491</v>
      </c>
    </row>
    <row r="148" spans="1:10">
      <c r="A148" s="264" t="s">
        <v>557</v>
      </c>
      <c r="B148" s="297" t="s">
        <v>493</v>
      </c>
      <c r="C148" s="295" t="s">
        <v>549</v>
      </c>
      <c r="D148" s="295" t="s">
        <v>525</v>
      </c>
      <c r="E148" s="295" t="s">
        <v>493</v>
      </c>
      <c r="F148" s="295" t="s">
        <v>493</v>
      </c>
      <c r="G148" s="297" t="s">
        <v>493</v>
      </c>
      <c r="H148" s="297" t="s">
        <v>493</v>
      </c>
      <c r="I148" s="297" t="s">
        <v>493</v>
      </c>
      <c r="J148" s="297" t="s">
        <v>491</v>
      </c>
    </row>
    <row r="149" spans="1:10">
      <c r="A149" s="264" t="s">
        <v>558</v>
      </c>
      <c r="B149" s="297" t="s">
        <v>493</v>
      </c>
      <c r="C149" s="295" t="s">
        <v>549</v>
      </c>
      <c r="D149" s="295" t="s">
        <v>525</v>
      </c>
      <c r="E149" s="295" t="s">
        <v>493</v>
      </c>
      <c r="F149" s="295" t="s">
        <v>493</v>
      </c>
      <c r="G149" s="297" t="s">
        <v>493</v>
      </c>
      <c r="H149" s="297" t="s">
        <v>493</v>
      </c>
      <c r="I149" s="297" t="s">
        <v>493</v>
      </c>
      <c r="J149" s="297" t="s">
        <v>491</v>
      </c>
    </row>
    <row r="150" spans="1:10">
      <c r="A150" s="264" t="s">
        <v>559</v>
      </c>
      <c r="B150" s="297" t="s">
        <v>520</v>
      </c>
      <c r="C150" s="295" t="s">
        <v>549</v>
      </c>
      <c r="D150" s="295" t="s">
        <v>520</v>
      </c>
      <c r="E150" s="295" t="s">
        <v>520</v>
      </c>
      <c r="F150" s="295" t="s">
        <v>520</v>
      </c>
      <c r="G150" s="297" t="s">
        <v>520</v>
      </c>
      <c r="H150" s="297" t="s">
        <v>520</v>
      </c>
      <c r="I150" s="297" t="s">
        <v>520</v>
      </c>
      <c r="J150" s="297" t="s">
        <v>520</v>
      </c>
    </row>
    <row r="151" spans="1:10">
      <c r="A151" s="264" t="s">
        <v>560</v>
      </c>
      <c r="B151" s="297" t="s">
        <v>520</v>
      </c>
      <c r="C151" s="295" t="s">
        <v>549</v>
      </c>
      <c r="D151" s="295" t="s">
        <v>520</v>
      </c>
      <c r="E151" s="295" t="s">
        <v>520</v>
      </c>
      <c r="F151" s="295" t="s">
        <v>520</v>
      </c>
      <c r="G151" s="297" t="s">
        <v>520</v>
      </c>
      <c r="H151" s="297" t="s">
        <v>520</v>
      </c>
      <c r="I151" s="297" t="s">
        <v>520</v>
      </c>
      <c r="J151" s="297" t="s">
        <v>520</v>
      </c>
    </row>
    <row r="152" spans="1:10">
      <c r="A152" s="264" t="s">
        <v>92</v>
      </c>
      <c r="B152" s="297" t="s">
        <v>493</v>
      </c>
      <c r="C152" s="295" t="s">
        <v>549</v>
      </c>
      <c r="D152" s="295" t="s">
        <v>525</v>
      </c>
      <c r="E152" s="295" t="s">
        <v>493</v>
      </c>
      <c r="F152" s="295" t="s">
        <v>493</v>
      </c>
      <c r="G152" s="297" t="s">
        <v>493</v>
      </c>
      <c r="H152" s="297" t="s">
        <v>493</v>
      </c>
      <c r="I152" s="297" t="s">
        <v>493</v>
      </c>
      <c r="J152" s="297" t="s">
        <v>491</v>
      </c>
    </row>
    <row r="153" spans="1:10">
      <c r="A153" s="199" t="s">
        <v>567</v>
      </c>
      <c r="B153" s="295">
        <v>12857095.578220105</v>
      </c>
      <c r="C153" s="295" t="s">
        <v>549</v>
      </c>
      <c r="D153" s="296" t="s">
        <v>187</v>
      </c>
      <c r="E153" s="296" t="s">
        <v>187</v>
      </c>
      <c r="F153" s="296" t="s">
        <v>187</v>
      </c>
      <c r="G153" s="295">
        <v>711227.52746031829</v>
      </c>
      <c r="H153" s="295">
        <v>66.667583289309391</v>
      </c>
      <c r="I153" s="295">
        <v>9.3662220369597406</v>
      </c>
      <c r="J153" s="295" t="s">
        <v>553</v>
      </c>
    </row>
    <row r="154" spans="1:10">
      <c r="A154" s="267" t="s">
        <v>550</v>
      </c>
      <c r="B154" s="295">
        <v>3289687.0402968642</v>
      </c>
      <c r="C154" s="295" t="s">
        <v>549</v>
      </c>
      <c r="D154" s="295">
        <v>74.659973794071988</v>
      </c>
      <c r="E154" s="295">
        <v>2.5953153081467302</v>
      </c>
      <c r="F154" s="295">
        <v>0.48384345490726</v>
      </c>
      <c r="G154" s="295">
        <v>245607.94821926212</v>
      </c>
      <c r="H154" s="295">
        <v>8.5377751346943498</v>
      </c>
      <c r="I154" s="295">
        <v>1.5916935431408601</v>
      </c>
      <c r="J154" s="295" t="s">
        <v>491</v>
      </c>
    </row>
    <row r="155" spans="1:10">
      <c r="A155" s="267" t="s">
        <v>551</v>
      </c>
      <c r="B155" s="295">
        <v>1227490.5647916261</v>
      </c>
      <c r="C155" s="295" t="s">
        <v>549</v>
      </c>
      <c r="D155" s="295">
        <v>89.645233903118751</v>
      </c>
      <c r="E155" s="295">
        <v>9.5</v>
      </c>
      <c r="F155" s="295">
        <v>1.4249999999999901</v>
      </c>
      <c r="G155" s="295">
        <v>110038.67879461666</v>
      </c>
      <c r="H155" s="295">
        <v>11.66116036552045</v>
      </c>
      <c r="I155" s="295">
        <v>1.7491740548280601</v>
      </c>
      <c r="J155" s="295" t="s">
        <v>491</v>
      </c>
    </row>
    <row r="156" spans="1:10">
      <c r="A156" s="267" t="s">
        <v>552</v>
      </c>
      <c r="B156" s="295">
        <v>6790142.6962574841</v>
      </c>
      <c r="C156" s="295" t="s">
        <v>549</v>
      </c>
      <c r="D156" s="295">
        <v>52.367220594999381</v>
      </c>
      <c r="E156" s="295">
        <v>0.75314440585650999</v>
      </c>
      <c r="F156" s="295">
        <v>7.5314440585649997E-2</v>
      </c>
      <c r="G156" s="295">
        <v>355580.90044643951</v>
      </c>
      <c r="H156" s="295">
        <v>5.1139579866537304</v>
      </c>
      <c r="I156" s="295">
        <v>0.51139579866536999</v>
      </c>
      <c r="J156" s="295" t="s">
        <v>491</v>
      </c>
    </row>
    <row r="157" spans="1:10">
      <c r="A157" s="267" t="s">
        <v>3220</v>
      </c>
      <c r="B157" s="295" t="s">
        <v>520</v>
      </c>
      <c r="C157" s="295" t="s">
        <v>549</v>
      </c>
      <c r="D157" s="295" t="s">
        <v>520</v>
      </c>
      <c r="E157" s="295" t="s">
        <v>520</v>
      </c>
      <c r="F157" s="295" t="s">
        <v>520</v>
      </c>
      <c r="G157" s="295" t="s">
        <v>520</v>
      </c>
      <c r="H157" s="295" t="s">
        <v>520</v>
      </c>
      <c r="I157" s="295" t="s">
        <v>520</v>
      </c>
      <c r="J157" s="295" t="s">
        <v>520</v>
      </c>
    </row>
    <row r="158" spans="1:10">
      <c r="A158" s="267" t="s">
        <v>3221</v>
      </c>
      <c r="B158" s="295" t="s">
        <v>520</v>
      </c>
      <c r="C158" s="295" t="s">
        <v>549</v>
      </c>
      <c r="D158" s="295" t="s">
        <v>520</v>
      </c>
      <c r="E158" s="295" t="s">
        <v>520</v>
      </c>
      <c r="F158" s="295" t="s">
        <v>520</v>
      </c>
      <c r="G158" s="295" t="s">
        <v>520</v>
      </c>
      <c r="H158" s="295" t="s">
        <v>520</v>
      </c>
      <c r="I158" s="295" t="s">
        <v>520</v>
      </c>
      <c r="J158" s="295" t="s">
        <v>520</v>
      </c>
    </row>
    <row r="159" spans="1:10">
      <c r="A159" s="267" t="s">
        <v>3222</v>
      </c>
      <c r="B159" s="295">
        <v>1549775.2768741304</v>
      </c>
      <c r="C159" s="295" t="s">
        <v>549</v>
      </c>
      <c r="D159" s="295">
        <v>88.686898265961545</v>
      </c>
      <c r="E159" s="295">
        <v>26.684313796676729</v>
      </c>
      <c r="F159" s="295">
        <v>3.55790850622357</v>
      </c>
      <c r="G159" s="295">
        <v>137444.76231523839</v>
      </c>
      <c r="H159" s="295">
        <v>41.354689802440859</v>
      </c>
      <c r="I159" s="295">
        <v>5.5139586403254501</v>
      </c>
      <c r="J159" s="295" t="s">
        <v>491</v>
      </c>
    </row>
    <row r="160" spans="1:10">
      <c r="A160" s="268" t="s">
        <v>495</v>
      </c>
      <c r="B160" s="295">
        <v>281318.6741082315</v>
      </c>
      <c r="C160" s="295" t="s">
        <v>549</v>
      </c>
      <c r="D160" s="296" t="s">
        <v>187</v>
      </c>
      <c r="E160" s="296" t="s">
        <v>187</v>
      </c>
      <c r="F160" s="296" t="s">
        <v>187</v>
      </c>
      <c r="G160" s="295">
        <v>14978.572362155866</v>
      </c>
      <c r="H160" s="295">
        <v>0.23835740177008</v>
      </c>
      <c r="I160" s="295">
        <v>5.0815371746130003E-2</v>
      </c>
      <c r="J160" s="295" t="s">
        <v>553</v>
      </c>
    </row>
    <row r="161" spans="1:10">
      <c r="A161" s="267" t="s">
        <v>550</v>
      </c>
      <c r="B161" s="297">
        <v>11051.541643286968</v>
      </c>
      <c r="C161" s="295" t="s">
        <v>549</v>
      </c>
      <c r="D161" s="295">
        <v>74.659973794071973</v>
      </c>
      <c r="E161" s="295">
        <v>3.1426139568950102</v>
      </c>
      <c r="F161" s="295">
        <v>2.7551405439145502</v>
      </c>
      <c r="G161" s="297">
        <v>825.10780947190017</v>
      </c>
      <c r="H161" s="297">
        <v>3.4730729013399998E-2</v>
      </c>
      <c r="I161" s="297">
        <v>3.044855045418E-2</v>
      </c>
      <c r="J161" s="297" t="s">
        <v>491</v>
      </c>
    </row>
    <row r="162" spans="1:10">
      <c r="A162" s="267" t="s">
        <v>551</v>
      </c>
      <c r="B162" s="297">
        <v>8.7452974385318907</v>
      </c>
      <c r="C162" s="295" t="s">
        <v>549</v>
      </c>
      <c r="D162" s="295">
        <v>89.645233903119134</v>
      </c>
      <c r="E162" s="295">
        <v>9.5000000004513296</v>
      </c>
      <c r="F162" s="295">
        <v>1.4250000000105301</v>
      </c>
      <c r="G162" s="297">
        <v>0.78397423442953995</v>
      </c>
      <c r="H162" s="297">
        <v>8.3080325669999998E-5</v>
      </c>
      <c r="I162" s="297">
        <v>1.246204885E-5</v>
      </c>
      <c r="J162" s="297" t="s">
        <v>491</v>
      </c>
    </row>
    <row r="163" spans="1:10">
      <c r="A163" s="267" t="s">
        <v>552</v>
      </c>
      <c r="B163" s="297">
        <v>270258.38716750598</v>
      </c>
      <c r="C163" s="295" t="s">
        <v>549</v>
      </c>
      <c r="D163" s="295">
        <v>52.367220594999388</v>
      </c>
      <c r="E163" s="295">
        <v>0.75314440585650999</v>
      </c>
      <c r="F163" s="295">
        <v>7.5314440585649997E-2</v>
      </c>
      <c r="G163" s="297">
        <v>14152.680578449537</v>
      </c>
      <c r="H163" s="297">
        <v>0.20354359243101</v>
      </c>
      <c r="I163" s="297">
        <v>2.0354359243100001E-2</v>
      </c>
      <c r="J163" s="297" t="s">
        <v>491</v>
      </c>
    </row>
    <row r="164" spans="1:10">
      <c r="A164" s="267" t="s">
        <v>3220</v>
      </c>
      <c r="B164" s="297" t="s">
        <v>520</v>
      </c>
      <c r="C164" s="295" t="s">
        <v>549</v>
      </c>
      <c r="D164" s="295" t="s">
        <v>520</v>
      </c>
      <c r="E164" s="295" t="s">
        <v>520</v>
      </c>
      <c r="F164" s="295" t="s">
        <v>520</v>
      </c>
      <c r="G164" s="297" t="s">
        <v>520</v>
      </c>
      <c r="H164" s="297" t="s">
        <v>520</v>
      </c>
      <c r="I164" s="297" t="s">
        <v>520</v>
      </c>
      <c r="J164" s="297" t="s">
        <v>520</v>
      </c>
    </row>
    <row r="165" spans="1:10">
      <c r="A165" s="267" t="s">
        <v>3221</v>
      </c>
      <c r="B165" s="297" t="s">
        <v>520</v>
      </c>
      <c r="C165" s="295" t="s">
        <v>549</v>
      </c>
      <c r="D165" s="295" t="s">
        <v>520</v>
      </c>
      <c r="E165" s="295" t="s">
        <v>520</v>
      </c>
      <c r="F165" s="295" t="s">
        <v>520</v>
      </c>
      <c r="G165" s="297" t="s">
        <v>520</v>
      </c>
      <c r="H165" s="297" t="s">
        <v>520</v>
      </c>
      <c r="I165" s="297" t="s">
        <v>520</v>
      </c>
      <c r="J165" s="297" t="s">
        <v>520</v>
      </c>
    </row>
    <row r="166" spans="1:10">
      <c r="A166" s="267" t="s">
        <v>3222</v>
      </c>
      <c r="B166" s="297" t="s">
        <v>493</v>
      </c>
      <c r="C166" s="295" t="s">
        <v>549</v>
      </c>
      <c r="D166" s="295" t="s">
        <v>525</v>
      </c>
      <c r="E166" s="295" t="s">
        <v>493</v>
      </c>
      <c r="F166" s="295" t="s">
        <v>493</v>
      </c>
      <c r="G166" s="297" t="s">
        <v>493</v>
      </c>
      <c r="H166" s="297" t="s">
        <v>493</v>
      </c>
      <c r="I166" s="297" t="s">
        <v>493</v>
      </c>
      <c r="J166" s="297" t="s">
        <v>491</v>
      </c>
    </row>
    <row r="167" spans="1:10">
      <c r="A167" s="268" t="s">
        <v>496</v>
      </c>
      <c r="B167" s="295">
        <v>80551.220863386668</v>
      </c>
      <c r="C167" s="295" t="s">
        <v>549</v>
      </c>
      <c r="D167" s="296" t="s">
        <v>187</v>
      </c>
      <c r="E167" s="296" t="s">
        <v>187</v>
      </c>
      <c r="F167" s="296" t="s">
        <v>187</v>
      </c>
      <c r="G167" s="295">
        <v>5057.2748720254449</v>
      </c>
      <c r="H167" s="295">
        <v>0.25516926930848</v>
      </c>
      <c r="I167" s="295">
        <v>3.8004328346280002E-2</v>
      </c>
      <c r="J167" s="295" t="s">
        <v>553</v>
      </c>
    </row>
    <row r="168" spans="1:10">
      <c r="A168" s="267" t="s">
        <v>550</v>
      </c>
      <c r="B168" s="297">
        <v>832.8845414672511</v>
      </c>
      <c r="C168" s="295" t="s">
        <v>549</v>
      </c>
      <c r="D168" s="295">
        <v>74.659973794071973</v>
      </c>
      <c r="E168" s="295">
        <v>3.1426139568985101</v>
      </c>
      <c r="F168" s="295">
        <v>2.75514054391923</v>
      </c>
      <c r="G168" s="297">
        <v>62.18313803943262</v>
      </c>
      <c r="H168" s="297">
        <v>2.6174345845000001E-3</v>
      </c>
      <c r="I168" s="297">
        <v>2.2947139686E-3</v>
      </c>
      <c r="J168" s="297" t="s">
        <v>491</v>
      </c>
    </row>
    <row r="169" spans="1:10">
      <c r="A169" s="267" t="s">
        <v>551</v>
      </c>
      <c r="B169" s="297">
        <v>22009.328221657259</v>
      </c>
      <c r="C169" s="295" t="s">
        <v>549</v>
      </c>
      <c r="D169" s="295">
        <v>89.645233903118736</v>
      </c>
      <c r="E169" s="295">
        <v>9.4999999999998206</v>
      </c>
      <c r="F169" s="295">
        <v>1.4249999999999301</v>
      </c>
      <c r="G169" s="297">
        <v>1973.0313764809773</v>
      </c>
      <c r="H169" s="297">
        <v>0.20908861810574</v>
      </c>
      <c r="I169" s="297">
        <v>3.1363292715859997E-2</v>
      </c>
      <c r="J169" s="297" t="s">
        <v>491</v>
      </c>
    </row>
    <row r="170" spans="1:10">
      <c r="A170" s="267" t="s">
        <v>552</v>
      </c>
      <c r="B170" s="297">
        <v>57709.008100262159</v>
      </c>
      <c r="C170" s="295" t="s">
        <v>549</v>
      </c>
      <c r="D170" s="295">
        <v>52.367220594999388</v>
      </c>
      <c r="E170" s="295">
        <v>0.7531444058565</v>
      </c>
      <c r="F170" s="295">
        <v>7.5314440585579998E-2</v>
      </c>
      <c r="G170" s="297">
        <v>3022.060357505035</v>
      </c>
      <c r="H170" s="297">
        <v>4.346321661824E-2</v>
      </c>
      <c r="I170" s="297">
        <v>4.3463216618200001E-3</v>
      </c>
      <c r="J170" s="297" t="s">
        <v>491</v>
      </c>
    </row>
    <row r="171" spans="1:10">
      <c r="A171" s="267" t="s">
        <v>3220</v>
      </c>
      <c r="B171" s="297" t="s">
        <v>520</v>
      </c>
      <c r="C171" s="295" t="s">
        <v>549</v>
      </c>
      <c r="D171" s="295" t="s">
        <v>520</v>
      </c>
      <c r="E171" s="295" t="s">
        <v>520</v>
      </c>
      <c r="F171" s="295" t="s">
        <v>520</v>
      </c>
      <c r="G171" s="297" t="s">
        <v>520</v>
      </c>
      <c r="H171" s="297" t="s">
        <v>520</v>
      </c>
      <c r="I171" s="297" t="s">
        <v>520</v>
      </c>
      <c r="J171" s="297" t="s">
        <v>520</v>
      </c>
    </row>
    <row r="172" spans="1:10">
      <c r="A172" s="267" t="s">
        <v>3221</v>
      </c>
      <c r="B172" s="297" t="s">
        <v>520</v>
      </c>
      <c r="C172" s="295" t="s">
        <v>549</v>
      </c>
      <c r="D172" s="295" t="s">
        <v>520</v>
      </c>
      <c r="E172" s="295" t="s">
        <v>520</v>
      </c>
      <c r="F172" s="295" t="s">
        <v>520</v>
      </c>
      <c r="G172" s="297" t="s">
        <v>520</v>
      </c>
      <c r="H172" s="297" t="s">
        <v>520</v>
      </c>
      <c r="I172" s="297" t="s">
        <v>520</v>
      </c>
      <c r="J172" s="297" t="s">
        <v>520</v>
      </c>
    </row>
    <row r="173" spans="1:10">
      <c r="A173" s="267" t="s">
        <v>3222</v>
      </c>
      <c r="B173" s="297" t="s">
        <v>493</v>
      </c>
      <c r="C173" s="295" t="s">
        <v>549</v>
      </c>
      <c r="D173" s="295" t="s">
        <v>525</v>
      </c>
      <c r="E173" s="295" t="s">
        <v>493</v>
      </c>
      <c r="F173" s="295" t="s">
        <v>493</v>
      </c>
      <c r="G173" s="297" t="s">
        <v>493</v>
      </c>
      <c r="H173" s="297" t="s">
        <v>493</v>
      </c>
      <c r="I173" s="297" t="s">
        <v>493</v>
      </c>
      <c r="J173" s="297" t="s">
        <v>491</v>
      </c>
    </row>
    <row r="174" spans="1:10">
      <c r="A174" s="268" t="s">
        <v>497</v>
      </c>
      <c r="B174" s="295">
        <v>1201393.2916326267</v>
      </c>
      <c r="C174" s="295" t="s">
        <v>549</v>
      </c>
      <c r="D174" s="296" t="s">
        <v>187</v>
      </c>
      <c r="E174" s="296" t="s">
        <v>187</v>
      </c>
      <c r="F174" s="296" t="s">
        <v>187</v>
      </c>
      <c r="G174" s="295">
        <v>67269.957813983725</v>
      </c>
      <c r="H174" s="295">
        <v>1.85662734289529</v>
      </c>
      <c r="I174" s="295">
        <v>0.29458061428601001</v>
      </c>
      <c r="J174" s="295" t="s">
        <v>553</v>
      </c>
    </row>
    <row r="175" spans="1:10">
      <c r="A175" s="267" t="s">
        <v>550</v>
      </c>
      <c r="B175" s="297">
        <v>24762.86184900811</v>
      </c>
      <c r="C175" s="295" t="s">
        <v>549</v>
      </c>
      <c r="D175" s="295">
        <v>74.659973794071973</v>
      </c>
      <c r="E175" s="295">
        <v>3.14261395689477</v>
      </c>
      <c r="F175" s="295">
        <v>2.7551405439150698</v>
      </c>
      <c r="G175" s="297">
        <v>1848.7946167131702</v>
      </c>
      <c r="H175" s="297">
        <v>7.7820115259349995E-2</v>
      </c>
      <c r="I175" s="297">
        <v>6.8225164663569995E-2</v>
      </c>
      <c r="J175" s="297" t="s">
        <v>491</v>
      </c>
    </row>
    <row r="176" spans="1:10">
      <c r="A176" s="267" t="s">
        <v>551</v>
      </c>
      <c r="B176" s="297">
        <v>102052.05654493057</v>
      </c>
      <c r="C176" s="295" t="s">
        <v>549</v>
      </c>
      <c r="D176" s="295">
        <v>89.645233903118736</v>
      </c>
      <c r="E176" s="295">
        <v>9.5</v>
      </c>
      <c r="F176" s="295">
        <v>1.42500000000004</v>
      </c>
      <c r="G176" s="297">
        <v>9148.4804792646009</v>
      </c>
      <c r="H176" s="297">
        <v>0.96949453717683998</v>
      </c>
      <c r="I176" s="297">
        <v>0.14542418057653</v>
      </c>
      <c r="J176" s="297" t="s">
        <v>491</v>
      </c>
    </row>
    <row r="177" spans="1:10">
      <c r="A177" s="267" t="s">
        <v>552</v>
      </c>
      <c r="B177" s="297">
        <v>1074578.3732386879</v>
      </c>
      <c r="C177" s="295" t="s">
        <v>549</v>
      </c>
      <c r="D177" s="295">
        <v>52.367220594999388</v>
      </c>
      <c r="E177" s="295">
        <v>0.7531444058565</v>
      </c>
      <c r="F177" s="295">
        <v>7.5314440585649997E-2</v>
      </c>
      <c r="G177" s="297">
        <v>56272.682718005955</v>
      </c>
      <c r="H177" s="297">
        <v>0.80931269045910004</v>
      </c>
      <c r="I177" s="297">
        <v>8.0931269045909998E-2</v>
      </c>
      <c r="J177" s="297" t="s">
        <v>491</v>
      </c>
    </row>
    <row r="178" spans="1:10">
      <c r="A178" s="267" t="s">
        <v>3220</v>
      </c>
      <c r="B178" s="297" t="s">
        <v>520</v>
      </c>
      <c r="C178" s="295" t="s">
        <v>549</v>
      </c>
      <c r="D178" s="295" t="s">
        <v>520</v>
      </c>
      <c r="E178" s="295" t="s">
        <v>520</v>
      </c>
      <c r="F178" s="295" t="s">
        <v>520</v>
      </c>
      <c r="G178" s="297" t="s">
        <v>520</v>
      </c>
      <c r="H178" s="297" t="s">
        <v>520</v>
      </c>
      <c r="I178" s="297" t="s">
        <v>520</v>
      </c>
      <c r="J178" s="297" t="s">
        <v>520</v>
      </c>
    </row>
    <row r="179" spans="1:10">
      <c r="A179" s="267" t="s">
        <v>3221</v>
      </c>
      <c r="B179" s="297" t="s">
        <v>520</v>
      </c>
      <c r="C179" s="295" t="s">
        <v>549</v>
      </c>
      <c r="D179" s="295" t="s">
        <v>520</v>
      </c>
      <c r="E179" s="295" t="s">
        <v>520</v>
      </c>
      <c r="F179" s="295" t="s">
        <v>520</v>
      </c>
      <c r="G179" s="297" t="s">
        <v>520</v>
      </c>
      <c r="H179" s="297" t="s">
        <v>520</v>
      </c>
      <c r="I179" s="297" t="s">
        <v>520</v>
      </c>
      <c r="J179" s="297" t="s">
        <v>520</v>
      </c>
    </row>
    <row r="180" spans="1:10">
      <c r="A180" s="267" t="s">
        <v>3222</v>
      </c>
      <c r="B180" s="297" t="s">
        <v>493</v>
      </c>
      <c r="C180" s="295" t="s">
        <v>549</v>
      </c>
      <c r="D180" s="295" t="s">
        <v>525</v>
      </c>
      <c r="E180" s="295" t="s">
        <v>493</v>
      </c>
      <c r="F180" s="295" t="s">
        <v>493</v>
      </c>
      <c r="G180" s="297" t="s">
        <v>493</v>
      </c>
      <c r="H180" s="297" t="s">
        <v>493</v>
      </c>
      <c r="I180" s="297" t="s">
        <v>493</v>
      </c>
      <c r="J180" s="297" t="s">
        <v>491</v>
      </c>
    </row>
    <row r="181" spans="1:10">
      <c r="A181" s="268" t="s">
        <v>498</v>
      </c>
      <c r="B181" s="295">
        <v>644986.316561252</v>
      </c>
      <c r="C181" s="295" t="s">
        <v>549</v>
      </c>
      <c r="D181" s="296" t="s">
        <v>187</v>
      </c>
      <c r="E181" s="296" t="s">
        <v>187</v>
      </c>
      <c r="F181" s="296" t="s">
        <v>187</v>
      </c>
      <c r="G181" s="295">
        <v>45070.579654334128</v>
      </c>
      <c r="H181" s="295">
        <v>3.0283235843053902</v>
      </c>
      <c r="I181" s="295">
        <v>0.52839203850651995</v>
      </c>
      <c r="J181" s="295" t="s">
        <v>553</v>
      </c>
    </row>
    <row r="182" spans="1:10">
      <c r="A182" s="267" t="s">
        <v>550</v>
      </c>
      <c r="B182" s="297">
        <v>37854.22878650669</v>
      </c>
      <c r="C182" s="295" t="s">
        <v>549</v>
      </c>
      <c r="D182" s="295">
        <v>74.659973794071973</v>
      </c>
      <c r="E182" s="295">
        <v>3.1426139568949401</v>
      </c>
      <c r="F182" s="295">
        <v>2.7551405439150298</v>
      </c>
      <c r="G182" s="297">
        <v>2826.1957291953945</v>
      </c>
      <c r="H182" s="297">
        <v>0.11896122771197</v>
      </c>
      <c r="I182" s="297">
        <v>0.10429372048834</v>
      </c>
      <c r="J182" s="297" t="s">
        <v>491</v>
      </c>
    </row>
    <row r="183" spans="1:10">
      <c r="A183" s="267" t="s">
        <v>551</v>
      </c>
      <c r="B183" s="297">
        <v>280341.22601860663</v>
      </c>
      <c r="C183" s="295" t="s">
        <v>549</v>
      </c>
      <c r="D183" s="295">
        <v>89.645233903118736</v>
      </c>
      <c r="E183" s="295">
        <v>9.4999999999999893</v>
      </c>
      <c r="F183" s="295">
        <v>1.4249999999999801</v>
      </c>
      <c r="G183" s="297">
        <v>25131.254779125069</v>
      </c>
      <c r="H183" s="297">
        <v>2.6632416471767599</v>
      </c>
      <c r="I183" s="297">
        <v>0.39948624707650998</v>
      </c>
      <c r="J183" s="297" t="s">
        <v>491</v>
      </c>
    </row>
    <row r="184" spans="1:10">
      <c r="A184" s="267" t="s">
        <v>552</v>
      </c>
      <c r="B184" s="297">
        <v>326790.86175613868</v>
      </c>
      <c r="C184" s="295" t="s">
        <v>549</v>
      </c>
      <c r="D184" s="295">
        <v>52.367220594999388</v>
      </c>
      <c r="E184" s="295">
        <v>0.7531444058565</v>
      </c>
      <c r="F184" s="295">
        <v>7.5314440585660003E-2</v>
      </c>
      <c r="G184" s="297">
        <v>17113.129146013664</v>
      </c>
      <c r="H184" s="297">
        <v>0.24612070941666001</v>
      </c>
      <c r="I184" s="297">
        <v>2.4612070941669999E-2</v>
      </c>
      <c r="J184" s="297" t="s">
        <v>491</v>
      </c>
    </row>
    <row r="185" spans="1:10">
      <c r="A185" s="267" t="s">
        <v>3220</v>
      </c>
      <c r="B185" s="297" t="s">
        <v>520</v>
      </c>
      <c r="C185" s="295" t="s">
        <v>549</v>
      </c>
      <c r="D185" s="295" t="s">
        <v>520</v>
      </c>
      <c r="E185" s="295" t="s">
        <v>520</v>
      </c>
      <c r="F185" s="295" t="s">
        <v>520</v>
      </c>
      <c r="G185" s="297" t="s">
        <v>520</v>
      </c>
      <c r="H185" s="297" t="s">
        <v>520</v>
      </c>
      <c r="I185" s="297" t="s">
        <v>520</v>
      </c>
      <c r="J185" s="297" t="s">
        <v>520</v>
      </c>
    </row>
    <row r="186" spans="1:10">
      <c r="A186" s="267" t="s">
        <v>3221</v>
      </c>
      <c r="B186" s="297" t="s">
        <v>520</v>
      </c>
      <c r="C186" s="295" t="s">
        <v>549</v>
      </c>
      <c r="D186" s="295" t="s">
        <v>520</v>
      </c>
      <c r="E186" s="295" t="s">
        <v>520</v>
      </c>
      <c r="F186" s="295" t="s">
        <v>520</v>
      </c>
      <c r="G186" s="297" t="s">
        <v>520</v>
      </c>
      <c r="H186" s="297" t="s">
        <v>520</v>
      </c>
      <c r="I186" s="297" t="s">
        <v>520</v>
      </c>
      <c r="J186" s="297" t="s">
        <v>520</v>
      </c>
    </row>
    <row r="187" spans="1:10">
      <c r="A187" s="267" t="s">
        <v>3222</v>
      </c>
      <c r="B187" s="297" t="s">
        <v>493</v>
      </c>
      <c r="C187" s="295" t="s">
        <v>549</v>
      </c>
      <c r="D187" s="295" t="s">
        <v>525</v>
      </c>
      <c r="E187" s="295" t="s">
        <v>493</v>
      </c>
      <c r="F187" s="295" t="s">
        <v>493</v>
      </c>
      <c r="G187" s="297" t="s">
        <v>493</v>
      </c>
      <c r="H187" s="297" t="s">
        <v>493</v>
      </c>
      <c r="I187" s="297" t="s">
        <v>493</v>
      </c>
      <c r="J187" s="297" t="s">
        <v>491</v>
      </c>
    </row>
    <row r="188" spans="1:10">
      <c r="A188" s="268" t="s">
        <v>499</v>
      </c>
      <c r="B188" s="295">
        <v>644167.08432937111</v>
      </c>
      <c r="C188" s="295" t="s">
        <v>549</v>
      </c>
      <c r="D188" s="296" t="s">
        <v>187</v>
      </c>
      <c r="E188" s="296" t="s">
        <v>187</v>
      </c>
      <c r="F188" s="296" t="s">
        <v>187</v>
      </c>
      <c r="G188" s="295">
        <v>46357.764227420019</v>
      </c>
      <c r="H188" s="295">
        <v>3.41919088614388</v>
      </c>
      <c r="I188" s="295">
        <v>0.52415757023381004</v>
      </c>
      <c r="J188" s="295" t="s">
        <v>553</v>
      </c>
    </row>
    <row r="189" spans="1:10">
      <c r="A189" s="267" t="s">
        <v>550</v>
      </c>
      <c r="B189" s="297">
        <v>9910.6834716533631</v>
      </c>
      <c r="C189" s="295" t="s">
        <v>549</v>
      </c>
      <c r="D189" s="295">
        <v>74.659973794071973</v>
      </c>
      <c r="E189" s="295">
        <v>3.1426139568943499</v>
      </c>
      <c r="F189" s="295">
        <v>2.7551405439149499</v>
      </c>
      <c r="G189" s="297">
        <v>739.93136827498245</v>
      </c>
      <c r="H189" s="297">
        <v>3.1145452200380001E-2</v>
      </c>
      <c r="I189" s="297">
        <v>2.7305325850659999E-2</v>
      </c>
      <c r="J189" s="297" t="s">
        <v>491</v>
      </c>
    </row>
    <row r="190" spans="1:10">
      <c r="A190" s="267" t="s">
        <v>551</v>
      </c>
      <c r="B190" s="297">
        <v>332732.0020816935</v>
      </c>
      <c r="C190" s="295" t="s">
        <v>549</v>
      </c>
      <c r="D190" s="295">
        <v>89.645233903118736</v>
      </c>
      <c r="E190" s="295">
        <v>9.5000000000000107</v>
      </c>
      <c r="F190" s="295">
        <v>1.4249999999999901</v>
      </c>
      <c r="G190" s="297">
        <v>29827.838153666406</v>
      </c>
      <c r="H190" s="297">
        <v>3.1609540197760899</v>
      </c>
      <c r="I190" s="297">
        <v>0.47414310296640999</v>
      </c>
      <c r="J190" s="297" t="s">
        <v>491</v>
      </c>
    </row>
    <row r="191" spans="1:10">
      <c r="A191" s="267" t="s">
        <v>552</v>
      </c>
      <c r="B191" s="297">
        <v>301524.39877602429</v>
      </c>
      <c r="C191" s="295" t="s">
        <v>549</v>
      </c>
      <c r="D191" s="295">
        <v>52.367220594999388</v>
      </c>
      <c r="E191" s="295">
        <v>0.75314440585650999</v>
      </c>
      <c r="F191" s="295">
        <v>7.5314440585649997E-2</v>
      </c>
      <c r="G191" s="297">
        <v>15789.994705478628</v>
      </c>
      <c r="H191" s="297">
        <v>0.22709141416740999</v>
      </c>
      <c r="I191" s="297">
        <v>2.2709141416739999E-2</v>
      </c>
      <c r="J191" s="297" t="s">
        <v>491</v>
      </c>
    </row>
    <row r="192" spans="1:10">
      <c r="A192" s="267" t="s">
        <v>3220</v>
      </c>
      <c r="B192" s="297" t="s">
        <v>520</v>
      </c>
      <c r="C192" s="295" t="s">
        <v>549</v>
      </c>
      <c r="D192" s="295" t="s">
        <v>520</v>
      </c>
      <c r="E192" s="295" t="s">
        <v>520</v>
      </c>
      <c r="F192" s="295" t="s">
        <v>520</v>
      </c>
      <c r="G192" s="297" t="s">
        <v>520</v>
      </c>
      <c r="H192" s="297" t="s">
        <v>520</v>
      </c>
      <c r="I192" s="297" t="s">
        <v>520</v>
      </c>
      <c r="J192" s="297" t="s">
        <v>520</v>
      </c>
    </row>
    <row r="193" spans="1:10">
      <c r="A193" s="267" t="s">
        <v>3221</v>
      </c>
      <c r="B193" s="297" t="s">
        <v>520</v>
      </c>
      <c r="C193" s="295" t="s">
        <v>549</v>
      </c>
      <c r="D193" s="295" t="s">
        <v>520</v>
      </c>
      <c r="E193" s="295" t="s">
        <v>520</v>
      </c>
      <c r="F193" s="295" t="s">
        <v>520</v>
      </c>
      <c r="G193" s="297" t="s">
        <v>520</v>
      </c>
      <c r="H193" s="297" t="s">
        <v>520</v>
      </c>
      <c r="I193" s="297" t="s">
        <v>520</v>
      </c>
      <c r="J193" s="297" t="s">
        <v>520</v>
      </c>
    </row>
    <row r="194" spans="1:10">
      <c r="A194" s="267" t="s">
        <v>3222</v>
      </c>
      <c r="B194" s="297" t="s">
        <v>493</v>
      </c>
      <c r="C194" s="295" t="s">
        <v>549</v>
      </c>
      <c r="D194" s="295" t="s">
        <v>525</v>
      </c>
      <c r="E194" s="295" t="s">
        <v>493</v>
      </c>
      <c r="F194" s="295" t="s">
        <v>493</v>
      </c>
      <c r="G194" s="297" t="s">
        <v>493</v>
      </c>
      <c r="H194" s="297" t="s">
        <v>493</v>
      </c>
      <c r="I194" s="297" t="s">
        <v>493</v>
      </c>
      <c r="J194" s="297" t="s">
        <v>491</v>
      </c>
    </row>
    <row r="195" spans="1:10">
      <c r="A195" s="268" t="s">
        <v>500</v>
      </c>
      <c r="B195" s="295">
        <v>526636.63815383136</v>
      </c>
      <c r="C195" s="295" t="s">
        <v>549</v>
      </c>
      <c r="D195" s="296" t="s">
        <v>187</v>
      </c>
      <c r="E195" s="296" t="s">
        <v>187</v>
      </c>
      <c r="F195" s="296" t="s">
        <v>187</v>
      </c>
      <c r="G195" s="295">
        <v>36302.033778109631</v>
      </c>
      <c r="H195" s="295">
        <v>2.4295382607283198</v>
      </c>
      <c r="I195" s="295">
        <v>0.36471649490099001</v>
      </c>
      <c r="J195" s="295" t="s">
        <v>553</v>
      </c>
    </row>
    <row r="196" spans="1:10">
      <c r="A196" s="267" t="s">
        <v>550</v>
      </c>
      <c r="B196" s="297">
        <v>4917.664842663351</v>
      </c>
      <c r="C196" s="295" t="s">
        <v>549</v>
      </c>
      <c r="D196" s="295">
        <v>74.659973794071973</v>
      </c>
      <c r="E196" s="295">
        <v>3.14261395689384</v>
      </c>
      <c r="F196" s="295">
        <v>2.7551405439155698</v>
      </c>
      <c r="G196" s="297">
        <v>367.1527282812749</v>
      </c>
      <c r="H196" s="297">
        <v>1.545432216988E-2</v>
      </c>
      <c r="I196" s="297">
        <v>1.354885778941E-2</v>
      </c>
      <c r="J196" s="297" t="s">
        <v>491</v>
      </c>
    </row>
    <row r="197" spans="1:10">
      <c r="A197" s="267" t="s">
        <v>551</v>
      </c>
      <c r="B197" s="297">
        <v>231072.091064726</v>
      </c>
      <c r="C197" s="295" t="s">
        <v>549</v>
      </c>
      <c r="D197" s="295">
        <v>89.645233903118736</v>
      </c>
      <c r="E197" s="295">
        <v>9.5000000000000107</v>
      </c>
      <c r="F197" s="295">
        <v>1.4249999999999801</v>
      </c>
      <c r="G197" s="297">
        <v>20714.511651980116</v>
      </c>
      <c r="H197" s="297">
        <v>2.1951848651149</v>
      </c>
      <c r="I197" s="297">
        <v>0.32927772976723002</v>
      </c>
      <c r="J197" s="297" t="s">
        <v>491</v>
      </c>
    </row>
    <row r="198" spans="1:10">
      <c r="A198" s="267" t="s">
        <v>552</v>
      </c>
      <c r="B198" s="297">
        <v>290646.88224644202</v>
      </c>
      <c r="C198" s="295" t="s">
        <v>549</v>
      </c>
      <c r="D198" s="295">
        <v>52.367220594999388</v>
      </c>
      <c r="E198" s="295">
        <v>0.7531444058565</v>
      </c>
      <c r="F198" s="295">
        <v>7.5314440585640005E-2</v>
      </c>
      <c r="G198" s="297">
        <v>15220.369397848241</v>
      </c>
      <c r="H198" s="297">
        <v>0.21889907344354001</v>
      </c>
      <c r="I198" s="297">
        <v>2.188990734435E-2</v>
      </c>
      <c r="J198" s="297" t="s">
        <v>491</v>
      </c>
    </row>
    <row r="199" spans="1:10">
      <c r="A199" s="267" t="s">
        <v>3220</v>
      </c>
      <c r="B199" s="297" t="s">
        <v>520</v>
      </c>
      <c r="C199" s="295" t="s">
        <v>549</v>
      </c>
      <c r="D199" s="295" t="s">
        <v>520</v>
      </c>
      <c r="E199" s="295" t="s">
        <v>520</v>
      </c>
      <c r="F199" s="295" t="s">
        <v>520</v>
      </c>
      <c r="G199" s="297" t="s">
        <v>520</v>
      </c>
      <c r="H199" s="297" t="s">
        <v>520</v>
      </c>
      <c r="I199" s="297" t="s">
        <v>520</v>
      </c>
      <c r="J199" s="297" t="s">
        <v>520</v>
      </c>
    </row>
    <row r="200" spans="1:10">
      <c r="A200" s="269" t="s">
        <v>3221</v>
      </c>
      <c r="B200" s="297" t="s">
        <v>520</v>
      </c>
      <c r="C200" s="295" t="s">
        <v>549</v>
      </c>
      <c r="D200" s="295" t="s">
        <v>520</v>
      </c>
      <c r="E200" s="295" t="s">
        <v>520</v>
      </c>
      <c r="F200" s="295" t="s">
        <v>520</v>
      </c>
      <c r="G200" s="297" t="s">
        <v>520</v>
      </c>
      <c r="H200" s="297" t="s">
        <v>520</v>
      </c>
      <c r="I200" s="297" t="s">
        <v>520</v>
      </c>
      <c r="J200" s="297" t="s">
        <v>520</v>
      </c>
    </row>
    <row r="201" spans="1:10">
      <c r="A201" s="267" t="s">
        <v>3222</v>
      </c>
      <c r="B201" s="297" t="s">
        <v>493</v>
      </c>
      <c r="C201" s="295" t="s">
        <v>549</v>
      </c>
      <c r="D201" s="295" t="s">
        <v>525</v>
      </c>
      <c r="E201" s="295" t="s">
        <v>493</v>
      </c>
      <c r="F201" s="295" t="s">
        <v>493</v>
      </c>
      <c r="G201" s="297" t="s">
        <v>493</v>
      </c>
      <c r="H201" s="297" t="s">
        <v>493</v>
      </c>
      <c r="I201" s="297" t="s">
        <v>493</v>
      </c>
      <c r="J201" s="297" t="s">
        <v>491</v>
      </c>
    </row>
    <row r="202" spans="1:10">
      <c r="A202" s="268" t="s">
        <v>3223</v>
      </c>
      <c r="B202" s="295">
        <v>9478042.3525714055</v>
      </c>
      <c r="C202" s="295" t="s">
        <v>549</v>
      </c>
      <c r="D202" s="296" t="s">
        <v>187</v>
      </c>
      <c r="E202" s="296" t="s">
        <v>187</v>
      </c>
      <c r="F202" s="296" t="s">
        <v>187</v>
      </c>
      <c r="G202" s="295">
        <v>496191.34475228947</v>
      </c>
      <c r="H202" s="295">
        <v>55.440376544157949</v>
      </c>
      <c r="I202" s="295">
        <v>7.5655556189400004</v>
      </c>
      <c r="J202" s="295" t="s">
        <v>553</v>
      </c>
    </row>
    <row r="203" spans="1:10">
      <c r="A203" s="263" t="s">
        <v>568</v>
      </c>
      <c r="B203" s="295">
        <v>9478042.3525714055</v>
      </c>
      <c r="C203" s="295" t="s">
        <v>549</v>
      </c>
      <c r="D203" s="296" t="s">
        <v>187</v>
      </c>
      <c r="E203" s="296" t="s">
        <v>187</v>
      </c>
      <c r="F203" s="296" t="s">
        <v>187</v>
      </c>
      <c r="G203" s="295">
        <v>496191.34475228947</v>
      </c>
      <c r="H203" s="295">
        <v>55.440376544157949</v>
      </c>
      <c r="I203" s="295">
        <v>7.5655556189400004</v>
      </c>
      <c r="J203" s="295" t="s">
        <v>553</v>
      </c>
    </row>
    <row r="204" spans="1:10">
      <c r="A204" s="264" t="s">
        <v>569</v>
      </c>
      <c r="B204" s="295">
        <v>9478042.3525714055</v>
      </c>
      <c r="C204" s="295" t="s">
        <v>549</v>
      </c>
      <c r="D204" s="296" t="s">
        <v>187</v>
      </c>
      <c r="E204" s="296" t="s">
        <v>187</v>
      </c>
      <c r="F204" s="296" t="s">
        <v>187</v>
      </c>
      <c r="G204" s="295">
        <v>496191.34475228947</v>
      </c>
      <c r="H204" s="295">
        <v>55.440376544157949</v>
      </c>
      <c r="I204" s="295">
        <v>7.5655556189400004</v>
      </c>
      <c r="J204" s="295" t="s">
        <v>553</v>
      </c>
    </row>
    <row r="205" spans="1:10">
      <c r="A205" s="270" t="s">
        <v>556</v>
      </c>
      <c r="B205" s="297">
        <v>3200357.1751622786</v>
      </c>
      <c r="C205" s="295" t="s">
        <v>549</v>
      </c>
      <c r="D205" s="295">
        <v>74.659973794071988</v>
      </c>
      <c r="E205" s="295">
        <v>2.5800388524872</v>
      </c>
      <c r="F205" s="295">
        <v>0.42044594908624999</v>
      </c>
      <c r="G205" s="297">
        <v>238938.58282928597</v>
      </c>
      <c r="H205" s="297">
        <v>8.2570458537548692</v>
      </c>
      <c r="I205" s="297">
        <v>1.3455772099261001</v>
      </c>
      <c r="J205" s="297" t="s">
        <v>491</v>
      </c>
    </row>
    <row r="206" spans="1:10">
      <c r="A206" s="270" t="s">
        <v>557</v>
      </c>
      <c r="B206" s="297">
        <v>259275.11556257354</v>
      </c>
      <c r="C206" s="295" t="s">
        <v>549</v>
      </c>
      <c r="D206" s="295">
        <v>89.645233903118793</v>
      </c>
      <c r="E206" s="295">
        <v>9.5000000000000107</v>
      </c>
      <c r="F206" s="295">
        <v>1.42500000000001</v>
      </c>
      <c r="G206" s="297">
        <v>23242.778379865063</v>
      </c>
      <c r="H206" s="297">
        <v>2.4631135978444498</v>
      </c>
      <c r="I206" s="297">
        <v>0.36946703967666999</v>
      </c>
      <c r="J206" s="297" t="s">
        <v>491</v>
      </c>
    </row>
    <row r="207" spans="1:10">
      <c r="A207" s="270" t="s">
        <v>558</v>
      </c>
      <c r="B207" s="297">
        <v>4468634.7849724228</v>
      </c>
      <c r="C207" s="295" t="s">
        <v>549</v>
      </c>
      <c r="D207" s="295">
        <v>52.367220594999367</v>
      </c>
      <c r="E207" s="295">
        <v>0.75314440585650999</v>
      </c>
      <c r="F207" s="295">
        <v>7.5314440585649997E-2</v>
      </c>
      <c r="G207" s="297">
        <v>234009.98354313846</v>
      </c>
      <c r="H207" s="297">
        <v>3.36552729011777</v>
      </c>
      <c r="I207" s="297">
        <v>0.33655272901178002</v>
      </c>
      <c r="J207" s="297" t="s">
        <v>491</v>
      </c>
    </row>
    <row r="208" spans="1:10">
      <c r="A208" s="270" t="s">
        <v>559</v>
      </c>
      <c r="B208" s="297" t="s">
        <v>520</v>
      </c>
      <c r="C208" s="295" t="s">
        <v>549</v>
      </c>
      <c r="D208" s="295" t="s">
        <v>520</v>
      </c>
      <c r="E208" s="295" t="s">
        <v>520</v>
      </c>
      <c r="F208" s="295" t="s">
        <v>520</v>
      </c>
      <c r="G208" s="297" t="s">
        <v>520</v>
      </c>
      <c r="H208" s="297" t="s">
        <v>520</v>
      </c>
      <c r="I208" s="297" t="s">
        <v>520</v>
      </c>
      <c r="J208" s="297" t="s">
        <v>520</v>
      </c>
    </row>
    <row r="209" spans="1:10">
      <c r="A209" s="270" t="s">
        <v>560</v>
      </c>
      <c r="B209" s="297" t="s">
        <v>520</v>
      </c>
      <c r="C209" s="295" t="s">
        <v>549</v>
      </c>
      <c r="D209" s="295" t="s">
        <v>520</v>
      </c>
      <c r="E209" s="295" t="s">
        <v>520</v>
      </c>
      <c r="F209" s="295" t="s">
        <v>520</v>
      </c>
      <c r="G209" s="297" t="s">
        <v>520</v>
      </c>
      <c r="H209" s="297" t="s">
        <v>520</v>
      </c>
      <c r="I209" s="297" t="s">
        <v>520</v>
      </c>
      <c r="J209" s="297" t="s">
        <v>520</v>
      </c>
    </row>
    <row r="210" spans="1:10">
      <c r="A210" s="270" t="s">
        <v>92</v>
      </c>
      <c r="B210" s="297">
        <v>1549775.2768741304</v>
      </c>
      <c r="C210" s="295" t="s">
        <v>549</v>
      </c>
      <c r="D210" s="295">
        <v>88.686898265961545</v>
      </c>
      <c r="E210" s="295">
        <v>26.684313796676729</v>
      </c>
      <c r="F210" s="295">
        <v>3.55790850622357</v>
      </c>
      <c r="G210" s="297">
        <v>137444.76231523839</v>
      </c>
      <c r="H210" s="297">
        <v>41.354689802440859</v>
      </c>
      <c r="I210" s="297">
        <v>5.5139586403254501</v>
      </c>
      <c r="J210" s="297" t="s">
        <v>491</v>
      </c>
    </row>
    <row r="211" spans="1:10">
      <c r="A211" s="271" t="s">
        <v>570</v>
      </c>
      <c r="B211" s="295">
        <v>27381911.119104017</v>
      </c>
      <c r="C211" s="295" t="s">
        <v>549</v>
      </c>
      <c r="D211" s="296" t="s">
        <v>187</v>
      </c>
      <c r="E211" s="296" t="s">
        <v>187</v>
      </c>
      <c r="F211" s="296" t="s">
        <v>187</v>
      </c>
      <c r="G211" s="295">
        <v>1830505.6056332772</v>
      </c>
      <c r="H211" s="295">
        <v>160.28001983992968</v>
      </c>
      <c r="I211" s="295">
        <v>137.97722792661688</v>
      </c>
    </row>
    <row r="212" spans="1:10">
      <c r="A212" s="259" t="s">
        <v>550</v>
      </c>
      <c r="B212" s="295">
        <v>26378279.690856297</v>
      </c>
      <c r="C212" s="295" t="s">
        <v>549</v>
      </c>
      <c r="D212" s="295">
        <v>68.140519616442361</v>
      </c>
      <c r="E212" s="295">
        <v>5.7327599121391097</v>
      </c>
      <c r="F212" s="295">
        <v>5.2271031113979696</v>
      </c>
      <c r="G212" s="295">
        <v>1797429.6847227968</v>
      </c>
      <c r="H212" s="295">
        <v>151.2203443629343</v>
      </c>
      <c r="I212" s="295">
        <v>137.88198784540089</v>
      </c>
    </row>
    <row r="213" spans="1:10">
      <c r="A213" s="259" t="s">
        <v>551</v>
      </c>
      <c r="B213" s="295" t="s">
        <v>520</v>
      </c>
      <c r="C213" s="295" t="s">
        <v>549</v>
      </c>
      <c r="D213" s="295" t="s">
        <v>520</v>
      </c>
      <c r="E213" s="295" t="s">
        <v>520</v>
      </c>
      <c r="F213" s="295" t="s">
        <v>520</v>
      </c>
      <c r="G213" s="295" t="s">
        <v>520</v>
      </c>
      <c r="H213" s="295" t="s">
        <v>520</v>
      </c>
      <c r="I213" s="295" t="s">
        <v>520</v>
      </c>
    </row>
    <row r="214" spans="1:10">
      <c r="A214" s="259" t="s">
        <v>552</v>
      </c>
      <c r="B214" s="295">
        <v>658252.51161717589</v>
      </c>
      <c r="C214" s="295" t="s">
        <v>549</v>
      </c>
      <c r="D214" s="295">
        <v>50.248073994006511</v>
      </c>
      <c r="E214" s="295">
        <v>13.756093189850089</v>
      </c>
      <c r="F214" s="295">
        <v>0.13734370307478</v>
      </c>
      <c r="G214" s="295">
        <v>33075.920910480483</v>
      </c>
      <c r="H214" s="295">
        <v>9.0549828922587494</v>
      </c>
      <c r="I214" s="295">
        <v>9.0406837503779994E-2</v>
      </c>
    </row>
    <row r="215" spans="1:10">
      <c r="A215" s="259" t="s">
        <v>3215</v>
      </c>
      <c r="B215" s="295" t="s">
        <v>565</v>
      </c>
      <c r="C215" s="295" t="s">
        <v>549</v>
      </c>
      <c r="D215" s="295" t="s">
        <v>565</v>
      </c>
      <c r="E215" s="295" t="s">
        <v>3109</v>
      </c>
      <c r="F215" s="295" t="s">
        <v>3109</v>
      </c>
      <c r="G215" s="295" t="s">
        <v>565</v>
      </c>
      <c r="H215" s="295" t="s">
        <v>3109</v>
      </c>
      <c r="I215" s="295" t="s">
        <v>3109</v>
      </c>
    </row>
    <row r="216" spans="1:10">
      <c r="A216" s="259" t="s">
        <v>3217</v>
      </c>
      <c r="B216" s="295">
        <v>345378.91663054173</v>
      </c>
      <c r="C216" s="295" t="s">
        <v>549</v>
      </c>
      <c r="D216" s="295">
        <v>65.065035461819363</v>
      </c>
      <c r="E216" s="295">
        <v>1.358677241335E-2</v>
      </c>
      <c r="F216" s="295">
        <v>1.399403229176E-2</v>
      </c>
      <c r="G216" s="295">
        <v>22472.091458330953</v>
      </c>
      <c r="H216" s="295">
        <v>4.6925847366299997E-3</v>
      </c>
      <c r="I216" s="295">
        <v>4.8332437122200001E-3</v>
      </c>
    </row>
    <row r="217" spans="1:10">
      <c r="A217" s="52" t="s">
        <v>3224</v>
      </c>
      <c r="B217" s="295">
        <v>2513561.9207105725</v>
      </c>
      <c r="C217" s="295" t="s">
        <v>549</v>
      </c>
      <c r="D217" s="296" t="s">
        <v>187</v>
      </c>
      <c r="E217" s="296" t="s">
        <v>187</v>
      </c>
      <c r="F217" s="296" t="s">
        <v>187</v>
      </c>
      <c r="G217" s="295">
        <v>170713.69036083069</v>
      </c>
      <c r="H217" s="295">
        <v>2.0771880881664</v>
      </c>
      <c r="I217" s="295">
        <v>5.2617344805668296</v>
      </c>
    </row>
    <row r="218" spans="1:10">
      <c r="A218" s="259" t="s">
        <v>571</v>
      </c>
      <c r="B218" s="297">
        <v>37296.193325856322</v>
      </c>
      <c r="C218" s="295" t="s">
        <v>549</v>
      </c>
      <c r="D218" s="295">
        <v>65.528560814054615</v>
      </c>
      <c r="E218" s="295">
        <v>55.694372613795643</v>
      </c>
      <c r="F218" s="295">
        <v>0.84385413051206004</v>
      </c>
      <c r="G218" s="297">
        <v>2443.9658724861142</v>
      </c>
      <c r="H218" s="297">
        <v>2.0771880881664</v>
      </c>
      <c r="I218" s="297">
        <v>3.1472546790399999E-2</v>
      </c>
    </row>
    <row r="219" spans="1:10">
      <c r="A219" s="259" t="s">
        <v>572</v>
      </c>
      <c r="B219" s="297">
        <v>2476265.7273847163</v>
      </c>
      <c r="C219" s="295" t="s">
        <v>549</v>
      </c>
      <c r="D219" s="295">
        <v>67.953015957645619</v>
      </c>
      <c r="E219" s="295" t="s">
        <v>520</v>
      </c>
      <c r="F219" s="295">
        <v>2.1121569773129001</v>
      </c>
      <c r="G219" s="297">
        <v>168269.72448834457</v>
      </c>
      <c r="H219" s="297" t="s">
        <v>520</v>
      </c>
      <c r="I219" s="297">
        <v>5.23026193377643</v>
      </c>
    </row>
    <row r="220" spans="1:10">
      <c r="A220" s="259" t="s">
        <v>92</v>
      </c>
      <c r="B220" s="297" t="s">
        <v>520</v>
      </c>
      <c r="C220" s="295" t="s">
        <v>549</v>
      </c>
      <c r="D220" s="295" t="s">
        <v>520</v>
      </c>
      <c r="E220" s="295" t="s">
        <v>520</v>
      </c>
      <c r="F220" s="295" t="s">
        <v>520</v>
      </c>
      <c r="G220" s="297" t="s">
        <v>520</v>
      </c>
      <c r="H220" s="297" t="s">
        <v>520</v>
      </c>
      <c r="I220" s="297" t="s">
        <v>520</v>
      </c>
    </row>
    <row r="221" spans="1:10">
      <c r="A221" s="272" t="s">
        <v>3225</v>
      </c>
      <c r="B221" s="295">
        <v>23026953.414224558</v>
      </c>
      <c r="C221" s="295" t="s">
        <v>549</v>
      </c>
      <c r="D221" s="296" t="s">
        <v>187</v>
      </c>
      <c r="E221" s="296" t="s">
        <v>187</v>
      </c>
      <c r="F221" s="296" t="s">
        <v>187</v>
      </c>
      <c r="G221" s="295">
        <v>1543321.2347240872</v>
      </c>
      <c r="H221" s="295">
        <v>95.722338182973743</v>
      </c>
      <c r="I221" s="295">
        <v>108.02744179292077</v>
      </c>
    </row>
    <row r="222" spans="1:10">
      <c r="A222" s="259" t="s">
        <v>573</v>
      </c>
      <c r="B222" s="295">
        <v>16921811.276726622</v>
      </c>
      <c r="C222" s="295" t="s">
        <v>549</v>
      </c>
      <c r="D222" s="295">
        <v>67.143364802995379</v>
      </c>
      <c r="E222" s="295">
        <v>5.1050721535713901</v>
      </c>
      <c r="F222" s="295">
        <v>6.3193548667016204</v>
      </c>
      <c r="G222" s="295">
        <v>1136187.3476806968</v>
      </c>
      <c r="H222" s="295">
        <v>86.387067536807479</v>
      </c>
      <c r="I222" s="295">
        <v>106.93493044498868</v>
      </c>
    </row>
    <row r="223" spans="1:10">
      <c r="A223" s="259" t="s">
        <v>574</v>
      </c>
      <c r="B223" s="295">
        <v>5716335.5992072541</v>
      </c>
      <c r="C223" s="295" t="s">
        <v>549</v>
      </c>
      <c r="D223" s="295">
        <v>70.79246071620166</v>
      </c>
      <c r="E223" s="295">
        <v>0.18688644136495999</v>
      </c>
      <c r="F223" s="295">
        <v>0.18566201675339999</v>
      </c>
      <c r="G223" s="295">
        <v>404673.46334750456</v>
      </c>
      <c r="H223" s="295">
        <v>1.0683056177837</v>
      </c>
      <c r="I223" s="295">
        <v>1.0613063957880999</v>
      </c>
    </row>
    <row r="224" spans="1:10">
      <c r="A224" s="259" t="s">
        <v>575</v>
      </c>
      <c r="B224" s="295">
        <v>29789.5019987257</v>
      </c>
      <c r="C224" s="295" t="s">
        <v>549</v>
      </c>
      <c r="D224" s="295">
        <v>59.589262354098238</v>
      </c>
      <c r="E224" s="295">
        <v>0.32721071521896999</v>
      </c>
      <c r="F224" s="295">
        <v>0.67984698987101</v>
      </c>
      <c r="G224" s="295">
        <v>1775.1344499999996</v>
      </c>
      <c r="H224" s="295">
        <v>9.7474442550200009E-3</v>
      </c>
      <c r="I224" s="295">
        <v>2.025230326359E-2</v>
      </c>
    </row>
    <row r="225" spans="1:9">
      <c r="A225" s="259" t="s">
        <v>3226</v>
      </c>
      <c r="B225" s="295" t="s">
        <v>565</v>
      </c>
      <c r="C225" s="295" t="s">
        <v>549</v>
      </c>
      <c r="D225" s="296" t="s">
        <v>187</v>
      </c>
      <c r="E225" s="296" t="s">
        <v>187</v>
      </c>
      <c r="F225" s="296" t="s">
        <v>187</v>
      </c>
      <c r="G225" s="295" t="s">
        <v>565</v>
      </c>
      <c r="H225" s="295">
        <v>1.05278679567487</v>
      </c>
      <c r="I225" s="295">
        <v>1.4965547714000001E-4</v>
      </c>
    </row>
    <row r="226" spans="1:9">
      <c r="A226" s="259" t="s">
        <v>552</v>
      </c>
      <c r="B226" s="295">
        <v>13638.11966141349</v>
      </c>
      <c r="C226" s="295" t="s">
        <v>549</v>
      </c>
      <c r="D226" s="295">
        <v>50.248073994006518</v>
      </c>
      <c r="E226" s="295">
        <v>527.9128195425908</v>
      </c>
      <c r="F226" s="295">
        <v>0.43772527586264998</v>
      </c>
      <c r="G226" s="295">
        <v>685.28924588582026</v>
      </c>
      <c r="H226" s="295">
        <v>7.1997382037160396</v>
      </c>
      <c r="I226" s="295">
        <v>5.9697496910400003E-3</v>
      </c>
    </row>
    <row r="227" spans="1:9">
      <c r="A227" s="259" t="s">
        <v>3217</v>
      </c>
      <c r="B227" s="295">
        <v>345378.91663054173</v>
      </c>
      <c r="C227" s="295" t="s">
        <v>549</v>
      </c>
      <c r="D227" s="295">
        <v>65.065035461819363</v>
      </c>
      <c r="E227" s="295">
        <v>1.358677241335E-2</v>
      </c>
      <c r="F227" s="295">
        <v>1.399403229176E-2</v>
      </c>
      <c r="G227" s="295">
        <v>22472.091458330953</v>
      </c>
      <c r="H227" s="295">
        <v>4.6925847366299997E-3</v>
      </c>
      <c r="I227" s="295">
        <v>4.8332437122200001E-3</v>
      </c>
    </row>
    <row r="228" spans="1:9">
      <c r="A228" s="259" t="s">
        <v>3227</v>
      </c>
      <c r="B228" s="295" t="s">
        <v>565</v>
      </c>
      <c r="C228" s="295" t="s">
        <v>549</v>
      </c>
      <c r="D228" s="296" t="s">
        <v>187</v>
      </c>
      <c r="E228" s="296" t="s">
        <v>187</v>
      </c>
      <c r="F228" s="296" t="s">
        <v>187</v>
      </c>
      <c r="G228" s="295" t="s">
        <v>565</v>
      </c>
      <c r="H228" s="295" t="s">
        <v>3109</v>
      </c>
      <c r="I228" s="295" t="s">
        <v>3109</v>
      </c>
    </row>
    <row r="229" spans="1:9">
      <c r="A229" s="273" t="s">
        <v>576</v>
      </c>
      <c r="B229" s="295">
        <v>9895321.6493915115</v>
      </c>
      <c r="C229" s="295" t="s">
        <v>549</v>
      </c>
      <c r="D229" s="296" t="s">
        <v>187</v>
      </c>
      <c r="E229" s="296" t="s">
        <v>187</v>
      </c>
      <c r="F229" s="296" t="s">
        <v>187</v>
      </c>
      <c r="G229" s="295">
        <v>641430.12035975454</v>
      </c>
      <c r="H229" s="295">
        <v>50.343513986278801</v>
      </c>
      <c r="I229" s="295">
        <v>58.026007452344672</v>
      </c>
    </row>
    <row r="230" spans="1:9">
      <c r="A230" s="259" t="s">
        <v>573</v>
      </c>
      <c r="B230" s="297">
        <v>9488919.2231781483</v>
      </c>
      <c r="C230" s="295" t="s">
        <v>549</v>
      </c>
      <c r="D230" s="295">
        <v>67.143364802995379</v>
      </c>
      <c r="E230" s="295">
        <v>5.3042882930240696</v>
      </c>
      <c r="F230" s="295">
        <v>6.1142265296351903</v>
      </c>
      <c r="G230" s="297">
        <v>637117.96498800593</v>
      </c>
      <c r="H230" s="297">
        <v>50.331963148954898</v>
      </c>
      <c r="I230" s="297">
        <v>58.017401651921162</v>
      </c>
    </row>
    <row r="231" spans="1:9">
      <c r="A231" s="259" t="s">
        <v>574</v>
      </c>
      <c r="B231" s="297">
        <v>60577.355202458224</v>
      </c>
      <c r="C231" s="295" t="s">
        <v>549</v>
      </c>
      <c r="D231" s="295">
        <v>70.792460716201674</v>
      </c>
      <c r="E231" s="295">
        <v>5.0531921540309999E-2</v>
      </c>
      <c r="F231" s="295">
        <v>0.11107027591734001</v>
      </c>
      <c r="G231" s="297">
        <v>4288.4200384614187</v>
      </c>
      <c r="H231" s="297">
        <v>3.06109016021E-3</v>
      </c>
      <c r="I231" s="297">
        <v>6.7283435566800002E-3</v>
      </c>
    </row>
    <row r="232" spans="1:9">
      <c r="A232" s="259" t="s">
        <v>575</v>
      </c>
      <c r="B232" s="297">
        <v>140.98152388821543</v>
      </c>
      <c r="C232" s="295" t="s">
        <v>549</v>
      </c>
      <c r="D232" s="295">
        <v>59.58926235409826</v>
      </c>
      <c r="E232" s="295">
        <v>0.33296282083898998</v>
      </c>
      <c r="F232" s="295">
        <v>0.40322366046400998</v>
      </c>
      <c r="G232" s="297">
        <v>8.4009850140554398</v>
      </c>
      <c r="H232" s="297">
        <v>4.6941605880000003E-5</v>
      </c>
      <c r="I232" s="297">
        <v>5.684708612E-5</v>
      </c>
    </row>
    <row r="233" spans="1:9">
      <c r="A233" s="259" t="s">
        <v>3226</v>
      </c>
      <c r="B233" s="295" t="s">
        <v>493</v>
      </c>
      <c r="C233" s="295" t="s">
        <v>549</v>
      </c>
      <c r="D233" s="296" t="s">
        <v>187</v>
      </c>
      <c r="E233" s="296" t="s">
        <v>187</v>
      </c>
      <c r="F233" s="296" t="s">
        <v>187</v>
      </c>
      <c r="G233" s="295" t="s">
        <v>493</v>
      </c>
      <c r="H233" s="295" t="s">
        <v>520</v>
      </c>
      <c r="I233" s="295" t="s">
        <v>520</v>
      </c>
    </row>
    <row r="234" spans="1:9">
      <c r="A234" s="270" t="s">
        <v>577</v>
      </c>
      <c r="B234" s="297" t="s">
        <v>493</v>
      </c>
      <c r="C234" s="295" t="s">
        <v>549</v>
      </c>
      <c r="D234" s="295" t="s">
        <v>493</v>
      </c>
      <c r="E234" s="295" t="s">
        <v>520</v>
      </c>
      <c r="F234" s="295" t="s">
        <v>520</v>
      </c>
      <c r="G234" s="297" t="s">
        <v>493</v>
      </c>
      <c r="H234" s="297" t="s">
        <v>520</v>
      </c>
      <c r="I234" s="297" t="s">
        <v>520</v>
      </c>
    </row>
    <row r="235" spans="1:9">
      <c r="A235" s="259" t="s">
        <v>552</v>
      </c>
      <c r="B235" s="297">
        <v>305.17285647552848</v>
      </c>
      <c r="C235" s="295" t="s">
        <v>549</v>
      </c>
      <c r="D235" s="295">
        <v>50.248073994006504</v>
      </c>
      <c r="E235" s="295">
        <v>25.74784814192703</v>
      </c>
      <c r="F235" s="295">
        <v>3.1181083671388201</v>
      </c>
      <c r="G235" s="297">
        <v>15.334348273144681</v>
      </c>
      <c r="H235" s="297">
        <v>7.8575443655700006E-3</v>
      </c>
      <c r="I235" s="297">
        <v>9.5156203720000001E-4</v>
      </c>
    </row>
    <row r="236" spans="1:9">
      <c r="A236" s="259" t="s">
        <v>3217</v>
      </c>
      <c r="B236" s="297">
        <v>345378.91663054173</v>
      </c>
      <c r="C236" s="295" t="s">
        <v>549</v>
      </c>
      <c r="D236" s="295">
        <v>65.065035461819363</v>
      </c>
      <c r="E236" s="295">
        <v>1.6945481152999999E-3</v>
      </c>
      <c r="F236" s="295">
        <v>2.5162153845099998E-3</v>
      </c>
      <c r="G236" s="297">
        <v>22472.091458330953</v>
      </c>
      <c r="H236" s="297">
        <v>5.8526119223999997E-4</v>
      </c>
      <c r="I236" s="297">
        <v>8.6904774350999995E-4</v>
      </c>
    </row>
    <row r="237" spans="1:9">
      <c r="A237" s="259" t="s">
        <v>3227</v>
      </c>
      <c r="B237" s="295" t="s">
        <v>493</v>
      </c>
      <c r="C237" s="295" t="s">
        <v>549</v>
      </c>
      <c r="D237" s="296" t="s">
        <v>187</v>
      </c>
      <c r="E237" s="296" t="s">
        <v>187</v>
      </c>
      <c r="F237" s="296" t="s">
        <v>187</v>
      </c>
      <c r="G237" s="295" t="s">
        <v>493</v>
      </c>
      <c r="H237" s="295" t="s">
        <v>493</v>
      </c>
      <c r="I237" s="295" t="s">
        <v>493</v>
      </c>
    </row>
    <row r="238" spans="1:9">
      <c r="A238" s="270" t="s">
        <v>87</v>
      </c>
      <c r="B238" s="297" t="s">
        <v>493</v>
      </c>
      <c r="C238" s="295" t="s">
        <v>549</v>
      </c>
      <c r="D238" s="295" t="s">
        <v>493</v>
      </c>
      <c r="E238" s="295" t="s">
        <v>493</v>
      </c>
      <c r="F238" s="295" t="s">
        <v>493</v>
      </c>
      <c r="G238" s="297" t="s">
        <v>493</v>
      </c>
      <c r="H238" s="297" t="s">
        <v>493</v>
      </c>
      <c r="I238" s="297" t="s">
        <v>493</v>
      </c>
    </row>
    <row r="239" spans="1:9">
      <c r="A239" s="273" t="s">
        <v>578</v>
      </c>
      <c r="B239" s="295">
        <v>7275346.9410186997</v>
      </c>
      <c r="C239" s="295" t="s">
        <v>549</v>
      </c>
      <c r="D239" s="296" t="s">
        <v>187</v>
      </c>
      <c r="E239" s="296" t="s">
        <v>187</v>
      </c>
      <c r="F239" s="296" t="s">
        <v>187</v>
      </c>
      <c r="G239" s="295">
        <v>489781.06499535905</v>
      </c>
      <c r="H239" s="295">
        <v>32.089244234644681</v>
      </c>
      <c r="I239" s="295">
        <v>45.787711245390042</v>
      </c>
    </row>
    <row r="240" spans="1:9">
      <c r="A240" s="259" t="s">
        <v>573</v>
      </c>
      <c r="B240" s="297">
        <v>6900391.8026401587</v>
      </c>
      <c r="C240" s="295" t="s">
        <v>549</v>
      </c>
      <c r="D240" s="295">
        <v>67.143364802995393</v>
      </c>
      <c r="E240" s="295">
        <v>4.6393852673657197</v>
      </c>
      <c r="F240" s="295">
        <v>6.6251876256970998</v>
      </c>
      <c r="G240" s="297">
        <v>463315.52408826712</v>
      </c>
      <c r="H240" s="297">
        <v>32.013576068219912</v>
      </c>
      <c r="I240" s="297">
        <v>45.716390383313303</v>
      </c>
    </row>
    <row r="241" spans="1:9">
      <c r="A241" s="259" t="s">
        <v>574</v>
      </c>
      <c r="B241" s="297">
        <v>368504.73200550408</v>
      </c>
      <c r="C241" s="295" t="s">
        <v>549</v>
      </c>
      <c r="D241" s="295">
        <v>70.79246071620166</v>
      </c>
      <c r="E241" s="295">
        <v>0.10430192094477</v>
      </c>
      <c r="F241" s="295">
        <v>0.16232031354685</v>
      </c>
      <c r="G241" s="297">
        <v>26087.356764234068</v>
      </c>
      <c r="H241" s="297">
        <v>3.8435751425410003E-2</v>
      </c>
      <c r="I241" s="297">
        <v>5.9815803642629999E-2</v>
      </c>
    </row>
    <row r="242" spans="1:9">
      <c r="A242" s="259" t="s">
        <v>575</v>
      </c>
      <c r="B242" s="297">
        <v>5787.6625596214753</v>
      </c>
      <c r="C242" s="295" t="s">
        <v>549</v>
      </c>
      <c r="D242" s="295">
        <v>59.589262354098253</v>
      </c>
      <c r="E242" s="295">
        <v>0.62659220241706004</v>
      </c>
      <c r="F242" s="295">
        <v>0.80766557619863999</v>
      </c>
      <c r="G242" s="297">
        <v>344.88254268227587</v>
      </c>
      <c r="H242" s="297">
        <v>3.6265042300800002E-3</v>
      </c>
      <c r="I242" s="297">
        <v>4.6744958160599998E-3</v>
      </c>
    </row>
    <row r="243" spans="1:9">
      <c r="A243" s="259" t="s">
        <v>3226</v>
      </c>
      <c r="B243" s="295" t="s">
        <v>493</v>
      </c>
      <c r="C243" s="295" t="s">
        <v>549</v>
      </c>
      <c r="D243" s="296" t="s">
        <v>187</v>
      </c>
      <c r="E243" s="296" t="s">
        <v>187</v>
      </c>
      <c r="F243" s="296" t="s">
        <v>187</v>
      </c>
      <c r="G243" s="295" t="s">
        <v>493</v>
      </c>
      <c r="H243" s="295">
        <v>9.7455516189999999E-5</v>
      </c>
      <c r="I243" s="295">
        <v>1.256183293E-5</v>
      </c>
    </row>
    <row r="244" spans="1:9">
      <c r="A244" s="270" t="s">
        <v>577</v>
      </c>
      <c r="B244" s="297" t="s">
        <v>493</v>
      </c>
      <c r="C244" s="295" t="s">
        <v>549</v>
      </c>
      <c r="D244" s="295" t="s">
        <v>493</v>
      </c>
      <c r="E244" s="295" t="s">
        <v>493</v>
      </c>
      <c r="F244" s="295" t="s">
        <v>493</v>
      </c>
      <c r="G244" s="297" t="s">
        <v>493</v>
      </c>
      <c r="H244" s="297">
        <v>9.7455516189999999E-5</v>
      </c>
      <c r="I244" s="297">
        <v>1.256183293E-5</v>
      </c>
    </row>
    <row r="245" spans="1:9">
      <c r="A245" s="259" t="s">
        <v>552</v>
      </c>
      <c r="B245" s="297">
        <v>662.74381341579385</v>
      </c>
      <c r="C245" s="295" t="s">
        <v>549</v>
      </c>
      <c r="D245" s="295">
        <v>50.248073994006518</v>
      </c>
      <c r="E245" s="295">
        <v>47.605136115704603</v>
      </c>
      <c r="F245" s="295">
        <v>6.1362126024835497</v>
      </c>
      <c r="G245" s="297">
        <v>33.301600175586863</v>
      </c>
      <c r="H245" s="297">
        <v>3.1550009447499999E-2</v>
      </c>
      <c r="I245" s="297">
        <v>4.0667369401000001E-3</v>
      </c>
    </row>
    <row r="246" spans="1:9">
      <c r="A246" s="259" t="s">
        <v>3217</v>
      </c>
      <c r="B246" s="297" t="s">
        <v>493</v>
      </c>
      <c r="C246" s="295" t="s">
        <v>549</v>
      </c>
      <c r="D246" s="295" t="s">
        <v>493</v>
      </c>
      <c r="E246" s="295" t="s">
        <v>493</v>
      </c>
      <c r="F246" s="295" t="s">
        <v>493</v>
      </c>
      <c r="G246" s="297" t="s">
        <v>493</v>
      </c>
      <c r="H246" s="297">
        <v>1.9584458055900002E-3</v>
      </c>
      <c r="I246" s="297">
        <v>2.75126384502E-3</v>
      </c>
    </row>
    <row r="247" spans="1:9">
      <c r="A247" s="259" t="s">
        <v>3227</v>
      </c>
      <c r="B247" s="295" t="s">
        <v>520</v>
      </c>
      <c r="C247" s="295" t="s">
        <v>549</v>
      </c>
      <c r="D247" s="296" t="s">
        <v>187</v>
      </c>
      <c r="E247" s="296" t="s">
        <v>187</v>
      </c>
      <c r="F247" s="296" t="s">
        <v>187</v>
      </c>
      <c r="G247" s="295" t="s">
        <v>520</v>
      </c>
      <c r="H247" s="295" t="s">
        <v>520</v>
      </c>
      <c r="I247" s="295" t="s">
        <v>520</v>
      </c>
    </row>
    <row r="248" spans="1:9">
      <c r="A248" s="273" t="s">
        <v>579</v>
      </c>
      <c r="B248" s="295">
        <v>5832942.3483651699</v>
      </c>
      <c r="C248" s="295" t="s">
        <v>549</v>
      </c>
      <c r="D248" s="296" t="s">
        <v>187</v>
      </c>
      <c r="E248" s="296" t="s">
        <v>187</v>
      </c>
      <c r="F248" s="296" t="s">
        <v>187</v>
      </c>
      <c r="G248" s="295">
        <v>410542.75702448451</v>
      </c>
      <c r="H248" s="295">
        <v>12.55614437939165</v>
      </c>
      <c r="I248" s="295">
        <v>4.1395436288617402</v>
      </c>
    </row>
    <row r="249" spans="1:9">
      <c r="A249" s="259" t="s">
        <v>573</v>
      </c>
      <c r="B249" s="297">
        <v>509157.7754591406</v>
      </c>
      <c r="C249" s="295" t="s">
        <v>549</v>
      </c>
      <c r="D249" s="295">
        <v>67.143364802995393</v>
      </c>
      <c r="E249" s="295">
        <v>6.4971859341457296</v>
      </c>
      <c r="F249" s="295">
        <v>6.1414341372084902</v>
      </c>
      <c r="G249" s="297">
        <v>34186.566259934691</v>
      </c>
      <c r="H249" s="297">
        <v>3.3080927369740598</v>
      </c>
      <c r="I249" s="297">
        <v>3.1269589434299001</v>
      </c>
    </row>
    <row r="250" spans="1:9">
      <c r="A250" s="259" t="s">
        <v>574</v>
      </c>
      <c r="B250" s="297">
        <v>5287253.5119992914</v>
      </c>
      <c r="C250" s="295" t="s">
        <v>549</v>
      </c>
      <c r="D250" s="295">
        <v>70.79246071620166</v>
      </c>
      <c r="E250" s="295">
        <v>0.19420456648574999</v>
      </c>
      <c r="F250" s="295">
        <v>0.18814347493101999</v>
      </c>
      <c r="G250" s="297">
        <v>374297.68654480908</v>
      </c>
      <c r="H250" s="297">
        <v>1.02680877619808</v>
      </c>
      <c r="I250" s="297">
        <v>0.99476224858879003</v>
      </c>
    </row>
    <row r="251" spans="1:9">
      <c r="A251" s="259" t="s">
        <v>575</v>
      </c>
      <c r="B251" s="297">
        <v>23860.857915216009</v>
      </c>
      <c r="C251" s="295" t="s">
        <v>549</v>
      </c>
      <c r="D251" s="295">
        <v>59.589262354098238</v>
      </c>
      <c r="E251" s="295">
        <v>0.25455909593203002</v>
      </c>
      <c r="F251" s="295">
        <v>0.65047788376092996</v>
      </c>
      <c r="G251" s="297">
        <v>1421.8509223036683</v>
      </c>
      <c r="H251" s="297">
        <v>6.07399841906E-3</v>
      </c>
      <c r="I251" s="297">
        <v>1.5520960361409999E-2</v>
      </c>
    </row>
    <row r="252" spans="1:9">
      <c r="A252" s="259" t="s">
        <v>3228</v>
      </c>
      <c r="B252" s="295" t="s">
        <v>493</v>
      </c>
      <c r="C252" s="295" t="s">
        <v>549</v>
      </c>
      <c r="D252" s="296" t="s">
        <v>187</v>
      </c>
      <c r="E252" s="296" t="s">
        <v>187</v>
      </c>
      <c r="F252" s="296" t="s">
        <v>187</v>
      </c>
      <c r="G252" s="295" t="s">
        <v>493</v>
      </c>
      <c r="H252" s="295">
        <v>1.0526893401586801</v>
      </c>
      <c r="I252" s="295">
        <v>1.3709364421000001E-4</v>
      </c>
    </row>
    <row r="253" spans="1:9">
      <c r="A253" s="270" t="s">
        <v>577</v>
      </c>
      <c r="B253" s="297" t="s">
        <v>493</v>
      </c>
      <c r="C253" s="295" t="s">
        <v>549</v>
      </c>
      <c r="D253" s="295" t="s">
        <v>493</v>
      </c>
      <c r="E253" s="295" t="s">
        <v>493</v>
      </c>
      <c r="F253" s="295" t="s">
        <v>493</v>
      </c>
      <c r="G253" s="297" t="s">
        <v>493</v>
      </c>
      <c r="H253" s="297">
        <v>1.0526893401586801</v>
      </c>
      <c r="I253" s="297">
        <v>1.3709364421000001E-4</v>
      </c>
    </row>
    <row r="254" spans="1:9">
      <c r="A254" s="259" t="s">
        <v>552</v>
      </c>
      <c r="B254" s="297">
        <v>12670.202991522168</v>
      </c>
      <c r="C254" s="295" t="s">
        <v>549</v>
      </c>
      <c r="D254" s="295">
        <v>50.248073994006518</v>
      </c>
      <c r="E254" s="295">
        <v>565.1314864248078</v>
      </c>
      <c r="F254" s="295">
        <v>7.5093565144669999E-2</v>
      </c>
      <c r="G254" s="297">
        <v>636.65329743708867</v>
      </c>
      <c r="H254" s="297">
        <v>7.1603306499029697</v>
      </c>
      <c r="I254" s="297">
        <v>9.5145071374E-4</v>
      </c>
    </row>
    <row r="255" spans="1:9">
      <c r="A255" s="259" t="s">
        <v>3217</v>
      </c>
      <c r="B255" s="297" t="s">
        <v>493</v>
      </c>
      <c r="C255" s="295" t="s">
        <v>549</v>
      </c>
      <c r="D255" s="295" t="s">
        <v>493</v>
      </c>
      <c r="E255" s="295" t="s">
        <v>493</v>
      </c>
      <c r="F255" s="295" t="s">
        <v>493</v>
      </c>
      <c r="G255" s="297" t="s">
        <v>493</v>
      </c>
      <c r="H255" s="297">
        <v>2.1488777387999999E-3</v>
      </c>
      <c r="I255" s="297">
        <v>1.21293212369E-3</v>
      </c>
    </row>
    <row r="256" spans="1:9">
      <c r="A256" s="259" t="s">
        <v>3227</v>
      </c>
      <c r="B256" s="295" t="s">
        <v>520</v>
      </c>
      <c r="C256" s="295" t="s">
        <v>549</v>
      </c>
      <c r="D256" s="296" t="s">
        <v>187</v>
      </c>
      <c r="E256" s="296" t="s">
        <v>187</v>
      </c>
      <c r="F256" s="296" t="s">
        <v>187</v>
      </c>
      <c r="G256" s="295" t="s">
        <v>520</v>
      </c>
      <c r="H256" s="295" t="s">
        <v>520</v>
      </c>
      <c r="I256" s="295" t="s">
        <v>520</v>
      </c>
    </row>
    <row r="257" spans="1:9">
      <c r="A257" s="273" t="s">
        <v>580</v>
      </c>
      <c r="B257" s="295">
        <v>23342.475449176363</v>
      </c>
      <c r="C257" s="295" t="s">
        <v>549</v>
      </c>
      <c r="D257" s="296" t="s">
        <v>187</v>
      </c>
      <c r="E257" s="296" t="s">
        <v>187</v>
      </c>
      <c r="F257" s="296" t="s">
        <v>187</v>
      </c>
      <c r="G257" s="295">
        <v>1567.2923444890123</v>
      </c>
      <c r="H257" s="295">
        <v>0.73343558265860997</v>
      </c>
      <c r="I257" s="295">
        <v>7.4179466324320001E-2</v>
      </c>
    </row>
    <row r="258" spans="1:9">
      <c r="A258" s="259" t="s">
        <v>573</v>
      </c>
      <c r="B258" s="297">
        <v>23342.475449176363</v>
      </c>
      <c r="C258" s="295" t="s">
        <v>549</v>
      </c>
      <c r="D258" s="295">
        <v>67.143364802995393</v>
      </c>
      <c r="E258" s="295">
        <v>31.42064277867707</v>
      </c>
      <c r="F258" s="295">
        <v>3.17787487817353</v>
      </c>
      <c r="G258" s="297">
        <v>1567.2923444890123</v>
      </c>
      <c r="H258" s="297">
        <v>0.73343558265860997</v>
      </c>
      <c r="I258" s="297">
        <v>7.4179466324320001E-2</v>
      </c>
    </row>
    <row r="259" spans="1:9">
      <c r="A259" s="259" t="s">
        <v>574</v>
      </c>
      <c r="B259" s="297" t="s">
        <v>520</v>
      </c>
      <c r="C259" s="295" t="s">
        <v>549</v>
      </c>
      <c r="D259" s="295" t="s">
        <v>520</v>
      </c>
      <c r="E259" s="295" t="s">
        <v>520</v>
      </c>
      <c r="F259" s="295" t="s">
        <v>520</v>
      </c>
      <c r="G259" s="297" t="s">
        <v>520</v>
      </c>
      <c r="H259" s="297" t="s">
        <v>520</v>
      </c>
      <c r="I259" s="297" t="s">
        <v>520</v>
      </c>
    </row>
    <row r="260" spans="1:9">
      <c r="A260" s="259" t="s">
        <v>575</v>
      </c>
      <c r="B260" s="297" t="s">
        <v>520</v>
      </c>
      <c r="C260" s="295" t="s">
        <v>549</v>
      </c>
      <c r="D260" s="295" t="s">
        <v>520</v>
      </c>
      <c r="E260" s="295" t="s">
        <v>520</v>
      </c>
      <c r="F260" s="295" t="s">
        <v>520</v>
      </c>
      <c r="G260" s="297" t="s">
        <v>520</v>
      </c>
      <c r="H260" s="297" t="s">
        <v>520</v>
      </c>
      <c r="I260" s="297" t="s">
        <v>520</v>
      </c>
    </row>
    <row r="261" spans="1:9">
      <c r="A261" s="259" t="s">
        <v>3226</v>
      </c>
      <c r="B261" s="295" t="s">
        <v>520</v>
      </c>
      <c r="C261" s="295" t="s">
        <v>549</v>
      </c>
      <c r="D261" s="296" t="s">
        <v>187</v>
      </c>
      <c r="E261" s="296" t="s">
        <v>187</v>
      </c>
      <c r="F261" s="296" t="s">
        <v>187</v>
      </c>
      <c r="G261" s="295" t="s">
        <v>520</v>
      </c>
      <c r="H261" s="295" t="s">
        <v>520</v>
      </c>
      <c r="I261" s="295" t="s">
        <v>520</v>
      </c>
    </row>
    <row r="262" spans="1:9">
      <c r="A262" s="259" t="s">
        <v>552</v>
      </c>
      <c r="B262" s="297" t="s">
        <v>520</v>
      </c>
      <c r="C262" s="295" t="s">
        <v>549</v>
      </c>
      <c r="D262" s="295" t="s">
        <v>520</v>
      </c>
      <c r="E262" s="295" t="s">
        <v>520</v>
      </c>
      <c r="F262" s="295" t="s">
        <v>520</v>
      </c>
      <c r="G262" s="297" t="s">
        <v>520</v>
      </c>
      <c r="H262" s="297" t="s">
        <v>520</v>
      </c>
      <c r="I262" s="297" t="s">
        <v>520</v>
      </c>
    </row>
    <row r="263" spans="1:9">
      <c r="A263" s="259" t="s">
        <v>3217</v>
      </c>
      <c r="B263" s="297" t="s">
        <v>493</v>
      </c>
      <c r="C263" s="295" t="s">
        <v>549</v>
      </c>
      <c r="D263" s="295" t="s">
        <v>493</v>
      </c>
      <c r="E263" s="295" t="s">
        <v>518</v>
      </c>
      <c r="F263" s="295" t="s">
        <v>518</v>
      </c>
      <c r="G263" s="297" t="s">
        <v>493</v>
      </c>
      <c r="H263" s="297" t="s">
        <v>518</v>
      </c>
      <c r="I263" s="297" t="s">
        <v>518</v>
      </c>
    </row>
    <row r="264" spans="1:9">
      <c r="A264" s="259" t="s">
        <v>3227</v>
      </c>
      <c r="B264" s="295" t="s">
        <v>520</v>
      </c>
      <c r="C264" s="295" t="s">
        <v>549</v>
      </c>
      <c r="D264" s="296" t="s">
        <v>187</v>
      </c>
      <c r="E264" s="296" t="s">
        <v>187</v>
      </c>
      <c r="F264" s="296" t="s">
        <v>187</v>
      </c>
      <c r="G264" s="295" t="s">
        <v>520</v>
      </c>
      <c r="H264" s="295" t="s">
        <v>520</v>
      </c>
      <c r="I264" s="295" t="s">
        <v>520</v>
      </c>
    </row>
    <row r="265" spans="1:9">
      <c r="A265" s="273" t="s">
        <v>581</v>
      </c>
      <c r="B265" s="295" t="s">
        <v>520</v>
      </c>
      <c r="C265" s="295" t="s">
        <v>549</v>
      </c>
      <c r="D265" s="296" t="s">
        <v>187</v>
      </c>
      <c r="E265" s="296" t="s">
        <v>187</v>
      </c>
      <c r="F265" s="296" t="s">
        <v>187</v>
      </c>
      <c r="G265" s="295" t="s">
        <v>520</v>
      </c>
      <c r="H265" s="295" t="s">
        <v>525</v>
      </c>
      <c r="I265" s="295" t="s">
        <v>525</v>
      </c>
    </row>
    <row r="266" spans="1:9">
      <c r="A266" s="264" t="s">
        <v>582</v>
      </c>
      <c r="B266" s="295" t="s">
        <v>520</v>
      </c>
      <c r="C266" s="295" t="s">
        <v>549</v>
      </c>
      <c r="D266" s="296" t="s">
        <v>187</v>
      </c>
      <c r="E266" s="296" t="s">
        <v>187</v>
      </c>
      <c r="F266" s="296" t="s">
        <v>187</v>
      </c>
      <c r="G266" s="295" t="s">
        <v>520</v>
      </c>
      <c r="H266" s="295" t="s">
        <v>525</v>
      </c>
      <c r="I266" s="295" t="s">
        <v>525</v>
      </c>
    </row>
    <row r="267" spans="1:9">
      <c r="A267" s="270" t="s">
        <v>573</v>
      </c>
      <c r="B267" s="297" t="s">
        <v>520</v>
      </c>
      <c r="C267" s="295" t="s">
        <v>549</v>
      </c>
      <c r="D267" s="295" t="s">
        <v>520</v>
      </c>
      <c r="E267" s="295" t="s">
        <v>493</v>
      </c>
      <c r="F267" s="295" t="s">
        <v>493</v>
      </c>
      <c r="G267" s="297" t="s">
        <v>520</v>
      </c>
      <c r="H267" s="297" t="s">
        <v>493</v>
      </c>
      <c r="I267" s="297" t="s">
        <v>493</v>
      </c>
    </row>
    <row r="268" spans="1:9">
      <c r="A268" s="270" t="s">
        <v>583</v>
      </c>
      <c r="B268" s="297" t="s">
        <v>520</v>
      </c>
      <c r="C268" s="295" t="s">
        <v>549</v>
      </c>
      <c r="D268" s="295" t="s">
        <v>520</v>
      </c>
      <c r="E268" s="295" t="s">
        <v>493</v>
      </c>
      <c r="F268" s="295" t="s">
        <v>493</v>
      </c>
      <c r="G268" s="297" t="s">
        <v>520</v>
      </c>
      <c r="H268" s="297" t="s">
        <v>493</v>
      </c>
      <c r="I268" s="297" t="s">
        <v>493</v>
      </c>
    </row>
    <row r="269" spans="1:9">
      <c r="A269" s="270" t="s">
        <v>584</v>
      </c>
      <c r="B269" s="297" t="s">
        <v>520</v>
      </c>
      <c r="C269" s="295" t="s">
        <v>549</v>
      </c>
      <c r="D269" s="295" t="s">
        <v>520</v>
      </c>
      <c r="E269" s="295" t="s">
        <v>493</v>
      </c>
      <c r="F269" s="295" t="s">
        <v>493</v>
      </c>
      <c r="G269" s="297" t="s">
        <v>520</v>
      </c>
      <c r="H269" s="297" t="s">
        <v>493</v>
      </c>
      <c r="I269" s="297" t="s">
        <v>493</v>
      </c>
    </row>
    <row r="270" spans="1:9">
      <c r="A270" s="270" t="s">
        <v>585</v>
      </c>
      <c r="B270" s="295" t="s">
        <v>520</v>
      </c>
      <c r="C270" s="295" t="s">
        <v>549</v>
      </c>
      <c r="D270" s="296" t="s">
        <v>187</v>
      </c>
      <c r="E270" s="296" t="s">
        <v>187</v>
      </c>
      <c r="F270" s="296" t="s">
        <v>187</v>
      </c>
      <c r="G270" s="295" t="s">
        <v>520</v>
      </c>
      <c r="H270" s="295" t="s">
        <v>493</v>
      </c>
      <c r="I270" s="295" t="s">
        <v>493</v>
      </c>
    </row>
    <row r="271" spans="1:9">
      <c r="A271" s="270" t="s">
        <v>558</v>
      </c>
      <c r="B271" s="297" t="s">
        <v>520</v>
      </c>
      <c r="C271" s="295" t="s">
        <v>549</v>
      </c>
      <c r="D271" s="295" t="s">
        <v>520</v>
      </c>
      <c r="E271" s="295" t="s">
        <v>493</v>
      </c>
      <c r="F271" s="295" t="s">
        <v>493</v>
      </c>
      <c r="G271" s="297" t="s">
        <v>520</v>
      </c>
      <c r="H271" s="297" t="s">
        <v>493</v>
      </c>
      <c r="I271" s="297" t="s">
        <v>493</v>
      </c>
    </row>
    <row r="272" spans="1:9">
      <c r="A272" s="270" t="s">
        <v>92</v>
      </c>
      <c r="B272" s="297" t="s">
        <v>520</v>
      </c>
      <c r="C272" s="295" t="s">
        <v>549</v>
      </c>
      <c r="D272" s="295" t="s">
        <v>520</v>
      </c>
      <c r="E272" s="295" t="s">
        <v>493</v>
      </c>
      <c r="F272" s="295" t="s">
        <v>493</v>
      </c>
      <c r="G272" s="297" t="s">
        <v>520</v>
      </c>
      <c r="H272" s="297" t="s">
        <v>493</v>
      </c>
      <c r="I272" s="297" t="s">
        <v>493</v>
      </c>
    </row>
    <row r="273" spans="1:10">
      <c r="A273" s="270" t="s">
        <v>586</v>
      </c>
      <c r="B273" s="295" t="s">
        <v>520</v>
      </c>
      <c r="C273" s="295" t="s">
        <v>549</v>
      </c>
      <c r="D273" s="296" t="s">
        <v>187</v>
      </c>
      <c r="E273" s="296" t="s">
        <v>187</v>
      </c>
      <c r="F273" s="296" t="s">
        <v>187</v>
      </c>
      <c r="G273" s="295" t="s">
        <v>520</v>
      </c>
      <c r="H273" s="295" t="s">
        <v>491</v>
      </c>
      <c r="I273" s="295" t="s">
        <v>491</v>
      </c>
    </row>
    <row r="274" spans="1:10">
      <c r="A274" s="52" t="s">
        <v>504</v>
      </c>
      <c r="B274" s="295">
        <v>650576.52184247714</v>
      </c>
      <c r="C274" s="295" t="s">
        <v>549</v>
      </c>
      <c r="D274" s="296" t="s">
        <v>187</v>
      </c>
      <c r="E274" s="296" t="s">
        <v>187</v>
      </c>
      <c r="F274" s="296" t="s">
        <v>187</v>
      </c>
      <c r="G274" s="295">
        <v>46055.912865416671</v>
      </c>
      <c r="H274" s="295">
        <v>3.5201759225</v>
      </c>
      <c r="I274" s="295">
        <v>1.1264562951999999</v>
      </c>
    </row>
    <row r="275" spans="1:10">
      <c r="A275" s="259" t="s">
        <v>550</v>
      </c>
      <c r="B275" s="297">
        <v>650576.52184247714</v>
      </c>
      <c r="C275" s="295" t="s">
        <v>549</v>
      </c>
      <c r="D275" s="295">
        <v>70.79246071620166</v>
      </c>
      <c r="E275" s="295">
        <v>5.4108560704444404</v>
      </c>
      <c r="F275" s="295">
        <v>1.7314739425422201</v>
      </c>
      <c r="G275" s="297">
        <v>46055.912865416671</v>
      </c>
      <c r="H275" s="297">
        <v>3.5201759225</v>
      </c>
      <c r="I275" s="297">
        <v>1.1264562951999999</v>
      </c>
    </row>
    <row r="276" spans="1:10">
      <c r="A276" s="259" t="s">
        <v>551</v>
      </c>
      <c r="B276" s="297" t="s">
        <v>520</v>
      </c>
      <c r="C276" s="295" t="s">
        <v>549</v>
      </c>
      <c r="D276" s="295" t="s">
        <v>520</v>
      </c>
      <c r="E276" s="295" t="s">
        <v>520</v>
      </c>
      <c r="F276" s="295" t="s">
        <v>520</v>
      </c>
      <c r="G276" s="297" t="s">
        <v>520</v>
      </c>
      <c r="H276" s="297" t="s">
        <v>520</v>
      </c>
      <c r="I276" s="297" t="s">
        <v>520</v>
      </c>
    </row>
    <row r="277" spans="1:10">
      <c r="A277" s="259" t="s">
        <v>552</v>
      </c>
      <c r="B277" s="297" t="s">
        <v>493</v>
      </c>
      <c r="C277" s="295" t="s">
        <v>549</v>
      </c>
      <c r="D277" s="295" t="s">
        <v>493</v>
      </c>
      <c r="E277" s="295" t="s">
        <v>493</v>
      </c>
      <c r="F277" s="295" t="s">
        <v>493</v>
      </c>
      <c r="G277" s="297" t="s">
        <v>493</v>
      </c>
      <c r="H277" s="297" t="s">
        <v>493</v>
      </c>
      <c r="I277" s="297" t="s">
        <v>493</v>
      </c>
    </row>
    <row r="278" spans="1:10">
      <c r="A278" s="259" t="s">
        <v>3217</v>
      </c>
      <c r="B278" s="297" t="s">
        <v>493</v>
      </c>
      <c r="C278" s="295" t="s">
        <v>549</v>
      </c>
      <c r="D278" s="295" t="s">
        <v>493</v>
      </c>
      <c r="E278" s="295" t="s">
        <v>518</v>
      </c>
      <c r="F278" s="295" t="s">
        <v>518</v>
      </c>
      <c r="G278" s="297" t="s">
        <v>493</v>
      </c>
      <c r="H278" s="297" t="s">
        <v>518</v>
      </c>
      <c r="I278" s="297" t="s">
        <v>518</v>
      </c>
    </row>
    <row r="279" spans="1:10">
      <c r="A279" s="259" t="s">
        <v>3229</v>
      </c>
      <c r="B279" s="295" t="s">
        <v>493</v>
      </c>
      <c r="C279" s="295" t="s">
        <v>549</v>
      </c>
      <c r="D279" s="296" t="s">
        <v>187</v>
      </c>
      <c r="E279" s="296" t="s">
        <v>187</v>
      </c>
      <c r="F279" s="296" t="s">
        <v>187</v>
      </c>
      <c r="G279" s="295" t="s">
        <v>493</v>
      </c>
      <c r="H279" s="295" t="s">
        <v>491</v>
      </c>
      <c r="I279" s="295" t="s">
        <v>491</v>
      </c>
    </row>
    <row r="280" spans="1:10">
      <c r="A280" s="52" t="s">
        <v>3230</v>
      </c>
      <c r="B280" s="295">
        <v>546204.87037064438</v>
      </c>
      <c r="C280" s="295" t="s">
        <v>549</v>
      </c>
      <c r="D280" s="296" t="s">
        <v>187</v>
      </c>
      <c r="E280" s="296" t="s">
        <v>187</v>
      </c>
      <c r="F280" s="296" t="s">
        <v>187</v>
      </c>
      <c r="G280" s="295">
        <v>38024.136018348065</v>
      </c>
      <c r="H280" s="295">
        <v>16.174692701572852</v>
      </c>
      <c r="I280" s="295">
        <v>0.73291389331867995</v>
      </c>
    </row>
    <row r="281" spans="1:10">
      <c r="A281" s="259" t="s">
        <v>587</v>
      </c>
      <c r="B281" s="297">
        <v>270555.52902466076</v>
      </c>
      <c r="C281" s="295" t="s">
        <v>549</v>
      </c>
      <c r="D281" s="295">
        <v>71.174746954728036</v>
      </c>
      <c r="E281" s="295">
        <v>7.2747437896637797</v>
      </c>
      <c r="F281" s="295">
        <v>2.07984266172793</v>
      </c>
      <c r="G281" s="297">
        <v>19256.721315532806</v>
      </c>
      <c r="H281" s="297">
        <v>1.9682221545313501</v>
      </c>
      <c r="I281" s="297">
        <v>0.56271293163185998</v>
      </c>
    </row>
    <row r="282" spans="1:10">
      <c r="A282" s="259" t="s">
        <v>588</v>
      </c>
      <c r="B282" s="297">
        <v>275649.34134598356</v>
      </c>
      <c r="C282" s="295" t="s">
        <v>549</v>
      </c>
      <c r="D282" s="295">
        <v>68.084380725071952</v>
      </c>
      <c r="E282" s="295">
        <v>51.538198777011146</v>
      </c>
      <c r="F282" s="295">
        <v>0.61745462860799005</v>
      </c>
      <c r="G282" s="297">
        <v>18767.414702815262</v>
      </c>
      <c r="H282" s="297">
        <v>14.2064705470415</v>
      </c>
      <c r="I282" s="297">
        <v>0.17020096168682</v>
      </c>
    </row>
    <row r="283" spans="1:10">
      <c r="A283" s="259" t="s">
        <v>573</v>
      </c>
      <c r="B283" s="297" t="s">
        <v>493</v>
      </c>
      <c r="C283" s="295" t="s">
        <v>549</v>
      </c>
      <c r="D283" s="295" t="s">
        <v>493</v>
      </c>
      <c r="E283" s="295" t="s">
        <v>493</v>
      </c>
      <c r="F283" s="295" t="s">
        <v>493</v>
      </c>
      <c r="G283" s="297" t="s">
        <v>493</v>
      </c>
      <c r="H283" s="297" t="s">
        <v>493</v>
      </c>
      <c r="I283" s="297" t="s">
        <v>493</v>
      </c>
    </row>
    <row r="284" spans="1:10">
      <c r="A284" s="259" t="s">
        <v>3231</v>
      </c>
      <c r="B284" s="295" t="s">
        <v>520</v>
      </c>
      <c r="C284" s="295" t="s">
        <v>549</v>
      </c>
      <c r="D284" s="296" t="s">
        <v>187</v>
      </c>
      <c r="E284" s="296" t="s">
        <v>187</v>
      </c>
      <c r="F284" s="296" t="s">
        <v>187</v>
      </c>
      <c r="G284" s="295" t="s">
        <v>520</v>
      </c>
      <c r="H284" s="295" t="s">
        <v>491</v>
      </c>
      <c r="I284" s="295" t="s">
        <v>491</v>
      </c>
    </row>
    <row r="285" spans="1:10">
      <c r="A285" s="259" t="s">
        <v>552</v>
      </c>
      <c r="B285" s="297" t="s">
        <v>518</v>
      </c>
      <c r="C285" s="295" t="s">
        <v>549</v>
      </c>
      <c r="D285" s="295" t="s">
        <v>518</v>
      </c>
      <c r="E285" s="295" t="s">
        <v>493</v>
      </c>
      <c r="F285" s="295" t="s">
        <v>493</v>
      </c>
      <c r="G285" s="297" t="s">
        <v>518</v>
      </c>
      <c r="H285" s="297" t="s">
        <v>493</v>
      </c>
      <c r="I285" s="297" t="s">
        <v>493</v>
      </c>
      <c r="J285" s="50" t="s">
        <v>491</v>
      </c>
    </row>
    <row r="286" spans="1:10">
      <c r="A286" s="259" t="s">
        <v>3217</v>
      </c>
      <c r="B286" s="297" t="s">
        <v>493</v>
      </c>
      <c r="C286" s="295" t="s">
        <v>549</v>
      </c>
      <c r="D286" s="295" t="s">
        <v>493</v>
      </c>
      <c r="E286" s="295" t="s">
        <v>518</v>
      </c>
      <c r="F286" s="295" t="s">
        <v>518</v>
      </c>
      <c r="G286" s="297" t="s">
        <v>493</v>
      </c>
      <c r="H286" s="297" t="s">
        <v>518</v>
      </c>
      <c r="I286" s="297" t="s">
        <v>518</v>
      </c>
      <c r="J286" s="50" t="s">
        <v>491</v>
      </c>
    </row>
    <row r="287" spans="1:10">
      <c r="A287" s="259" t="s">
        <v>3232</v>
      </c>
      <c r="B287" s="295" t="s">
        <v>520</v>
      </c>
      <c r="C287" s="295" t="s">
        <v>549</v>
      </c>
      <c r="D287" s="296" t="s">
        <v>187</v>
      </c>
      <c r="E287" s="296" t="s">
        <v>187</v>
      </c>
      <c r="F287" s="296" t="s">
        <v>187</v>
      </c>
      <c r="G287" s="295" t="s">
        <v>520</v>
      </c>
      <c r="H287" s="295" t="s">
        <v>491</v>
      </c>
      <c r="I287" s="295" t="s">
        <v>491</v>
      </c>
      <c r="J287" s="50" t="s">
        <v>491</v>
      </c>
    </row>
    <row r="288" spans="1:10">
      <c r="A288" s="52" t="s">
        <v>3233</v>
      </c>
      <c r="B288" s="295">
        <v>644614.3919557624</v>
      </c>
      <c r="C288" s="295" t="s">
        <v>549</v>
      </c>
      <c r="D288" s="296" t="s">
        <v>187</v>
      </c>
      <c r="E288" s="296" t="s">
        <v>187</v>
      </c>
      <c r="F288" s="296" t="s">
        <v>187</v>
      </c>
      <c r="G288" s="295">
        <v>32390.631664594664</v>
      </c>
      <c r="H288" s="295">
        <v>42.78562494471668</v>
      </c>
      <c r="I288" s="295">
        <v>22.8286814646106</v>
      </c>
      <c r="J288" s="50" t="s">
        <v>491</v>
      </c>
    </row>
    <row r="289" spans="1:10">
      <c r="A289" s="267" t="s">
        <v>550</v>
      </c>
      <c r="B289" s="295" t="s">
        <v>589</v>
      </c>
      <c r="C289" s="295" t="s">
        <v>549</v>
      </c>
      <c r="D289" s="295" t="s">
        <v>589</v>
      </c>
      <c r="E289" s="295" t="s">
        <v>589</v>
      </c>
      <c r="F289" s="295" t="s">
        <v>589</v>
      </c>
      <c r="G289" s="295" t="s">
        <v>589</v>
      </c>
      <c r="H289" s="295">
        <v>40.930380256173969</v>
      </c>
      <c r="I289" s="295">
        <v>22.744244376797859</v>
      </c>
      <c r="J289" s="50" t="s">
        <v>491</v>
      </c>
    </row>
    <row r="290" spans="1:10">
      <c r="A290" s="267" t="s">
        <v>551</v>
      </c>
      <c r="B290" s="295" t="s">
        <v>520</v>
      </c>
      <c r="C290" s="295" t="s">
        <v>549</v>
      </c>
      <c r="D290" s="295" t="s">
        <v>520</v>
      </c>
      <c r="E290" s="295" t="s">
        <v>520</v>
      </c>
      <c r="F290" s="295" t="s">
        <v>520</v>
      </c>
      <c r="G290" s="295" t="s">
        <v>520</v>
      </c>
      <c r="H290" s="295" t="s">
        <v>520</v>
      </c>
      <c r="I290" s="295" t="s">
        <v>520</v>
      </c>
      <c r="J290" s="50" t="s">
        <v>491</v>
      </c>
    </row>
    <row r="291" spans="1:10">
      <c r="A291" s="267" t="s">
        <v>552</v>
      </c>
      <c r="B291" s="295">
        <v>644614.3919557624</v>
      </c>
      <c r="C291" s="295" t="s">
        <v>549</v>
      </c>
      <c r="D291" s="295">
        <v>50.248073994006511</v>
      </c>
      <c r="E291" s="295">
        <v>2.8780689846434999</v>
      </c>
      <c r="F291" s="295">
        <v>0.13098852409508999</v>
      </c>
      <c r="G291" s="295">
        <v>32390.631664594664</v>
      </c>
      <c r="H291" s="295">
        <v>1.8552446885427101</v>
      </c>
      <c r="I291" s="295">
        <v>8.4437087812739994E-2</v>
      </c>
      <c r="J291" s="50" t="s">
        <v>491</v>
      </c>
    </row>
    <row r="292" spans="1:10">
      <c r="A292" s="267" t="s">
        <v>3220</v>
      </c>
      <c r="B292" s="295" t="s">
        <v>565</v>
      </c>
      <c r="C292" s="295" t="s">
        <v>549</v>
      </c>
      <c r="D292" s="295" t="s">
        <v>565</v>
      </c>
      <c r="E292" s="295" t="s">
        <v>520</v>
      </c>
      <c r="F292" s="295" t="s">
        <v>520</v>
      </c>
      <c r="G292" s="295" t="s">
        <v>565</v>
      </c>
      <c r="H292" s="295" t="s">
        <v>520</v>
      </c>
      <c r="I292" s="295" t="s">
        <v>520</v>
      </c>
      <c r="J292" s="50" t="s">
        <v>491</v>
      </c>
    </row>
    <row r="293" spans="1:10">
      <c r="A293" s="267" t="s">
        <v>3222</v>
      </c>
      <c r="B293" s="295" t="s">
        <v>493</v>
      </c>
      <c r="C293" s="295" t="s">
        <v>549</v>
      </c>
      <c r="D293" s="295" t="s">
        <v>493</v>
      </c>
      <c r="E293" s="295" t="s">
        <v>590</v>
      </c>
      <c r="F293" s="295" t="s">
        <v>590</v>
      </c>
      <c r="G293" s="295" t="s">
        <v>493</v>
      </c>
      <c r="H293" s="295" t="s">
        <v>590</v>
      </c>
      <c r="I293" s="295" t="s">
        <v>590</v>
      </c>
      <c r="J293" s="50" t="s">
        <v>491</v>
      </c>
    </row>
    <row r="294" spans="1:10">
      <c r="A294" s="274" t="s">
        <v>591</v>
      </c>
      <c r="B294" s="295">
        <v>644614.3919557624</v>
      </c>
      <c r="C294" s="295" t="s">
        <v>549</v>
      </c>
      <c r="D294" s="296" t="s">
        <v>187</v>
      </c>
      <c r="E294" s="296" t="s">
        <v>187</v>
      </c>
      <c r="F294" s="296" t="s">
        <v>187</v>
      </c>
      <c r="G294" s="295">
        <v>32390.631664594664</v>
      </c>
      <c r="H294" s="295" t="s">
        <v>590</v>
      </c>
      <c r="I294" s="295" t="s">
        <v>590</v>
      </c>
      <c r="J294" s="50" t="s">
        <v>491</v>
      </c>
    </row>
    <row r="295" spans="1:10">
      <c r="A295" s="267" t="s">
        <v>550</v>
      </c>
      <c r="B295" s="297" t="s">
        <v>518</v>
      </c>
      <c r="C295" s="295" t="s">
        <v>549</v>
      </c>
      <c r="D295" s="295" t="s">
        <v>518</v>
      </c>
      <c r="E295" s="295" t="s">
        <v>518</v>
      </c>
      <c r="F295" s="295" t="s">
        <v>518</v>
      </c>
      <c r="G295" s="297" t="s">
        <v>518</v>
      </c>
      <c r="H295" s="297" t="s">
        <v>518</v>
      </c>
      <c r="I295" s="297" t="s">
        <v>518</v>
      </c>
      <c r="J295" s="50" t="s">
        <v>491</v>
      </c>
    </row>
    <row r="296" spans="1:10">
      <c r="A296" s="267" t="s">
        <v>551</v>
      </c>
      <c r="B296" s="297" t="s">
        <v>520</v>
      </c>
      <c r="C296" s="295" t="s">
        <v>549</v>
      </c>
      <c r="D296" s="295" t="s">
        <v>520</v>
      </c>
      <c r="E296" s="295" t="s">
        <v>520</v>
      </c>
      <c r="F296" s="295" t="s">
        <v>520</v>
      </c>
      <c r="G296" s="297" t="s">
        <v>520</v>
      </c>
      <c r="H296" s="297" t="s">
        <v>520</v>
      </c>
      <c r="I296" s="297" t="s">
        <v>520</v>
      </c>
      <c r="J296" s="50" t="s">
        <v>491</v>
      </c>
    </row>
    <row r="297" spans="1:10">
      <c r="A297" s="267" t="s">
        <v>552</v>
      </c>
      <c r="B297" s="297">
        <v>644614.3919557624</v>
      </c>
      <c r="C297" s="295" t="s">
        <v>549</v>
      </c>
      <c r="D297" s="295">
        <v>50.248073994006511</v>
      </c>
      <c r="E297" s="295" t="s">
        <v>518</v>
      </c>
      <c r="F297" s="295" t="s">
        <v>518</v>
      </c>
      <c r="G297" s="297">
        <v>32390.631664594664</v>
      </c>
      <c r="H297" s="297" t="s">
        <v>518</v>
      </c>
      <c r="I297" s="297" t="s">
        <v>518</v>
      </c>
      <c r="J297" s="50" t="s">
        <v>491</v>
      </c>
    </row>
    <row r="298" spans="1:10">
      <c r="A298" s="267" t="s">
        <v>3220</v>
      </c>
      <c r="B298" s="297" t="s">
        <v>493</v>
      </c>
      <c r="C298" s="295" t="s">
        <v>549</v>
      </c>
      <c r="D298" s="295" t="s">
        <v>493</v>
      </c>
      <c r="E298" s="295" t="s">
        <v>520</v>
      </c>
      <c r="F298" s="295" t="s">
        <v>520</v>
      </c>
      <c r="G298" s="297" t="s">
        <v>493</v>
      </c>
      <c r="H298" s="297" t="s">
        <v>520</v>
      </c>
      <c r="I298" s="297" t="s">
        <v>520</v>
      </c>
      <c r="J298" s="50" t="s">
        <v>491</v>
      </c>
    </row>
    <row r="299" spans="1:10">
      <c r="A299" s="267" t="s">
        <v>3222</v>
      </c>
      <c r="B299" s="297" t="s">
        <v>493</v>
      </c>
      <c r="C299" s="295" t="s">
        <v>549</v>
      </c>
      <c r="D299" s="295" t="s">
        <v>493</v>
      </c>
      <c r="E299" s="295" t="s">
        <v>520</v>
      </c>
      <c r="F299" s="295" t="s">
        <v>520</v>
      </c>
      <c r="G299" s="297" t="s">
        <v>493</v>
      </c>
      <c r="H299" s="297" t="s">
        <v>520</v>
      </c>
      <c r="I299" s="297" t="s">
        <v>520</v>
      </c>
      <c r="J299" s="50" t="s">
        <v>491</v>
      </c>
    </row>
    <row r="300" spans="1:10">
      <c r="A300" s="274" t="s">
        <v>3234</v>
      </c>
      <c r="B300" s="295" t="s">
        <v>565</v>
      </c>
      <c r="C300" s="295" t="s">
        <v>549</v>
      </c>
      <c r="D300" s="296" t="s">
        <v>187</v>
      </c>
      <c r="E300" s="296" t="s">
        <v>187</v>
      </c>
      <c r="F300" s="296" t="s">
        <v>187</v>
      </c>
      <c r="G300" s="295" t="s">
        <v>565</v>
      </c>
      <c r="H300" s="295">
        <v>42.78562494471668</v>
      </c>
      <c r="I300" s="295">
        <v>22.8286814646106</v>
      </c>
      <c r="J300" s="50" t="s">
        <v>491</v>
      </c>
    </row>
    <row r="301" spans="1:10">
      <c r="A301" s="263" t="s">
        <v>592</v>
      </c>
      <c r="B301" s="295" t="s">
        <v>565</v>
      </c>
      <c r="C301" s="295" t="s">
        <v>549</v>
      </c>
      <c r="D301" s="296" t="s">
        <v>187</v>
      </c>
      <c r="E301" s="296" t="s">
        <v>187</v>
      </c>
      <c r="F301" s="296" t="s">
        <v>187</v>
      </c>
      <c r="G301" s="295" t="s">
        <v>565</v>
      </c>
      <c r="H301" s="295">
        <v>42.78562494471668</v>
      </c>
      <c r="I301" s="295">
        <v>22.8286814646106</v>
      </c>
      <c r="J301" s="50" t="s">
        <v>491</v>
      </c>
    </row>
    <row r="302" spans="1:10">
      <c r="A302" s="264" t="s">
        <v>556</v>
      </c>
      <c r="B302" s="297" t="s">
        <v>493</v>
      </c>
      <c r="C302" s="295" t="s">
        <v>549</v>
      </c>
      <c r="D302" s="295" t="s">
        <v>493</v>
      </c>
      <c r="E302" s="295" t="s">
        <v>493</v>
      </c>
      <c r="F302" s="295" t="s">
        <v>493</v>
      </c>
      <c r="G302" s="297" t="s">
        <v>493</v>
      </c>
      <c r="H302" s="297">
        <v>40.930380256173969</v>
      </c>
      <c r="I302" s="297">
        <v>22.744244376797859</v>
      </c>
      <c r="J302" s="50" t="s">
        <v>491</v>
      </c>
    </row>
    <row r="303" spans="1:10">
      <c r="A303" s="264" t="s">
        <v>557</v>
      </c>
      <c r="B303" s="297" t="s">
        <v>520</v>
      </c>
      <c r="C303" s="295" t="s">
        <v>549</v>
      </c>
      <c r="D303" s="295" t="s">
        <v>520</v>
      </c>
      <c r="E303" s="295" t="s">
        <v>520</v>
      </c>
      <c r="F303" s="295" t="s">
        <v>520</v>
      </c>
      <c r="G303" s="297" t="s">
        <v>520</v>
      </c>
      <c r="H303" s="297" t="s">
        <v>520</v>
      </c>
      <c r="I303" s="297" t="s">
        <v>520</v>
      </c>
      <c r="J303" s="50" t="s">
        <v>491</v>
      </c>
    </row>
    <row r="304" spans="1:10">
      <c r="A304" s="264" t="s">
        <v>558</v>
      </c>
      <c r="B304" s="297" t="s">
        <v>493</v>
      </c>
      <c r="C304" s="295" t="s">
        <v>549</v>
      </c>
      <c r="D304" s="295" t="s">
        <v>493</v>
      </c>
      <c r="E304" s="295" t="s">
        <v>493</v>
      </c>
      <c r="F304" s="295" t="s">
        <v>493</v>
      </c>
      <c r="G304" s="297" t="s">
        <v>493</v>
      </c>
      <c r="H304" s="297">
        <v>1.8552446885427101</v>
      </c>
      <c r="I304" s="297">
        <v>8.4437087812739994E-2</v>
      </c>
      <c r="J304" s="50" t="s">
        <v>491</v>
      </c>
    </row>
    <row r="305" spans="1:10">
      <c r="A305" s="264" t="s">
        <v>559</v>
      </c>
      <c r="B305" s="297" t="s">
        <v>520</v>
      </c>
      <c r="C305" s="295" t="s">
        <v>549</v>
      </c>
      <c r="D305" s="295" t="s">
        <v>520</v>
      </c>
      <c r="E305" s="295" t="s">
        <v>520</v>
      </c>
      <c r="F305" s="295" t="s">
        <v>520</v>
      </c>
      <c r="G305" s="297" t="s">
        <v>520</v>
      </c>
      <c r="H305" s="297" t="s">
        <v>520</v>
      </c>
      <c r="I305" s="297" t="s">
        <v>520</v>
      </c>
      <c r="J305" s="50" t="s">
        <v>491</v>
      </c>
    </row>
    <row r="306" spans="1:10">
      <c r="A306" s="264" t="s">
        <v>92</v>
      </c>
      <c r="B306" s="297" t="s">
        <v>493</v>
      </c>
      <c r="C306" s="295" t="s">
        <v>549</v>
      </c>
      <c r="D306" s="295" t="s">
        <v>493</v>
      </c>
      <c r="E306" s="295" t="s">
        <v>518</v>
      </c>
      <c r="F306" s="295" t="s">
        <v>518</v>
      </c>
      <c r="G306" s="297" t="s">
        <v>493</v>
      </c>
      <c r="H306" s="297" t="s">
        <v>518</v>
      </c>
      <c r="I306" s="297" t="s">
        <v>518</v>
      </c>
      <c r="J306" s="50" t="s">
        <v>491</v>
      </c>
    </row>
    <row r="307" spans="1:10">
      <c r="A307" s="260" t="s">
        <v>593</v>
      </c>
      <c r="B307" s="295">
        <v>11350565.440672889</v>
      </c>
      <c r="C307" s="295" t="s">
        <v>549</v>
      </c>
      <c r="D307" s="296" t="s">
        <v>187</v>
      </c>
      <c r="E307" s="296" t="s">
        <v>187</v>
      </c>
      <c r="F307" s="296" t="s">
        <v>187</v>
      </c>
      <c r="G307" s="295">
        <v>586285.4434706961</v>
      </c>
      <c r="H307" s="295">
        <v>205.34813377159594</v>
      </c>
      <c r="I307" s="295">
        <v>4.1002059296026401</v>
      </c>
      <c r="J307" s="295" t="s">
        <v>553</v>
      </c>
    </row>
    <row r="308" spans="1:10">
      <c r="A308" s="259" t="s">
        <v>550</v>
      </c>
      <c r="B308" s="295">
        <v>2244284.3614724921</v>
      </c>
      <c r="C308" s="295" t="s">
        <v>549</v>
      </c>
      <c r="D308" s="295">
        <v>67.197268126614205</v>
      </c>
      <c r="E308" s="295">
        <v>9.4999509612768396</v>
      </c>
      <c r="F308" s="295">
        <v>0.57001685543420999</v>
      </c>
      <c r="G308" s="295">
        <v>150809.77799023423</v>
      </c>
      <c r="H308" s="295">
        <v>21.320591377149189</v>
      </c>
      <c r="I308" s="295">
        <v>1.2792799144267299</v>
      </c>
      <c r="J308" s="295" t="s">
        <v>491</v>
      </c>
    </row>
    <row r="309" spans="1:10">
      <c r="A309" s="259" t="s">
        <v>551</v>
      </c>
      <c r="B309" s="295">
        <v>112366.54296457814</v>
      </c>
      <c r="C309" s="295" t="s">
        <v>549</v>
      </c>
      <c r="D309" s="295">
        <v>90.475845936581024</v>
      </c>
      <c r="E309" s="295">
        <v>31.31951642816826</v>
      </c>
      <c r="F309" s="295">
        <v>1.4249999999999701</v>
      </c>
      <c r="G309" s="295">
        <v>10166.458029689384</v>
      </c>
      <c r="H309" s="295">
        <v>3.5192657883555798</v>
      </c>
      <c r="I309" s="295">
        <v>0.16012232372452001</v>
      </c>
      <c r="J309" s="295" t="s">
        <v>491</v>
      </c>
    </row>
    <row r="310" spans="1:10">
      <c r="A310" s="259" t="s">
        <v>552</v>
      </c>
      <c r="B310" s="295">
        <v>8464063.9996716734</v>
      </c>
      <c r="C310" s="295" t="s">
        <v>549</v>
      </c>
      <c r="D310" s="295">
        <v>50.248817526340829</v>
      </c>
      <c r="E310" s="295">
        <v>4.4986853631150696</v>
      </c>
      <c r="F310" s="295">
        <v>8.9994847365319999E-2</v>
      </c>
      <c r="G310" s="295">
        <v>425309.20745077246</v>
      </c>
      <c r="H310" s="295">
        <v>38.07716082779217</v>
      </c>
      <c r="I310" s="295">
        <v>0.76172214774073999</v>
      </c>
      <c r="J310" s="295" t="s">
        <v>491</v>
      </c>
    </row>
    <row r="311" spans="1:10">
      <c r="A311" s="259" t="s">
        <v>3215</v>
      </c>
      <c r="B311" s="295" t="s">
        <v>520</v>
      </c>
      <c r="C311" s="295" t="s">
        <v>549</v>
      </c>
      <c r="D311" s="295" t="s">
        <v>520</v>
      </c>
      <c r="E311" s="295" t="s">
        <v>520</v>
      </c>
      <c r="F311" s="295" t="s">
        <v>520</v>
      </c>
      <c r="G311" s="295" t="s">
        <v>520</v>
      </c>
      <c r="H311" s="295" t="s">
        <v>520</v>
      </c>
      <c r="I311" s="295" t="s">
        <v>520</v>
      </c>
      <c r="J311" s="295" t="s">
        <v>520</v>
      </c>
    </row>
    <row r="312" spans="1:10">
      <c r="A312" s="259" t="s">
        <v>3216</v>
      </c>
      <c r="B312" s="295" t="s">
        <v>520</v>
      </c>
      <c r="C312" s="295" t="s">
        <v>549</v>
      </c>
      <c r="D312" s="295" t="s">
        <v>520</v>
      </c>
      <c r="E312" s="295" t="s">
        <v>520</v>
      </c>
      <c r="F312" s="295" t="s">
        <v>520</v>
      </c>
      <c r="G312" s="295" t="s">
        <v>520</v>
      </c>
      <c r="H312" s="295" t="s">
        <v>520</v>
      </c>
      <c r="I312" s="295" t="s">
        <v>520</v>
      </c>
      <c r="J312" s="295" t="s">
        <v>520</v>
      </c>
    </row>
    <row r="313" spans="1:10">
      <c r="A313" s="259" t="s">
        <v>3217</v>
      </c>
      <c r="B313" s="295">
        <v>529850.53656414582</v>
      </c>
      <c r="C313" s="295" t="s">
        <v>549</v>
      </c>
      <c r="D313" s="295">
        <v>97.591405250278996</v>
      </c>
      <c r="E313" s="295">
        <v>268.8137615220773</v>
      </c>
      <c r="F313" s="295">
        <v>3.5841834869610198</v>
      </c>
      <c r="G313" s="295">
        <v>51708.858435909322</v>
      </c>
      <c r="H313" s="295">
        <v>142.43111577829899</v>
      </c>
      <c r="I313" s="295">
        <v>1.8990815437106501</v>
      </c>
      <c r="J313" s="295" t="s">
        <v>491</v>
      </c>
    </row>
    <row r="314" spans="1:10">
      <c r="A314" s="272" t="s">
        <v>3235</v>
      </c>
      <c r="B314" s="295">
        <v>4223544.2202831479</v>
      </c>
      <c r="C314" s="295" t="s">
        <v>549</v>
      </c>
      <c r="D314" s="296" t="s">
        <v>187</v>
      </c>
      <c r="E314" s="296" t="s">
        <v>187</v>
      </c>
      <c r="F314" s="296" t="s">
        <v>187</v>
      </c>
      <c r="G314" s="295">
        <v>227130.02298152124</v>
      </c>
      <c r="H314" s="295">
        <v>43.127051806573057</v>
      </c>
      <c r="I314" s="295">
        <v>1.1609958550767701</v>
      </c>
      <c r="J314" s="295" t="s">
        <v>553</v>
      </c>
    </row>
    <row r="315" spans="1:10">
      <c r="A315" s="259" t="s">
        <v>550</v>
      </c>
      <c r="B315" s="295">
        <v>802613.81053188839</v>
      </c>
      <c r="C315" s="295" t="s">
        <v>549</v>
      </c>
      <c r="D315" s="295">
        <v>68.457376341550798</v>
      </c>
      <c r="E315" s="295">
        <v>9.5</v>
      </c>
      <c r="F315" s="295">
        <v>0.56999999999999995</v>
      </c>
      <c r="G315" s="295">
        <v>54944.835684507634</v>
      </c>
      <c r="H315" s="295">
        <v>7.6248312000529399</v>
      </c>
      <c r="I315" s="295">
        <v>0.45748987200317998</v>
      </c>
      <c r="J315" s="295" t="s">
        <v>491</v>
      </c>
    </row>
    <row r="316" spans="1:10">
      <c r="A316" s="259" t="s">
        <v>551</v>
      </c>
      <c r="B316" s="295">
        <v>102339.36264828738</v>
      </c>
      <c r="C316" s="295" t="s">
        <v>549</v>
      </c>
      <c r="D316" s="295">
        <v>90.484267022339296</v>
      </c>
      <c r="E316" s="295">
        <v>9.5</v>
      </c>
      <c r="F316" s="295">
        <v>1.425</v>
      </c>
      <c r="G316" s="295">
        <v>9260.1022167636511</v>
      </c>
      <c r="H316" s="295">
        <v>0.97222394515873001</v>
      </c>
      <c r="I316" s="295">
        <v>0.14583359177381</v>
      </c>
      <c r="J316" s="295" t="s">
        <v>491</v>
      </c>
    </row>
    <row r="317" spans="1:10">
      <c r="A317" s="259" t="s">
        <v>552</v>
      </c>
      <c r="B317" s="295">
        <v>3242414.5271654259</v>
      </c>
      <c r="C317" s="295" t="s">
        <v>549</v>
      </c>
      <c r="D317" s="295">
        <v>50.248073994006511</v>
      </c>
      <c r="E317" s="295">
        <v>4.5</v>
      </c>
      <c r="F317" s="295">
        <v>0.09</v>
      </c>
      <c r="G317" s="295">
        <v>162925.08508024996</v>
      </c>
      <c r="H317" s="295">
        <v>14.590865372244419</v>
      </c>
      <c r="I317" s="295">
        <v>0.29181730744488998</v>
      </c>
      <c r="J317" s="295" t="s">
        <v>491</v>
      </c>
    </row>
    <row r="318" spans="1:10">
      <c r="A318" s="259" t="s">
        <v>3215</v>
      </c>
      <c r="B318" s="295" t="s">
        <v>520</v>
      </c>
      <c r="C318" s="295" t="s">
        <v>549</v>
      </c>
      <c r="D318" s="295" t="s">
        <v>520</v>
      </c>
      <c r="E318" s="295" t="s">
        <v>520</v>
      </c>
      <c r="F318" s="295" t="s">
        <v>520</v>
      </c>
      <c r="G318" s="295" t="s">
        <v>520</v>
      </c>
      <c r="H318" s="295" t="s">
        <v>520</v>
      </c>
      <c r="I318" s="295" t="s">
        <v>520</v>
      </c>
      <c r="J318" s="295" t="s">
        <v>520</v>
      </c>
    </row>
    <row r="319" spans="1:10">
      <c r="A319" s="259" t="s">
        <v>3216</v>
      </c>
      <c r="B319" s="295" t="s">
        <v>520</v>
      </c>
      <c r="C319" s="295" t="s">
        <v>549</v>
      </c>
      <c r="D319" s="295" t="s">
        <v>520</v>
      </c>
      <c r="E319" s="295" t="s">
        <v>520</v>
      </c>
      <c r="F319" s="295" t="s">
        <v>520</v>
      </c>
      <c r="G319" s="295" t="s">
        <v>520</v>
      </c>
      <c r="H319" s="295" t="s">
        <v>520</v>
      </c>
      <c r="I319" s="295" t="s">
        <v>520</v>
      </c>
      <c r="J319" s="295" t="s">
        <v>520</v>
      </c>
    </row>
    <row r="320" spans="1:10">
      <c r="A320" s="259" t="s">
        <v>3217</v>
      </c>
      <c r="B320" s="295">
        <v>76176.519937545774</v>
      </c>
      <c r="C320" s="295" t="s">
        <v>549</v>
      </c>
      <c r="D320" s="295">
        <v>96.731829689896188</v>
      </c>
      <c r="E320" s="295">
        <v>261.74904426540229</v>
      </c>
      <c r="F320" s="295">
        <v>3.4899872568719901</v>
      </c>
      <c r="G320" s="295">
        <v>7368.6941529676596</v>
      </c>
      <c r="H320" s="295">
        <v>19.939131289116968</v>
      </c>
      <c r="I320" s="295">
        <v>0.26585508385488998</v>
      </c>
      <c r="J320" s="295" t="s">
        <v>491</v>
      </c>
    </row>
    <row r="321" spans="1:10">
      <c r="A321" s="264" t="s">
        <v>594</v>
      </c>
      <c r="B321" s="295">
        <v>4223544.2202831479</v>
      </c>
      <c r="C321" s="295" t="s">
        <v>549</v>
      </c>
      <c r="D321" s="296" t="s">
        <v>187</v>
      </c>
      <c r="E321" s="296" t="s">
        <v>187</v>
      </c>
      <c r="F321" s="296" t="s">
        <v>187</v>
      </c>
      <c r="G321" s="295">
        <v>227130.02298152124</v>
      </c>
      <c r="H321" s="295">
        <v>43.127051806573057</v>
      </c>
      <c r="I321" s="295">
        <v>1.1609958550767701</v>
      </c>
      <c r="J321" s="295" t="s">
        <v>553</v>
      </c>
    </row>
    <row r="322" spans="1:10">
      <c r="A322" s="270" t="s">
        <v>556</v>
      </c>
      <c r="B322" s="297">
        <v>802613.81053188839</v>
      </c>
      <c r="C322" s="295" t="s">
        <v>549</v>
      </c>
      <c r="D322" s="295">
        <v>68.457376341550798</v>
      </c>
      <c r="E322" s="295">
        <v>9.5</v>
      </c>
      <c r="F322" s="295">
        <v>0.56999999999999995</v>
      </c>
      <c r="G322" s="297">
        <v>54944.835684507634</v>
      </c>
      <c r="H322" s="297">
        <v>7.6248312000529399</v>
      </c>
      <c r="I322" s="297">
        <v>0.45748987200317998</v>
      </c>
      <c r="J322" s="297" t="s">
        <v>491</v>
      </c>
    </row>
    <row r="323" spans="1:10">
      <c r="A323" s="270" t="s">
        <v>557</v>
      </c>
      <c r="B323" s="297">
        <v>102339.36264828738</v>
      </c>
      <c r="C323" s="295" t="s">
        <v>549</v>
      </c>
      <c r="D323" s="295">
        <v>90.484267022339296</v>
      </c>
      <c r="E323" s="295">
        <v>9.5</v>
      </c>
      <c r="F323" s="295">
        <v>1.425</v>
      </c>
      <c r="G323" s="297">
        <v>9260.1022167636511</v>
      </c>
      <c r="H323" s="297">
        <v>0.97222394515873001</v>
      </c>
      <c r="I323" s="297">
        <v>0.14583359177381</v>
      </c>
      <c r="J323" s="297" t="s">
        <v>491</v>
      </c>
    </row>
    <row r="324" spans="1:10">
      <c r="A324" s="270" t="s">
        <v>558</v>
      </c>
      <c r="B324" s="297">
        <v>3242414.5271654259</v>
      </c>
      <c r="C324" s="295" t="s">
        <v>549</v>
      </c>
      <c r="D324" s="295">
        <v>50.248073994006511</v>
      </c>
      <c r="E324" s="295">
        <v>4.5</v>
      </c>
      <c r="F324" s="295">
        <v>0.09</v>
      </c>
      <c r="G324" s="297">
        <v>162925.08508024996</v>
      </c>
      <c r="H324" s="297">
        <v>14.590865372244419</v>
      </c>
      <c r="I324" s="297">
        <v>0.29181730744488998</v>
      </c>
      <c r="J324" s="297" t="s">
        <v>491</v>
      </c>
    </row>
    <row r="325" spans="1:10">
      <c r="A325" s="270" t="s">
        <v>559</v>
      </c>
      <c r="B325" s="297" t="s">
        <v>520</v>
      </c>
      <c r="C325" s="295" t="s">
        <v>549</v>
      </c>
      <c r="D325" s="295" t="s">
        <v>520</v>
      </c>
      <c r="E325" s="295" t="s">
        <v>520</v>
      </c>
      <c r="F325" s="295" t="s">
        <v>520</v>
      </c>
      <c r="G325" s="297" t="s">
        <v>520</v>
      </c>
      <c r="H325" s="297" t="s">
        <v>520</v>
      </c>
      <c r="I325" s="297" t="s">
        <v>520</v>
      </c>
      <c r="J325" s="297" t="s">
        <v>520</v>
      </c>
    </row>
    <row r="326" spans="1:10">
      <c r="A326" s="270" t="s">
        <v>560</v>
      </c>
      <c r="B326" s="297" t="s">
        <v>520</v>
      </c>
      <c r="C326" s="295" t="s">
        <v>549</v>
      </c>
      <c r="D326" s="295" t="s">
        <v>520</v>
      </c>
      <c r="E326" s="295" t="s">
        <v>520</v>
      </c>
      <c r="F326" s="295" t="s">
        <v>520</v>
      </c>
      <c r="G326" s="297" t="s">
        <v>520</v>
      </c>
      <c r="H326" s="297" t="s">
        <v>520</v>
      </c>
      <c r="I326" s="297" t="s">
        <v>520</v>
      </c>
      <c r="J326" s="297" t="s">
        <v>520</v>
      </c>
    </row>
    <row r="327" spans="1:10">
      <c r="A327" s="270" t="s">
        <v>92</v>
      </c>
      <c r="B327" s="297">
        <v>76176.519937545774</v>
      </c>
      <c r="C327" s="295" t="s">
        <v>549</v>
      </c>
      <c r="D327" s="295">
        <v>96.731829689896188</v>
      </c>
      <c r="E327" s="295">
        <v>261.74904426540229</v>
      </c>
      <c r="F327" s="295">
        <v>3.4899872568719901</v>
      </c>
      <c r="G327" s="297">
        <v>7368.6941529676596</v>
      </c>
      <c r="H327" s="297">
        <v>19.939131289116968</v>
      </c>
      <c r="I327" s="297">
        <v>0.26585508385488998</v>
      </c>
      <c r="J327" s="297" t="s">
        <v>491</v>
      </c>
    </row>
    <row r="328" spans="1:10">
      <c r="A328" s="272" t="s">
        <v>3236</v>
      </c>
      <c r="B328" s="295">
        <v>7122906.3888648106</v>
      </c>
      <c r="C328" s="295" t="s">
        <v>549</v>
      </c>
      <c r="D328" s="296" t="s">
        <v>187</v>
      </c>
      <c r="E328" s="296" t="s">
        <v>187</v>
      </c>
      <c r="F328" s="296" t="s">
        <v>187</v>
      </c>
      <c r="G328" s="295">
        <v>358897.51072027022</v>
      </c>
      <c r="H328" s="295">
        <v>162.20807697148538</v>
      </c>
      <c r="I328" s="295">
        <v>2.9373316220328798</v>
      </c>
      <c r="J328" s="295" t="s">
        <v>553</v>
      </c>
    </row>
    <row r="329" spans="1:10">
      <c r="A329" s="259" t="s">
        <v>550</v>
      </c>
      <c r="B329" s="295">
        <v>1441653.2392910132</v>
      </c>
      <c r="C329" s="295" t="s">
        <v>549</v>
      </c>
      <c r="D329" s="295">
        <v>66.495636541257568</v>
      </c>
      <c r="E329" s="295">
        <v>9.5</v>
      </c>
      <c r="F329" s="295">
        <v>0.56999999999999995</v>
      </c>
      <c r="G329" s="295">
        <v>95863.649818421836</v>
      </c>
      <c r="H329" s="295">
        <v>13.695705773264629</v>
      </c>
      <c r="I329" s="295">
        <v>0.82174234639587995</v>
      </c>
      <c r="J329" s="295" t="s">
        <v>491</v>
      </c>
    </row>
    <row r="330" spans="1:10">
      <c r="A330" s="259" t="s">
        <v>551</v>
      </c>
      <c r="B330" s="295">
        <v>8899.3961168497008</v>
      </c>
      <c r="C330" s="295" t="s">
        <v>549</v>
      </c>
      <c r="D330" s="295">
        <v>90.484267022339282</v>
      </c>
      <c r="E330" s="295">
        <v>284.99999999999949</v>
      </c>
      <c r="F330" s="295">
        <v>1.4249999999999099</v>
      </c>
      <c r="G330" s="295">
        <v>805.25533457459767</v>
      </c>
      <c r="H330" s="295">
        <v>2.5363278933021598</v>
      </c>
      <c r="I330" s="295">
        <v>1.2681639466510001E-2</v>
      </c>
      <c r="J330" s="295" t="s">
        <v>491</v>
      </c>
    </row>
    <row r="331" spans="1:10">
      <c r="A331" s="259" t="s">
        <v>552</v>
      </c>
      <c r="B331" s="295">
        <v>5218679.7368303481</v>
      </c>
      <c r="C331" s="295" t="s">
        <v>549</v>
      </c>
      <c r="D331" s="295">
        <v>50.248073994006518</v>
      </c>
      <c r="E331" s="295">
        <v>4.5</v>
      </c>
      <c r="F331" s="295">
        <v>0.09</v>
      </c>
      <c r="G331" s="295">
        <v>262228.6055672738</v>
      </c>
      <c r="H331" s="295">
        <v>23.484058815736571</v>
      </c>
      <c r="I331" s="295">
        <v>0.46968117631473</v>
      </c>
      <c r="J331" s="295" t="s">
        <v>491</v>
      </c>
    </row>
    <row r="332" spans="1:10">
      <c r="A332" s="259" t="s">
        <v>3215</v>
      </c>
      <c r="B332" s="295" t="s">
        <v>520</v>
      </c>
      <c r="C332" s="295" t="s">
        <v>549</v>
      </c>
      <c r="D332" s="295" t="s">
        <v>520</v>
      </c>
      <c r="E332" s="295" t="s">
        <v>520</v>
      </c>
      <c r="F332" s="295" t="s">
        <v>520</v>
      </c>
      <c r="G332" s="295" t="s">
        <v>520</v>
      </c>
      <c r="H332" s="295" t="s">
        <v>520</v>
      </c>
      <c r="I332" s="295" t="s">
        <v>520</v>
      </c>
      <c r="J332" s="295" t="s">
        <v>520</v>
      </c>
    </row>
    <row r="333" spans="1:10">
      <c r="A333" s="259" t="s">
        <v>3216</v>
      </c>
      <c r="B333" s="295" t="s">
        <v>520</v>
      </c>
      <c r="C333" s="295" t="s">
        <v>549</v>
      </c>
      <c r="D333" s="295" t="s">
        <v>520</v>
      </c>
      <c r="E333" s="295" t="s">
        <v>520</v>
      </c>
      <c r="F333" s="295" t="s">
        <v>520</v>
      </c>
      <c r="G333" s="295" t="s">
        <v>520</v>
      </c>
      <c r="H333" s="295" t="s">
        <v>520</v>
      </c>
      <c r="I333" s="295" t="s">
        <v>520</v>
      </c>
      <c r="J333" s="295" t="s">
        <v>520</v>
      </c>
    </row>
    <row r="334" spans="1:10">
      <c r="A334" s="259" t="s">
        <v>3217</v>
      </c>
      <c r="B334" s="295">
        <v>453674.0166266</v>
      </c>
      <c r="C334" s="295" t="s">
        <v>549</v>
      </c>
      <c r="D334" s="295">
        <v>97.735736802039924</v>
      </c>
      <c r="E334" s="295">
        <v>270.00000000000006</v>
      </c>
      <c r="F334" s="295">
        <v>3.6</v>
      </c>
      <c r="G334" s="295">
        <v>44340.16428294166</v>
      </c>
      <c r="H334" s="295">
        <v>122.49198448918202</v>
      </c>
      <c r="I334" s="295">
        <v>1.63322645985576</v>
      </c>
      <c r="J334" s="295" t="s">
        <v>491</v>
      </c>
    </row>
    <row r="335" spans="1:10">
      <c r="A335" s="263" t="s">
        <v>595</v>
      </c>
      <c r="B335" s="295">
        <v>7122906.3888648106</v>
      </c>
      <c r="C335" s="295" t="s">
        <v>549</v>
      </c>
      <c r="D335" s="296" t="s">
        <v>187</v>
      </c>
      <c r="E335" s="296" t="s">
        <v>187</v>
      </c>
      <c r="F335" s="296" t="s">
        <v>187</v>
      </c>
      <c r="G335" s="295">
        <v>358897.51072027022</v>
      </c>
      <c r="H335" s="295">
        <v>162.20807697148538</v>
      </c>
      <c r="I335" s="295">
        <v>2.9373316220328798</v>
      </c>
      <c r="J335" s="295" t="s">
        <v>553</v>
      </c>
    </row>
    <row r="336" spans="1:10">
      <c r="A336" s="264" t="s">
        <v>596</v>
      </c>
      <c r="B336" s="295">
        <v>7122906.3888648106</v>
      </c>
      <c r="C336" s="295" t="s">
        <v>549</v>
      </c>
      <c r="D336" s="296" t="s">
        <v>187</v>
      </c>
      <c r="E336" s="296" t="s">
        <v>187</v>
      </c>
      <c r="F336" s="296" t="s">
        <v>187</v>
      </c>
      <c r="G336" s="295">
        <v>358897.51072027022</v>
      </c>
      <c r="H336" s="295">
        <v>162.20807697148538</v>
      </c>
      <c r="I336" s="295">
        <v>2.9373316220328798</v>
      </c>
      <c r="J336" s="295" t="s">
        <v>553</v>
      </c>
    </row>
    <row r="337" spans="1:10">
      <c r="A337" s="270" t="s">
        <v>556</v>
      </c>
      <c r="B337" s="297">
        <v>1441653.2392910132</v>
      </c>
      <c r="C337" s="295" t="s">
        <v>549</v>
      </c>
      <c r="D337" s="295">
        <v>66.495636541257568</v>
      </c>
      <c r="E337" s="295">
        <v>9.5</v>
      </c>
      <c r="F337" s="295">
        <v>0.56999999999999995</v>
      </c>
      <c r="G337" s="297">
        <v>95863.649818421836</v>
      </c>
      <c r="H337" s="297">
        <v>13.695705773264629</v>
      </c>
      <c r="I337" s="297">
        <v>0.82174234639587995</v>
      </c>
      <c r="J337" s="297" t="s">
        <v>491</v>
      </c>
    </row>
    <row r="338" spans="1:10">
      <c r="A338" s="270" t="s">
        <v>557</v>
      </c>
      <c r="B338" s="297">
        <v>8899.3961168497008</v>
      </c>
      <c r="C338" s="295" t="s">
        <v>549</v>
      </c>
      <c r="D338" s="295">
        <v>90.484267022339282</v>
      </c>
      <c r="E338" s="295">
        <v>284.99999999999949</v>
      </c>
      <c r="F338" s="295">
        <v>1.4249999999999099</v>
      </c>
      <c r="G338" s="297">
        <v>805.25533457459767</v>
      </c>
      <c r="H338" s="297">
        <v>2.5363278933021598</v>
      </c>
      <c r="I338" s="297">
        <v>1.2681639466510001E-2</v>
      </c>
      <c r="J338" s="297" t="s">
        <v>491</v>
      </c>
    </row>
    <row r="339" spans="1:10">
      <c r="A339" s="270" t="s">
        <v>558</v>
      </c>
      <c r="B339" s="297">
        <v>5218679.7368303481</v>
      </c>
      <c r="C339" s="295" t="s">
        <v>549</v>
      </c>
      <c r="D339" s="295">
        <v>50.248073994006518</v>
      </c>
      <c r="E339" s="295">
        <v>4.5</v>
      </c>
      <c r="F339" s="295">
        <v>0.09</v>
      </c>
      <c r="G339" s="297">
        <v>262228.6055672738</v>
      </c>
      <c r="H339" s="297">
        <v>23.484058815736571</v>
      </c>
      <c r="I339" s="297">
        <v>0.46968117631473</v>
      </c>
      <c r="J339" s="297" t="s">
        <v>491</v>
      </c>
    </row>
    <row r="340" spans="1:10">
      <c r="A340" s="270" t="s">
        <v>559</v>
      </c>
      <c r="B340" s="297" t="s">
        <v>520</v>
      </c>
      <c r="C340" s="295" t="s">
        <v>549</v>
      </c>
      <c r="D340" s="295" t="s">
        <v>520</v>
      </c>
      <c r="E340" s="295" t="s">
        <v>520</v>
      </c>
      <c r="F340" s="295" t="s">
        <v>520</v>
      </c>
      <c r="G340" s="297" t="s">
        <v>520</v>
      </c>
      <c r="H340" s="297" t="s">
        <v>520</v>
      </c>
      <c r="I340" s="297" t="s">
        <v>520</v>
      </c>
      <c r="J340" s="297" t="s">
        <v>520</v>
      </c>
    </row>
    <row r="341" spans="1:10">
      <c r="A341" s="270" t="s">
        <v>560</v>
      </c>
      <c r="B341" s="297" t="s">
        <v>520</v>
      </c>
      <c r="C341" s="295" t="s">
        <v>549</v>
      </c>
      <c r="D341" s="295" t="s">
        <v>520</v>
      </c>
      <c r="E341" s="295" t="s">
        <v>520</v>
      </c>
      <c r="F341" s="295" t="s">
        <v>520</v>
      </c>
      <c r="G341" s="297" t="s">
        <v>520</v>
      </c>
      <c r="H341" s="297" t="s">
        <v>520</v>
      </c>
      <c r="I341" s="297" t="s">
        <v>520</v>
      </c>
      <c r="J341" s="297" t="s">
        <v>520</v>
      </c>
    </row>
    <row r="342" spans="1:10">
      <c r="A342" s="270" t="s">
        <v>92</v>
      </c>
      <c r="B342" s="297">
        <v>453674.0166266</v>
      </c>
      <c r="C342" s="295" t="s">
        <v>549</v>
      </c>
      <c r="D342" s="295">
        <v>97.735736802039924</v>
      </c>
      <c r="E342" s="295">
        <v>270.00000000000006</v>
      </c>
      <c r="F342" s="295">
        <v>3.6</v>
      </c>
      <c r="G342" s="297">
        <v>44340.16428294166</v>
      </c>
      <c r="H342" s="297">
        <v>122.49198448918202</v>
      </c>
      <c r="I342" s="297">
        <v>1.63322645985576</v>
      </c>
      <c r="J342" s="297" t="s">
        <v>491</v>
      </c>
    </row>
    <row r="343" spans="1:10">
      <c r="A343" s="272" t="s">
        <v>510</v>
      </c>
      <c r="B343" s="295">
        <v>4114.8315249317002</v>
      </c>
      <c r="C343" s="295" t="s">
        <v>549</v>
      </c>
      <c r="D343" s="296" t="s">
        <v>187</v>
      </c>
      <c r="E343" s="296" t="s">
        <v>187</v>
      </c>
      <c r="F343" s="296" t="s">
        <v>187</v>
      </c>
      <c r="G343" s="295">
        <v>257.90976890459297</v>
      </c>
      <c r="H343" s="295">
        <v>1.300499353749E-2</v>
      </c>
      <c r="I343" s="295">
        <v>1.87845249299E-3</v>
      </c>
      <c r="J343" s="295" t="s">
        <v>553</v>
      </c>
    </row>
    <row r="344" spans="1:10">
      <c r="A344" s="259" t="s">
        <v>550</v>
      </c>
      <c r="B344" s="295">
        <v>17.3116495903528</v>
      </c>
      <c r="C344" s="295" t="s">
        <v>549</v>
      </c>
      <c r="D344" s="295">
        <v>74.659973794072144</v>
      </c>
      <c r="E344" s="295">
        <v>3.14261395692282</v>
      </c>
      <c r="F344" s="295">
        <v>2.75514054400566</v>
      </c>
      <c r="G344" s="295">
        <v>1.2924873047479</v>
      </c>
      <c r="H344" s="295">
        <v>5.4403831620000003E-5</v>
      </c>
      <c r="I344" s="295">
        <v>4.7696027669999998E-5</v>
      </c>
      <c r="J344" s="295" t="s">
        <v>491</v>
      </c>
    </row>
    <row r="345" spans="1:10">
      <c r="A345" s="259" t="s">
        <v>551</v>
      </c>
      <c r="B345" s="295">
        <v>1127.7841994410535</v>
      </c>
      <c r="C345" s="295" t="s">
        <v>549</v>
      </c>
      <c r="D345" s="295">
        <v>89.645233903118736</v>
      </c>
      <c r="E345" s="295">
        <v>9.4999999999999893</v>
      </c>
      <c r="F345" s="295">
        <v>1.4249999999969001</v>
      </c>
      <c r="G345" s="295">
        <v>101.10047835113475</v>
      </c>
      <c r="H345" s="295">
        <v>1.071394989469E-2</v>
      </c>
      <c r="I345" s="295">
        <v>1.6070924842E-3</v>
      </c>
      <c r="J345" s="295" t="s">
        <v>491</v>
      </c>
    </row>
    <row r="346" spans="1:10">
      <c r="A346" s="259" t="s">
        <v>552</v>
      </c>
      <c r="B346" s="295">
        <v>2969.7356759002942</v>
      </c>
      <c r="C346" s="295" t="s">
        <v>549</v>
      </c>
      <c r="D346" s="295">
        <v>52.367220594999388</v>
      </c>
      <c r="E346" s="295">
        <v>0.75314440585758002</v>
      </c>
      <c r="F346" s="295">
        <v>7.5314440586429998E-2</v>
      </c>
      <c r="G346" s="295">
        <v>155.51680324871032</v>
      </c>
      <c r="H346" s="295">
        <v>2.2366398111799998E-3</v>
      </c>
      <c r="I346" s="295">
        <v>2.2366398112E-4</v>
      </c>
      <c r="J346" s="295" t="s">
        <v>491</v>
      </c>
    </row>
    <row r="347" spans="1:10">
      <c r="A347" s="259" t="s">
        <v>3215</v>
      </c>
      <c r="B347" s="295" t="s">
        <v>520</v>
      </c>
      <c r="C347" s="295" t="s">
        <v>549</v>
      </c>
      <c r="D347" s="295" t="s">
        <v>520</v>
      </c>
      <c r="E347" s="295" t="s">
        <v>520</v>
      </c>
      <c r="F347" s="295" t="s">
        <v>520</v>
      </c>
      <c r="G347" s="295" t="s">
        <v>520</v>
      </c>
      <c r="H347" s="295" t="s">
        <v>520</v>
      </c>
      <c r="I347" s="295" t="s">
        <v>520</v>
      </c>
      <c r="J347" s="295" t="s">
        <v>520</v>
      </c>
    </row>
    <row r="348" spans="1:10">
      <c r="A348" s="259" t="s">
        <v>3216</v>
      </c>
      <c r="B348" s="295" t="s">
        <v>520</v>
      </c>
      <c r="C348" s="295" t="s">
        <v>549</v>
      </c>
      <c r="D348" s="295" t="s">
        <v>520</v>
      </c>
      <c r="E348" s="295" t="s">
        <v>520</v>
      </c>
      <c r="F348" s="295" t="s">
        <v>520</v>
      </c>
      <c r="G348" s="295" t="s">
        <v>520</v>
      </c>
      <c r="H348" s="295" t="s">
        <v>520</v>
      </c>
      <c r="I348" s="295" t="s">
        <v>520</v>
      </c>
      <c r="J348" s="295" t="s">
        <v>520</v>
      </c>
    </row>
    <row r="349" spans="1:10">
      <c r="A349" s="259" t="s">
        <v>3217</v>
      </c>
      <c r="B349" s="295" t="s">
        <v>493</v>
      </c>
      <c r="C349" s="295" t="s">
        <v>549</v>
      </c>
      <c r="D349" s="295" t="s">
        <v>525</v>
      </c>
      <c r="E349" s="295" t="s">
        <v>491</v>
      </c>
      <c r="F349" s="295" t="s">
        <v>491</v>
      </c>
      <c r="G349" s="295" t="s">
        <v>493</v>
      </c>
      <c r="H349" s="295" t="s">
        <v>491</v>
      </c>
      <c r="I349" s="295" t="s">
        <v>491</v>
      </c>
      <c r="J349" s="295" t="s">
        <v>491</v>
      </c>
    </row>
    <row r="350" spans="1:10">
      <c r="A350" s="266" t="s">
        <v>597</v>
      </c>
      <c r="B350" s="295">
        <v>4114.8315249317002</v>
      </c>
      <c r="C350" s="295" t="s">
        <v>549</v>
      </c>
      <c r="D350" s="296" t="s">
        <v>187</v>
      </c>
      <c r="E350" s="296" t="s">
        <v>187</v>
      </c>
      <c r="F350" s="296" t="s">
        <v>187</v>
      </c>
      <c r="G350" s="295">
        <v>257.90976890459297</v>
      </c>
      <c r="H350" s="295">
        <v>1.300499353749E-2</v>
      </c>
      <c r="I350" s="295">
        <v>1.87845249299E-3</v>
      </c>
      <c r="J350" s="295" t="s">
        <v>553</v>
      </c>
    </row>
    <row r="351" spans="1:10">
      <c r="A351" s="259" t="s">
        <v>550</v>
      </c>
      <c r="B351" s="297">
        <v>17.3116495903528</v>
      </c>
      <c r="C351" s="295" t="s">
        <v>549</v>
      </c>
      <c r="D351" s="295">
        <v>74.659973794072144</v>
      </c>
      <c r="E351" s="295">
        <v>3.14261395692282</v>
      </c>
      <c r="F351" s="295">
        <v>2.75514054400566</v>
      </c>
      <c r="G351" s="297">
        <v>1.2924873047479</v>
      </c>
      <c r="H351" s="297">
        <v>5.4403831620000003E-5</v>
      </c>
      <c r="I351" s="297">
        <v>4.7696027669999998E-5</v>
      </c>
      <c r="J351" s="297" t="s">
        <v>491</v>
      </c>
    </row>
    <row r="352" spans="1:10">
      <c r="A352" s="259" t="s">
        <v>551</v>
      </c>
      <c r="B352" s="297">
        <v>1127.7841994410535</v>
      </c>
      <c r="C352" s="295" t="s">
        <v>549</v>
      </c>
      <c r="D352" s="295">
        <v>89.645233903118736</v>
      </c>
      <c r="E352" s="295">
        <v>9.4999999999999893</v>
      </c>
      <c r="F352" s="295">
        <v>1.4249999999969001</v>
      </c>
      <c r="G352" s="297">
        <v>101.10047835113475</v>
      </c>
      <c r="H352" s="297">
        <v>1.071394989469E-2</v>
      </c>
      <c r="I352" s="297">
        <v>1.6070924842E-3</v>
      </c>
      <c r="J352" s="297" t="s">
        <v>491</v>
      </c>
    </row>
    <row r="353" spans="1:10">
      <c r="A353" s="259" t="s">
        <v>552</v>
      </c>
      <c r="B353" s="297">
        <v>2969.7356759002942</v>
      </c>
      <c r="C353" s="295" t="s">
        <v>549</v>
      </c>
      <c r="D353" s="295">
        <v>52.367220594999388</v>
      </c>
      <c r="E353" s="295">
        <v>0.75314440585758002</v>
      </c>
      <c r="F353" s="295">
        <v>7.5314440586429998E-2</v>
      </c>
      <c r="G353" s="297">
        <v>155.51680324871032</v>
      </c>
      <c r="H353" s="297">
        <v>2.2366398111799998E-3</v>
      </c>
      <c r="I353" s="297">
        <v>2.2366398112E-4</v>
      </c>
      <c r="J353" s="297" t="s">
        <v>491</v>
      </c>
    </row>
    <row r="354" spans="1:10">
      <c r="A354" s="259" t="s">
        <v>3215</v>
      </c>
      <c r="B354" s="297" t="s">
        <v>520</v>
      </c>
      <c r="C354" s="295" t="s">
        <v>549</v>
      </c>
      <c r="D354" s="295" t="s">
        <v>520</v>
      </c>
      <c r="E354" s="295" t="s">
        <v>520</v>
      </c>
      <c r="F354" s="295" t="s">
        <v>520</v>
      </c>
      <c r="G354" s="297" t="s">
        <v>520</v>
      </c>
      <c r="H354" s="297" t="s">
        <v>520</v>
      </c>
      <c r="I354" s="297" t="s">
        <v>520</v>
      </c>
      <c r="J354" s="297" t="s">
        <v>520</v>
      </c>
    </row>
    <row r="355" spans="1:10">
      <c r="A355" s="259" t="s">
        <v>3216</v>
      </c>
      <c r="B355" s="297" t="s">
        <v>520</v>
      </c>
      <c r="C355" s="295" t="s">
        <v>549</v>
      </c>
      <c r="D355" s="295" t="s">
        <v>520</v>
      </c>
      <c r="E355" s="295" t="s">
        <v>520</v>
      </c>
      <c r="F355" s="295" t="s">
        <v>520</v>
      </c>
      <c r="G355" s="297" t="s">
        <v>520</v>
      </c>
      <c r="H355" s="297" t="s">
        <v>520</v>
      </c>
      <c r="I355" s="297" t="s">
        <v>520</v>
      </c>
      <c r="J355" s="297" t="s">
        <v>520</v>
      </c>
    </row>
    <row r="356" spans="1:10">
      <c r="A356" s="259" t="s">
        <v>3217</v>
      </c>
      <c r="B356" s="297" t="s">
        <v>493</v>
      </c>
      <c r="C356" s="295" t="s">
        <v>549</v>
      </c>
      <c r="D356" s="295" t="s">
        <v>525</v>
      </c>
      <c r="E356" s="295" t="s">
        <v>491</v>
      </c>
      <c r="F356" s="295" t="s">
        <v>491</v>
      </c>
      <c r="G356" s="297" t="s">
        <v>493</v>
      </c>
      <c r="H356" s="297" t="s">
        <v>491</v>
      </c>
      <c r="I356" s="297" t="s">
        <v>491</v>
      </c>
      <c r="J356" s="297" t="s">
        <v>491</v>
      </c>
    </row>
    <row r="357" spans="1:10">
      <c r="A357" s="266" t="s">
        <v>598</v>
      </c>
      <c r="B357" s="295" t="s">
        <v>565</v>
      </c>
      <c r="C357" s="295" t="s">
        <v>549</v>
      </c>
      <c r="D357" s="296" t="s">
        <v>187</v>
      </c>
      <c r="E357" s="296" t="s">
        <v>187</v>
      </c>
      <c r="F357" s="296" t="s">
        <v>187</v>
      </c>
      <c r="G357" s="295" t="s">
        <v>565</v>
      </c>
      <c r="H357" s="295" t="s">
        <v>3109</v>
      </c>
      <c r="I357" s="295" t="s">
        <v>3109</v>
      </c>
      <c r="J357" s="296" t="s">
        <v>187</v>
      </c>
    </row>
    <row r="358" spans="1:10">
      <c r="A358" s="259" t="s">
        <v>573</v>
      </c>
      <c r="B358" s="297" t="s">
        <v>493</v>
      </c>
      <c r="C358" s="295" t="s">
        <v>549</v>
      </c>
      <c r="D358" s="295" t="s">
        <v>493</v>
      </c>
      <c r="E358" s="295" t="s">
        <v>493</v>
      </c>
      <c r="F358" s="295" t="s">
        <v>493</v>
      </c>
      <c r="G358" s="297" t="s">
        <v>493</v>
      </c>
      <c r="H358" s="297" t="s">
        <v>493</v>
      </c>
      <c r="I358" s="297" t="s">
        <v>493</v>
      </c>
      <c r="J358" s="296" t="s">
        <v>187</v>
      </c>
    </row>
    <row r="359" spans="1:10">
      <c r="A359" s="259" t="s">
        <v>574</v>
      </c>
      <c r="B359" s="297" t="s">
        <v>493</v>
      </c>
      <c r="C359" s="295" t="s">
        <v>549</v>
      </c>
      <c r="D359" s="295" t="s">
        <v>493</v>
      </c>
      <c r="E359" s="295" t="s">
        <v>493</v>
      </c>
      <c r="F359" s="295" t="s">
        <v>493</v>
      </c>
      <c r="G359" s="297" t="s">
        <v>493</v>
      </c>
      <c r="H359" s="297" t="s">
        <v>493</v>
      </c>
      <c r="I359" s="297" t="s">
        <v>493</v>
      </c>
      <c r="J359" s="296" t="s">
        <v>187</v>
      </c>
    </row>
    <row r="360" spans="1:10">
      <c r="A360" s="259" t="s">
        <v>575</v>
      </c>
      <c r="B360" s="297" t="s">
        <v>493</v>
      </c>
      <c r="C360" s="295" t="s">
        <v>549</v>
      </c>
      <c r="D360" s="295" t="s">
        <v>493</v>
      </c>
      <c r="E360" s="295" t="s">
        <v>493</v>
      </c>
      <c r="F360" s="295" t="s">
        <v>493</v>
      </c>
      <c r="G360" s="297" t="s">
        <v>493</v>
      </c>
      <c r="H360" s="297" t="s">
        <v>493</v>
      </c>
      <c r="I360" s="297" t="s">
        <v>493</v>
      </c>
      <c r="J360" s="296" t="s">
        <v>187</v>
      </c>
    </row>
    <row r="361" spans="1:10">
      <c r="A361" s="259" t="s">
        <v>3226</v>
      </c>
      <c r="B361" s="295" t="s">
        <v>493</v>
      </c>
      <c r="C361" s="295" t="s">
        <v>549</v>
      </c>
      <c r="D361" s="296" t="s">
        <v>187</v>
      </c>
      <c r="E361" s="296" t="s">
        <v>187</v>
      </c>
      <c r="F361" s="296" t="s">
        <v>187</v>
      </c>
      <c r="G361" s="295" t="s">
        <v>493</v>
      </c>
      <c r="H361" s="295" t="s">
        <v>520</v>
      </c>
      <c r="I361" s="295" t="s">
        <v>520</v>
      </c>
      <c r="J361" s="296" t="s">
        <v>187</v>
      </c>
    </row>
    <row r="362" spans="1:10">
      <c r="A362" s="259" t="s">
        <v>552</v>
      </c>
      <c r="B362" s="297" t="s">
        <v>493</v>
      </c>
      <c r="C362" s="295" t="s">
        <v>549</v>
      </c>
      <c r="D362" s="295" t="s">
        <v>493</v>
      </c>
      <c r="E362" s="295" t="s">
        <v>493</v>
      </c>
      <c r="F362" s="295" t="s">
        <v>493</v>
      </c>
      <c r="G362" s="297" t="s">
        <v>493</v>
      </c>
      <c r="H362" s="297" t="s">
        <v>493</v>
      </c>
      <c r="I362" s="297" t="s">
        <v>493</v>
      </c>
      <c r="J362" s="296" t="s">
        <v>187</v>
      </c>
    </row>
    <row r="363" spans="1:10">
      <c r="A363" s="259" t="s">
        <v>3217</v>
      </c>
      <c r="B363" s="297" t="s">
        <v>493</v>
      </c>
      <c r="C363" s="295" t="s">
        <v>549</v>
      </c>
      <c r="D363" s="295" t="s">
        <v>493</v>
      </c>
      <c r="E363" s="295" t="s">
        <v>491</v>
      </c>
      <c r="F363" s="295" t="s">
        <v>491</v>
      </c>
      <c r="G363" s="297" t="s">
        <v>493</v>
      </c>
      <c r="H363" s="297" t="s">
        <v>491</v>
      </c>
      <c r="I363" s="297" t="s">
        <v>491</v>
      </c>
      <c r="J363" s="296" t="s">
        <v>187</v>
      </c>
    </row>
    <row r="364" spans="1:10">
      <c r="A364" s="259" t="s">
        <v>3227</v>
      </c>
      <c r="B364" s="295" t="s">
        <v>520</v>
      </c>
      <c r="C364" s="295" t="s">
        <v>549</v>
      </c>
      <c r="D364" s="296" t="s">
        <v>187</v>
      </c>
      <c r="E364" s="296" t="s">
        <v>187</v>
      </c>
      <c r="F364" s="296" t="s">
        <v>187</v>
      </c>
      <c r="G364" s="295" t="s">
        <v>520</v>
      </c>
      <c r="H364" s="295" t="s">
        <v>520</v>
      </c>
      <c r="I364" s="295" t="s">
        <v>520</v>
      </c>
      <c r="J364" s="296" t="s">
        <v>187</v>
      </c>
    </row>
    <row r="365" spans="1:10">
      <c r="A365" s="266" t="s">
        <v>599</v>
      </c>
      <c r="B365" s="295" t="s">
        <v>565</v>
      </c>
      <c r="C365" s="295" t="s">
        <v>549</v>
      </c>
      <c r="D365" s="296" t="s">
        <v>187</v>
      </c>
      <c r="E365" s="296" t="s">
        <v>187</v>
      </c>
      <c r="F365" s="296" t="s">
        <v>187</v>
      </c>
      <c r="G365" s="295" t="s">
        <v>565</v>
      </c>
      <c r="H365" s="295" t="s">
        <v>3109</v>
      </c>
      <c r="I365" s="295" t="s">
        <v>3109</v>
      </c>
      <c r="J365" s="296" t="s">
        <v>187</v>
      </c>
    </row>
    <row r="366" spans="1:10">
      <c r="A366" s="259" t="s">
        <v>587</v>
      </c>
      <c r="B366" s="297" t="s">
        <v>493</v>
      </c>
      <c r="C366" s="295" t="s">
        <v>549</v>
      </c>
      <c r="D366" s="295" t="s">
        <v>493</v>
      </c>
      <c r="E366" s="295" t="s">
        <v>493</v>
      </c>
      <c r="F366" s="295" t="s">
        <v>493</v>
      </c>
      <c r="G366" s="297" t="s">
        <v>493</v>
      </c>
      <c r="H366" s="297" t="s">
        <v>493</v>
      </c>
      <c r="I366" s="297" t="s">
        <v>493</v>
      </c>
      <c r="J366" s="296" t="s">
        <v>187</v>
      </c>
    </row>
    <row r="367" spans="1:10">
      <c r="A367" s="259" t="s">
        <v>588</v>
      </c>
      <c r="B367" s="297" t="s">
        <v>493</v>
      </c>
      <c r="C367" s="295" t="s">
        <v>549</v>
      </c>
      <c r="D367" s="295" t="s">
        <v>493</v>
      </c>
      <c r="E367" s="295" t="s">
        <v>493</v>
      </c>
      <c r="F367" s="295" t="s">
        <v>493</v>
      </c>
      <c r="G367" s="297" t="s">
        <v>493</v>
      </c>
      <c r="H367" s="297" t="s">
        <v>493</v>
      </c>
      <c r="I367" s="297" t="s">
        <v>493</v>
      </c>
      <c r="J367" s="296" t="s">
        <v>187</v>
      </c>
    </row>
    <row r="368" spans="1:10">
      <c r="A368" s="259" t="s">
        <v>573</v>
      </c>
      <c r="B368" s="297" t="s">
        <v>493</v>
      </c>
      <c r="C368" s="295" t="s">
        <v>549</v>
      </c>
      <c r="D368" s="295" t="s">
        <v>493</v>
      </c>
      <c r="E368" s="295" t="s">
        <v>493</v>
      </c>
      <c r="F368" s="295" t="s">
        <v>493</v>
      </c>
      <c r="G368" s="297" t="s">
        <v>493</v>
      </c>
      <c r="H368" s="297" t="s">
        <v>493</v>
      </c>
      <c r="I368" s="297" t="s">
        <v>493</v>
      </c>
      <c r="J368" s="296" t="s">
        <v>187</v>
      </c>
    </row>
    <row r="369" spans="1:10">
      <c r="A369" s="259" t="s">
        <v>3231</v>
      </c>
      <c r="B369" s="295" t="s">
        <v>493</v>
      </c>
      <c r="C369" s="295" t="s">
        <v>549</v>
      </c>
      <c r="D369" s="296" t="s">
        <v>187</v>
      </c>
      <c r="E369" s="296" t="s">
        <v>187</v>
      </c>
      <c r="F369" s="296" t="s">
        <v>187</v>
      </c>
      <c r="G369" s="295" t="s">
        <v>493</v>
      </c>
      <c r="H369" s="295" t="s">
        <v>493</v>
      </c>
      <c r="I369" s="295" t="s">
        <v>493</v>
      </c>
      <c r="J369" s="296" t="s">
        <v>187</v>
      </c>
    </row>
    <row r="370" spans="1:10">
      <c r="A370" s="259" t="s">
        <v>552</v>
      </c>
      <c r="B370" s="297" t="s">
        <v>493</v>
      </c>
      <c r="C370" s="295" t="s">
        <v>549</v>
      </c>
      <c r="D370" s="295" t="s">
        <v>493</v>
      </c>
      <c r="E370" s="295" t="s">
        <v>493</v>
      </c>
      <c r="F370" s="295" t="s">
        <v>493</v>
      </c>
      <c r="G370" s="297" t="s">
        <v>493</v>
      </c>
      <c r="H370" s="297" t="s">
        <v>493</v>
      </c>
      <c r="I370" s="297" t="s">
        <v>493</v>
      </c>
      <c r="J370" s="296" t="s">
        <v>187</v>
      </c>
    </row>
    <row r="371" spans="1:10">
      <c r="A371" s="259" t="s">
        <v>3217</v>
      </c>
      <c r="B371" s="297" t="s">
        <v>493</v>
      </c>
      <c r="C371" s="295" t="s">
        <v>549</v>
      </c>
      <c r="D371" s="295" t="s">
        <v>493</v>
      </c>
      <c r="E371" s="295" t="s">
        <v>491</v>
      </c>
      <c r="F371" s="295" t="s">
        <v>491</v>
      </c>
      <c r="G371" s="297" t="s">
        <v>493</v>
      </c>
      <c r="H371" s="297" t="s">
        <v>491</v>
      </c>
      <c r="I371" s="297" t="s">
        <v>491</v>
      </c>
      <c r="J371" s="296" t="s">
        <v>187</v>
      </c>
    </row>
    <row r="372" spans="1:10">
      <c r="A372" s="259" t="s">
        <v>3232</v>
      </c>
      <c r="B372" s="295" t="s">
        <v>520</v>
      </c>
      <c r="C372" s="295" t="s">
        <v>549</v>
      </c>
      <c r="D372" s="296" t="s">
        <v>187</v>
      </c>
      <c r="E372" s="296" t="s">
        <v>187</v>
      </c>
      <c r="F372" s="296" t="s">
        <v>187</v>
      </c>
      <c r="G372" s="295" t="s">
        <v>520</v>
      </c>
      <c r="H372" s="295" t="s">
        <v>520</v>
      </c>
      <c r="I372" s="295" t="s">
        <v>520</v>
      </c>
      <c r="J372" s="296" t="s">
        <v>187</v>
      </c>
    </row>
    <row r="373" spans="1:10">
      <c r="A373" s="51" t="s">
        <v>600</v>
      </c>
      <c r="B373" s="295">
        <v>7178206.5629088432</v>
      </c>
      <c r="C373" s="295" t="s">
        <v>549</v>
      </c>
      <c r="D373" s="296" t="s">
        <v>187</v>
      </c>
      <c r="E373" s="296" t="s">
        <v>187</v>
      </c>
      <c r="F373" s="296" t="s">
        <v>187</v>
      </c>
      <c r="G373" s="295">
        <v>226133.22271687587</v>
      </c>
      <c r="H373" s="295">
        <v>4.1196270916394298</v>
      </c>
      <c r="I373" s="295">
        <v>2.5601844175807398</v>
      </c>
      <c r="J373" s="295" t="s">
        <v>553</v>
      </c>
    </row>
    <row r="374" spans="1:10">
      <c r="A374" s="52" t="s">
        <v>601</v>
      </c>
      <c r="B374" s="295">
        <v>6789839.4054550147</v>
      </c>
      <c r="C374" s="295" t="s">
        <v>549</v>
      </c>
      <c r="D374" s="296" t="s">
        <v>187</v>
      </c>
      <c r="E374" s="296" t="s">
        <v>187</v>
      </c>
      <c r="F374" s="296" t="s">
        <v>187</v>
      </c>
      <c r="G374" s="295">
        <v>198086.65897924625</v>
      </c>
      <c r="H374" s="295">
        <v>3.6313603130694299</v>
      </c>
      <c r="I374" s="295">
        <v>1.7785747835824199</v>
      </c>
      <c r="J374" s="295" t="s">
        <v>553</v>
      </c>
    </row>
    <row r="375" spans="1:10">
      <c r="A375" s="263" t="s">
        <v>602</v>
      </c>
      <c r="B375" s="295">
        <v>300563.24352238874</v>
      </c>
      <c r="C375" s="295" t="s">
        <v>549</v>
      </c>
      <c r="D375" s="296" t="s">
        <v>187</v>
      </c>
      <c r="E375" s="296" t="s">
        <v>187</v>
      </c>
      <c r="F375" s="296" t="s">
        <v>187</v>
      </c>
      <c r="G375" s="295">
        <v>13282.915919456782</v>
      </c>
      <c r="H375" s="295">
        <v>5.1948184495699996E-3</v>
      </c>
      <c r="I375" s="295">
        <v>1.29867598133739</v>
      </c>
      <c r="J375" s="295" t="s">
        <v>553</v>
      </c>
    </row>
    <row r="376" spans="1:10">
      <c r="A376" s="264" t="s">
        <v>556</v>
      </c>
      <c r="B376" s="297" t="s">
        <v>491</v>
      </c>
      <c r="C376" s="295" t="s">
        <v>549</v>
      </c>
      <c r="D376" s="295" t="s">
        <v>491</v>
      </c>
      <c r="E376" s="295" t="s">
        <v>491</v>
      </c>
      <c r="F376" s="295" t="s">
        <v>491</v>
      </c>
      <c r="G376" s="297" t="s">
        <v>491</v>
      </c>
      <c r="H376" s="297" t="s">
        <v>491</v>
      </c>
      <c r="I376" s="297" t="s">
        <v>491</v>
      </c>
      <c r="J376" s="297" t="s">
        <v>491</v>
      </c>
    </row>
    <row r="377" spans="1:10">
      <c r="A377" s="264" t="s">
        <v>557</v>
      </c>
      <c r="B377" s="297" t="s">
        <v>491</v>
      </c>
      <c r="C377" s="295" t="s">
        <v>549</v>
      </c>
      <c r="D377" s="295" t="s">
        <v>491</v>
      </c>
      <c r="E377" s="295" t="s">
        <v>491</v>
      </c>
      <c r="F377" s="295" t="s">
        <v>491</v>
      </c>
      <c r="G377" s="297" t="s">
        <v>491</v>
      </c>
      <c r="H377" s="297" t="s">
        <v>491</v>
      </c>
      <c r="I377" s="297" t="s">
        <v>491</v>
      </c>
      <c r="J377" s="297" t="s">
        <v>491</v>
      </c>
    </row>
    <row r="378" spans="1:10">
      <c r="A378" s="264" t="s">
        <v>558</v>
      </c>
      <c r="B378" s="297" t="s">
        <v>491</v>
      </c>
      <c r="C378" s="295" t="s">
        <v>549</v>
      </c>
      <c r="D378" s="295" t="s">
        <v>491</v>
      </c>
      <c r="E378" s="295" t="s">
        <v>491</v>
      </c>
      <c r="F378" s="295" t="s">
        <v>491</v>
      </c>
      <c r="G378" s="297" t="s">
        <v>491</v>
      </c>
      <c r="H378" s="297" t="s">
        <v>491</v>
      </c>
      <c r="I378" s="297" t="s">
        <v>491</v>
      </c>
      <c r="J378" s="297" t="s">
        <v>491</v>
      </c>
    </row>
    <row r="379" spans="1:10">
      <c r="A379" s="264" t="s">
        <v>559</v>
      </c>
      <c r="B379" s="297">
        <v>300563.24352238874</v>
      </c>
      <c r="C379" s="295" t="s">
        <v>549</v>
      </c>
      <c r="D379" s="295">
        <v>44.193414217222298</v>
      </c>
      <c r="E379" s="295">
        <v>1.7283611890430001E-2</v>
      </c>
      <c r="F379" s="295">
        <v>4.3208077146021804</v>
      </c>
      <c r="G379" s="297">
        <v>13282.915919456782</v>
      </c>
      <c r="H379" s="297">
        <v>5.1948184495699996E-3</v>
      </c>
      <c r="I379" s="297">
        <v>1.29867598133739</v>
      </c>
      <c r="J379" s="297" t="s">
        <v>491</v>
      </c>
    </row>
    <row r="380" spans="1:10">
      <c r="A380" s="264" t="s">
        <v>560</v>
      </c>
      <c r="B380" s="297" t="s">
        <v>520</v>
      </c>
      <c r="C380" s="295" t="s">
        <v>549</v>
      </c>
      <c r="D380" s="295" t="s">
        <v>520</v>
      </c>
      <c r="E380" s="295" t="s">
        <v>520</v>
      </c>
      <c r="F380" s="295" t="s">
        <v>520</v>
      </c>
      <c r="G380" s="297" t="s">
        <v>520</v>
      </c>
      <c r="H380" s="297" t="s">
        <v>520</v>
      </c>
      <c r="I380" s="297" t="s">
        <v>520</v>
      </c>
      <c r="J380" s="297" t="s">
        <v>520</v>
      </c>
    </row>
    <row r="381" spans="1:10">
      <c r="A381" s="264" t="s">
        <v>92</v>
      </c>
      <c r="B381" s="297" t="s">
        <v>491</v>
      </c>
      <c r="C381" s="295" t="s">
        <v>549</v>
      </c>
      <c r="D381" s="295" t="s">
        <v>491</v>
      </c>
      <c r="E381" s="295" t="s">
        <v>491</v>
      </c>
      <c r="F381" s="295" t="s">
        <v>491</v>
      </c>
      <c r="G381" s="297" t="s">
        <v>491</v>
      </c>
      <c r="H381" s="297" t="s">
        <v>491</v>
      </c>
      <c r="I381" s="297" t="s">
        <v>491</v>
      </c>
      <c r="J381" s="297" t="s">
        <v>491</v>
      </c>
    </row>
    <row r="382" spans="1:10">
      <c r="A382" s="263" t="s">
        <v>603</v>
      </c>
      <c r="B382" s="295">
        <v>811798.30166600703</v>
      </c>
      <c r="C382" s="295" t="s">
        <v>549</v>
      </c>
      <c r="D382" s="296" t="s">
        <v>187</v>
      </c>
      <c r="E382" s="296" t="s">
        <v>187</v>
      </c>
      <c r="F382" s="296" t="s">
        <v>187</v>
      </c>
      <c r="G382" s="295">
        <v>63474.462414260372</v>
      </c>
      <c r="H382" s="295">
        <v>3.62616549461986</v>
      </c>
      <c r="I382" s="295">
        <v>0.47989880224503001</v>
      </c>
      <c r="J382" s="295" t="s">
        <v>553</v>
      </c>
    </row>
    <row r="383" spans="1:10">
      <c r="A383" s="264" t="s">
        <v>556</v>
      </c>
      <c r="B383" s="297">
        <v>751642.169400585</v>
      </c>
      <c r="C383" s="295" t="s">
        <v>549</v>
      </c>
      <c r="D383" s="295">
        <v>78.722669403891274</v>
      </c>
      <c r="E383" s="295">
        <v>4.75</v>
      </c>
      <c r="F383" s="295">
        <v>0.56999999999999995</v>
      </c>
      <c r="G383" s="297">
        <v>59171.278011745897</v>
      </c>
      <c r="H383" s="297">
        <v>3.5703003046527799</v>
      </c>
      <c r="I383" s="297">
        <v>0.42843603655833001</v>
      </c>
      <c r="J383" s="297" t="s">
        <v>491</v>
      </c>
    </row>
    <row r="384" spans="1:10">
      <c r="A384" s="264" t="s">
        <v>557</v>
      </c>
      <c r="B384" s="297">
        <v>34493.418563901811</v>
      </c>
      <c r="C384" s="295" t="s">
        <v>549</v>
      </c>
      <c r="D384" s="295">
        <v>87.369782150481583</v>
      </c>
      <c r="E384" s="295">
        <v>0.95000000000009999</v>
      </c>
      <c r="F384" s="295">
        <v>1.425</v>
      </c>
      <c r="G384" s="297">
        <v>3013.6824655534788</v>
      </c>
      <c r="H384" s="297">
        <v>3.2768747635709999E-2</v>
      </c>
      <c r="I384" s="297">
        <v>4.9153121453560003E-2</v>
      </c>
      <c r="J384" s="297" t="s">
        <v>491</v>
      </c>
    </row>
    <row r="385" spans="1:10">
      <c r="A385" s="264" t="s">
        <v>558</v>
      </c>
      <c r="B385" s="297">
        <v>25662.713701520213</v>
      </c>
      <c r="C385" s="295" t="s">
        <v>549</v>
      </c>
      <c r="D385" s="295">
        <v>50.248073994006532</v>
      </c>
      <c r="E385" s="295">
        <v>0.90000000000006997</v>
      </c>
      <c r="F385" s="295">
        <v>9.0000000000119998E-2</v>
      </c>
      <c r="G385" s="297">
        <v>1289.5019369609929</v>
      </c>
      <c r="H385" s="297">
        <v>2.3096442331369999E-2</v>
      </c>
      <c r="I385" s="297">
        <v>2.3096442331399999E-3</v>
      </c>
      <c r="J385" s="297" t="s">
        <v>491</v>
      </c>
    </row>
    <row r="386" spans="1:10">
      <c r="A386" s="264" t="s">
        <v>559</v>
      </c>
      <c r="B386" s="297" t="s">
        <v>520</v>
      </c>
      <c r="C386" s="295" t="s">
        <v>549</v>
      </c>
      <c r="D386" s="295" t="s">
        <v>520</v>
      </c>
      <c r="E386" s="295" t="s">
        <v>520</v>
      </c>
      <c r="F386" s="295" t="s">
        <v>520</v>
      </c>
      <c r="G386" s="297" t="s">
        <v>520</v>
      </c>
      <c r="H386" s="297" t="s">
        <v>520</v>
      </c>
      <c r="I386" s="297" t="s">
        <v>520</v>
      </c>
      <c r="J386" s="297" t="s">
        <v>520</v>
      </c>
    </row>
    <row r="387" spans="1:10">
      <c r="A387" s="264" t="s">
        <v>560</v>
      </c>
      <c r="B387" s="297" t="s">
        <v>520</v>
      </c>
      <c r="C387" s="295" t="s">
        <v>549</v>
      </c>
      <c r="D387" s="295" t="s">
        <v>520</v>
      </c>
      <c r="E387" s="295" t="s">
        <v>520</v>
      </c>
      <c r="F387" s="295" t="s">
        <v>520</v>
      </c>
      <c r="G387" s="297" t="s">
        <v>520</v>
      </c>
      <c r="H387" s="297" t="s">
        <v>520</v>
      </c>
      <c r="I387" s="297" t="s">
        <v>520</v>
      </c>
      <c r="J387" s="297" t="s">
        <v>520</v>
      </c>
    </row>
    <row r="388" spans="1:10">
      <c r="A388" s="264" t="s">
        <v>92</v>
      </c>
      <c r="B388" s="297" t="s">
        <v>518</v>
      </c>
      <c r="C388" s="295" t="s">
        <v>549</v>
      </c>
      <c r="D388" s="295" t="s">
        <v>514</v>
      </c>
      <c r="E388" s="295" t="s">
        <v>518</v>
      </c>
      <c r="F388" s="295" t="s">
        <v>518</v>
      </c>
      <c r="G388" s="297" t="s">
        <v>518</v>
      </c>
      <c r="H388" s="297" t="s">
        <v>518</v>
      </c>
      <c r="I388" s="297" t="s">
        <v>518</v>
      </c>
      <c r="J388" s="297" t="s">
        <v>491</v>
      </c>
    </row>
    <row r="389" spans="1:10">
      <c r="A389" s="263" t="s">
        <v>604</v>
      </c>
      <c r="B389" s="295">
        <v>5677477.8602666184</v>
      </c>
      <c r="C389" s="295" t="s">
        <v>549</v>
      </c>
      <c r="D389" s="296" t="s">
        <v>187</v>
      </c>
      <c r="E389" s="296" t="s">
        <v>187</v>
      </c>
      <c r="F389" s="296" t="s">
        <v>187</v>
      </c>
      <c r="G389" s="295">
        <v>121329.28064552911</v>
      </c>
      <c r="H389" s="295" t="s">
        <v>553</v>
      </c>
      <c r="I389" s="295" t="s">
        <v>553</v>
      </c>
      <c r="J389" s="295" t="s">
        <v>553</v>
      </c>
    </row>
    <row r="390" spans="1:10">
      <c r="A390" s="264" t="s">
        <v>556</v>
      </c>
      <c r="B390" s="297">
        <v>5122279.9912827471</v>
      </c>
      <c r="C390" s="295" t="s">
        <v>549</v>
      </c>
      <c r="D390" s="295">
        <v>19.402931317907768</v>
      </c>
      <c r="E390" s="295" t="s">
        <v>491</v>
      </c>
      <c r="F390" s="295" t="s">
        <v>491</v>
      </c>
      <c r="G390" s="297">
        <v>99387.246861952342</v>
      </c>
      <c r="H390" s="297" t="s">
        <v>491</v>
      </c>
      <c r="I390" s="297" t="s">
        <v>491</v>
      </c>
      <c r="J390" s="297" t="s">
        <v>491</v>
      </c>
    </row>
    <row r="391" spans="1:10">
      <c r="A391" s="264" t="s">
        <v>557</v>
      </c>
      <c r="B391" s="297">
        <v>208587.74337946158</v>
      </c>
      <c r="C391" s="295" t="s">
        <v>549</v>
      </c>
      <c r="D391" s="295">
        <v>70.948187124442754</v>
      </c>
      <c r="E391" s="295" t="s">
        <v>491</v>
      </c>
      <c r="F391" s="295" t="s">
        <v>491</v>
      </c>
      <c r="G391" s="297">
        <v>14798.922249151285</v>
      </c>
      <c r="H391" s="297" t="s">
        <v>491</v>
      </c>
      <c r="I391" s="297" t="s">
        <v>491</v>
      </c>
      <c r="J391" s="297" t="s">
        <v>491</v>
      </c>
    </row>
    <row r="392" spans="1:10">
      <c r="A392" s="264" t="s">
        <v>558</v>
      </c>
      <c r="B392" s="297">
        <v>346610.12560441019</v>
      </c>
      <c r="C392" s="295" t="s">
        <v>549</v>
      </c>
      <c r="D392" s="295">
        <v>20.608490654938318</v>
      </c>
      <c r="E392" s="295" t="s">
        <v>491</v>
      </c>
      <c r="F392" s="295" t="s">
        <v>491</v>
      </c>
      <c r="G392" s="297">
        <v>7143.1115344254831</v>
      </c>
      <c r="H392" s="297" t="s">
        <v>491</v>
      </c>
      <c r="I392" s="297" t="s">
        <v>491</v>
      </c>
      <c r="J392" s="297" t="s">
        <v>491</v>
      </c>
    </row>
    <row r="393" spans="1:10">
      <c r="A393" s="264" t="s">
        <v>559</v>
      </c>
      <c r="B393" s="297" t="s">
        <v>520</v>
      </c>
      <c r="C393" s="295" t="s">
        <v>549</v>
      </c>
      <c r="D393" s="295" t="s">
        <v>520</v>
      </c>
      <c r="E393" s="295" t="s">
        <v>520</v>
      </c>
      <c r="F393" s="295" t="s">
        <v>520</v>
      </c>
      <c r="G393" s="297" t="s">
        <v>520</v>
      </c>
      <c r="H393" s="297" t="s">
        <v>520</v>
      </c>
      <c r="I393" s="297" t="s">
        <v>520</v>
      </c>
      <c r="J393" s="297" t="s">
        <v>520</v>
      </c>
    </row>
    <row r="394" spans="1:10">
      <c r="A394" s="264" t="s">
        <v>560</v>
      </c>
      <c r="B394" s="297" t="s">
        <v>520</v>
      </c>
      <c r="C394" s="295" t="s">
        <v>549</v>
      </c>
      <c r="D394" s="295" t="s">
        <v>520</v>
      </c>
      <c r="E394" s="295" t="s">
        <v>520</v>
      </c>
      <c r="F394" s="295" t="s">
        <v>520</v>
      </c>
      <c r="G394" s="297" t="s">
        <v>520</v>
      </c>
      <c r="H394" s="297" t="s">
        <v>520</v>
      </c>
      <c r="I394" s="297" t="s">
        <v>520</v>
      </c>
      <c r="J394" s="297" t="s">
        <v>520</v>
      </c>
    </row>
    <row r="395" spans="1:10">
      <c r="A395" s="264" t="s">
        <v>92</v>
      </c>
      <c r="B395" s="297" t="s">
        <v>491</v>
      </c>
      <c r="C395" s="295" t="s">
        <v>549</v>
      </c>
      <c r="D395" s="295" t="s">
        <v>491</v>
      </c>
      <c r="E395" s="295" t="s">
        <v>491</v>
      </c>
      <c r="F395" s="295" t="s">
        <v>491</v>
      </c>
      <c r="G395" s="297" t="s">
        <v>491</v>
      </c>
      <c r="H395" s="297" t="s">
        <v>491</v>
      </c>
      <c r="I395" s="297" t="s">
        <v>491</v>
      </c>
      <c r="J395" s="297" t="s">
        <v>491</v>
      </c>
    </row>
    <row r="396" spans="1:10">
      <c r="A396" s="52" t="s">
        <v>605</v>
      </c>
      <c r="B396" s="295">
        <v>388367.15745382814</v>
      </c>
      <c r="C396" s="295" t="s">
        <v>549</v>
      </c>
      <c r="D396" s="296" t="s">
        <v>187</v>
      </c>
      <c r="E396" s="296" t="s">
        <v>187</v>
      </c>
      <c r="F396" s="296" t="s">
        <v>187</v>
      </c>
      <c r="G396" s="295">
        <v>28046.5637376296</v>
      </c>
      <c r="H396" s="295">
        <v>0.48826677857</v>
      </c>
      <c r="I396" s="295">
        <v>0.78160963399831995</v>
      </c>
      <c r="J396" s="296" t="s">
        <v>187</v>
      </c>
    </row>
    <row r="397" spans="1:10">
      <c r="A397" s="263" t="s">
        <v>606</v>
      </c>
      <c r="B397" s="295">
        <v>388367.15745382814</v>
      </c>
      <c r="C397" s="295" t="s">
        <v>549</v>
      </c>
      <c r="D397" s="296" t="s">
        <v>187</v>
      </c>
      <c r="E397" s="296" t="s">
        <v>187</v>
      </c>
      <c r="F397" s="296" t="s">
        <v>187</v>
      </c>
      <c r="G397" s="295">
        <v>28046.5637376296</v>
      </c>
      <c r="H397" s="295">
        <v>0.48826677857</v>
      </c>
      <c r="I397" s="295">
        <v>0.78160963399831995</v>
      </c>
      <c r="J397" s="296" t="s">
        <v>187</v>
      </c>
    </row>
    <row r="398" spans="1:10">
      <c r="A398" s="264" t="s">
        <v>556</v>
      </c>
      <c r="B398" s="297">
        <v>388367.15745382814</v>
      </c>
      <c r="C398" s="295" t="s">
        <v>549</v>
      </c>
      <c r="D398" s="295">
        <v>72.216620791277833</v>
      </c>
      <c r="E398" s="295">
        <v>1.2572298383084799</v>
      </c>
      <c r="F398" s="295">
        <v>2.0125533763529999</v>
      </c>
      <c r="G398" s="297">
        <v>28046.5637376296</v>
      </c>
      <c r="H398" s="297">
        <v>0.48826677857</v>
      </c>
      <c r="I398" s="297">
        <v>0.78160963399831995</v>
      </c>
      <c r="J398" s="296" t="s">
        <v>187</v>
      </c>
    </row>
    <row r="399" spans="1:10">
      <c r="A399" s="264" t="s">
        <v>557</v>
      </c>
      <c r="B399" s="297" t="s">
        <v>520</v>
      </c>
      <c r="C399" s="295" t="s">
        <v>549</v>
      </c>
      <c r="D399" s="295" t="s">
        <v>520</v>
      </c>
      <c r="E399" s="295" t="s">
        <v>520</v>
      </c>
      <c r="F399" s="295" t="s">
        <v>520</v>
      </c>
      <c r="G399" s="297" t="s">
        <v>520</v>
      </c>
      <c r="H399" s="297" t="s">
        <v>520</v>
      </c>
      <c r="I399" s="297" t="s">
        <v>520</v>
      </c>
      <c r="J399" s="296" t="s">
        <v>187</v>
      </c>
    </row>
    <row r="400" spans="1:10">
      <c r="A400" s="264" t="s">
        <v>558</v>
      </c>
      <c r="B400" s="297" t="s">
        <v>520</v>
      </c>
      <c r="C400" s="295" t="s">
        <v>549</v>
      </c>
      <c r="D400" s="295" t="s">
        <v>520</v>
      </c>
      <c r="E400" s="295" t="s">
        <v>520</v>
      </c>
      <c r="F400" s="295" t="s">
        <v>520</v>
      </c>
      <c r="G400" s="297" t="s">
        <v>520</v>
      </c>
      <c r="H400" s="297" t="s">
        <v>520</v>
      </c>
      <c r="I400" s="297" t="s">
        <v>520</v>
      </c>
      <c r="J400" s="296" t="s">
        <v>187</v>
      </c>
    </row>
    <row r="401" spans="1:13">
      <c r="A401" s="264" t="s">
        <v>559</v>
      </c>
      <c r="B401" s="297" t="s">
        <v>520</v>
      </c>
      <c r="C401" s="295" t="s">
        <v>549</v>
      </c>
      <c r="D401" s="295" t="s">
        <v>520</v>
      </c>
      <c r="E401" s="295" t="s">
        <v>520</v>
      </c>
      <c r="F401" s="295" t="s">
        <v>520</v>
      </c>
      <c r="G401" s="297" t="s">
        <v>520</v>
      </c>
      <c r="H401" s="297" t="s">
        <v>520</v>
      </c>
      <c r="I401" s="297" t="s">
        <v>520</v>
      </c>
      <c r="J401" s="296" t="s">
        <v>187</v>
      </c>
    </row>
    <row r="402" spans="1:13">
      <c r="A402" s="264" t="s">
        <v>92</v>
      </c>
      <c r="B402" s="297" t="s">
        <v>520</v>
      </c>
      <c r="C402" s="295" t="s">
        <v>549</v>
      </c>
      <c r="D402" s="295" t="s">
        <v>520</v>
      </c>
      <c r="E402" s="295" t="s">
        <v>520</v>
      </c>
      <c r="F402" s="295" t="s">
        <v>520</v>
      </c>
      <c r="G402" s="297" t="s">
        <v>520</v>
      </c>
      <c r="H402" s="297" t="s">
        <v>520</v>
      </c>
      <c r="I402" s="297" t="s">
        <v>520</v>
      </c>
      <c r="J402" s="296" t="s">
        <v>187</v>
      </c>
    </row>
    <row r="403" spans="1:13">
      <c r="A403" s="53" t="s">
        <v>607</v>
      </c>
      <c r="B403" s="298"/>
      <c r="C403" s="298"/>
      <c r="D403" s="298"/>
      <c r="E403" s="298"/>
      <c r="F403" s="298"/>
      <c r="G403" s="298"/>
      <c r="H403" s="298"/>
      <c r="I403" s="298"/>
      <c r="J403" s="298"/>
    </row>
    <row r="404" spans="1:13">
      <c r="A404" s="54" t="s">
        <v>608</v>
      </c>
      <c r="B404" s="296" t="s">
        <v>187</v>
      </c>
      <c r="C404" s="296" t="s">
        <v>187</v>
      </c>
      <c r="D404" s="296" t="s">
        <v>187</v>
      </c>
      <c r="E404" s="296" t="s">
        <v>187</v>
      </c>
      <c r="F404" s="296" t="s">
        <v>187</v>
      </c>
      <c r="G404" s="296" t="s">
        <v>187</v>
      </c>
      <c r="H404" s="296" t="s">
        <v>187</v>
      </c>
      <c r="I404" s="296" t="s">
        <v>187</v>
      </c>
      <c r="J404" s="296" t="s">
        <v>187</v>
      </c>
    </row>
    <row r="405" spans="1:13">
      <c r="A405" s="266" t="s">
        <v>3217</v>
      </c>
      <c r="B405" s="297" t="s">
        <v>491</v>
      </c>
      <c r="C405" s="295" t="s">
        <v>549</v>
      </c>
      <c r="D405" s="295" t="s">
        <v>491</v>
      </c>
      <c r="E405" s="295" t="s">
        <v>491</v>
      </c>
      <c r="F405" s="295" t="s">
        <v>491</v>
      </c>
      <c r="G405" s="297" t="s">
        <v>491</v>
      </c>
      <c r="H405" s="297" t="s">
        <v>491</v>
      </c>
      <c r="I405" s="297" t="s">
        <v>491</v>
      </c>
      <c r="J405" s="297" t="s">
        <v>491</v>
      </c>
    </row>
    <row r="406" spans="1:13">
      <c r="A406" s="266" t="s">
        <v>3237</v>
      </c>
      <c r="B406" s="297" t="s">
        <v>491</v>
      </c>
      <c r="C406" s="295" t="s">
        <v>549</v>
      </c>
      <c r="D406" s="295" t="s">
        <v>491</v>
      </c>
      <c r="E406" s="295" t="s">
        <v>491</v>
      </c>
      <c r="F406" s="295" t="s">
        <v>491</v>
      </c>
      <c r="G406" s="297" t="s">
        <v>491</v>
      </c>
      <c r="H406" s="297" t="s">
        <v>491</v>
      </c>
      <c r="I406" s="297" t="s">
        <v>491</v>
      </c>
      <c r="J406" s="297" t="s">
        <v>491</v>
      </c>
    </row>
    <row r="408" spans="1:13" ht="16">
      <c r="A408" s="43" t="s">
        <v>609</v>
      </c>
      <c r="B408" s="55">
        <f>SUM(B216,B402)</f>
        <v>345378.91663054173</v>
      </c>
      <c r="C408" s="55">
        <f t="shared" ref="C408:J408" si="8">SUM(C216,C402)</f>
        <v>0</v>
      </c>
      <c r="D408" s="55">
        <f t="shared" si="8"/>
        <v>65.065035461819363</v>
      </c>
      <c r="E408" s="55">
        <f t="shared" si="8"/>
        <v>1.358677241335E-2</v>
      </c>
      <c r="F408" s="55">
        <f t="shared" si="8"/>
        <v>1.399403229176E-2</v>
      </c>
      <c r="G408" s="55">
        <f t="shared" si="8"/>
        <v>22472.091458330953</v>
      </c>
      <c r="H408" s="55">
        <f t="shared" si="8"/>
        <v>4.6925847366299997E-3</v>
      </c>
      <c r="I408" s="55">
        <f t="shared" si="8"/>
        <v>4.8332437122200001E-3</v>
      </c>
      <c r="J408" s="55">
        <f t="shared" si="8"/>
        <v>0</v>
      </c>
    </row>
    <row r="410" spans="1:13" ht="16">
      <c r="A410" s="428" t="s">
        <v>610</v>
      </c>
      <c r="B410" s="428"/>
      <c r="C410" s="428"/>
      <c r="D410" s="428"/>
      <c r="E410" s="428"/>
      <c r="F410" s="428"/>
      <c r="G410" s="428"/>
      <c r="H410" s="200"/>
      <c r="I410" s="200"/>
      <c r="J410" s="200"/>
      <c r="K410" s="200"/>
      <c r="L410" s="200"/>
      <c r="M410" s="42" t="s">
        <v>475</v>
      </c>
    </row>
    <row r="411" spans="1:13" ht="16">
      <c r="A411" s="195" t="s">
        <v>720</v>
      </c>
      <c r="B411" s="45"/>
      <c r="C411" s="45"/>
      <c r="D411" s="45"/>
      <c r="E411" s="45"/>
      <c r="F411" s="45"/>
      <c r="G411" s="45"/>
      <c r="H411" s="200"/>
      <c r="I411" s="200"/>
      <c r="J411" s="200"/>
      <c r="K411" s="200"/>
      <c r="L411" s="200"/>
      <c r="M411" s="42" t="s">
        <v>3378</v>
      </c>
    </row>
    <row r="412" spans="1:13">
      <c r="A412" s="202"/>
      <c r="B412" s="200"/>
      <c r="C412" s="200"/>
      <c r="D412" s="200"/>
      <c r="E412" s="200"/>
      <c r="F412" s="200"/>
      <c r="G412" s="200"/>
      <c r="H412" s="200"/>
      <c r="I412" s="200"/>
      <c r="J412" s="200"/>
      <c r="K412" s="200"/>
      <c r="L412" s="201"/>
      <c r="M412" s="42" t="s">
        <v>476</v>
      </c>
    </row>
    <row r="413" spans="1:13">
      <c r="A413" s="200"/>
      <c r="B413" s="200"/>
      <c r="C413" s="200"/>
      <c r="D413" s="200"/>
      <c r="E413" s="200"/>
      <c r="F413" s="200"/>
      <c r="G413" s="200"/>
      <c r="H413" s="200"/>
      <c r="I413" s="200"/>
      <c r="J413" s="200"/>
      <c r="K413" s="200"/>
      <c r="L413" s="200"/>
      <c r="M413" s="203"/>
    </row>
    <row r="414" spans="1:13" ht="27">
      <c r="A414" s="204" t="s">
        <v>477</v>
      </c>
      <c r="B414" s="205" t="s">
        <v>478</v>
      </c>
      <c r="C414" s="206" t="s">
        <v>479</v>
      </c>
      <c r="D414" s="206" t="s">
        <v>480</v>
      </c>
      <c r="E414" s="207" t="s">
        <v>611</v>
      </c>
      <c r="F414" s="207" t="s">
        <v>612</v>
      </c>
      <c r="G414" s="208" t="s">
        <v>613</v>
      </c>
      <c r="H414" s="206" t="s">
        <v>614</v>
      </c>
      <c r="I414" s="56" t="s">
        <v>615</v>
      </c>
      <c r="J414" s="206" t="s">
        <v>616</v>
      </c>
      <c r="K414" s="207" t="s">
        <v>482</v>
      </c>
      <c r="L414" s="207" t="s">
        <v>483</v>
      </c>
      <c r="M414" s="209" t="s">
        <v>617</v>
      </c>
    </row>
    <row r="415" spans="1:13" ht="16" thickBot="1">
      <c r="A415" s="210"/>
      <c r="B415" s="422" t="s">
        <v>485</v>
      </c>
      <c r="C415" s="422"/>
      <c r="D415" s="423"/>
      <c r="E415" s="421" t="s">
        <v>618</v>
      </c>
      <c r="F415" s="422"/>
      <c r="G415" s="423"/>
      <c r="H415" s="421" t="s">
        <v>485</v>
      </c>
      <c r="I415" s="429"/>
      <c r="J415" s="429"/>
      <c r="K415" s="429"/>
      <c r="L415" s="429"/>
      <c r="M415" s="430"/>
    </row>
    <row r="416" spans="1:13" ht="16" thickTop="1">
      <c r="A416" s="211" t="s">
        <v>619</v>
      </c>
      <c r="B416" s="299">
        <v>194388.53120401071</v>
      </c>
      <c r="C416" s="299">
        <v>4.4228396639999996</v>
      </c>
      <c r="D416" s="299">
        <v>83.655309749766346</v>
      </c>
      <c r="E416" s="299">
        <v>120191.11711244726</v>
      </c>
      <c r="F416" s="299">
        <v>6716.3061943704279</v>
      </c>
      <c r="G416" s="299">
        <v>7230.4559117999988</v>
      </c>
      <c r="H416" s="299">
        <v>0.51771056610323996</v>
      </c>
      <c r="I416" s="299">
        <v>2.8530150025699998E-2</v>
      </c>
      <c r="J416" s="299">
        <v>572.16514495327442</v>
      </c>
      <c r="K416" s="299">
        <v>1557.1939910195872</v>
      </c>
      <c r="L416" s="299">
        <v>5849.2197121443369</v>
      </c>
      <c r="M416" s="299">
        <v>830.75987228203655</v>
      </c>
    </row>
    <row r="417" spans="1:13">
      <c r="A417" s="212" t="s">
        <v>620</v>
      </c>
      <c r="B417" s="299">
        <v>70637.721174907623</v>
      </c>
      <c r="C417" s="296" t="s">
        <v>187</v>
      </c>
      <c r="D417" s="296" t="s">
        <v>187</v>
      </c>
      <c r="E417" s="296" t="s">
        <v>187</v>
      </c>
      <c r="F417" s="296" t="s">
        <v>187</v>
      </c>
      <c r="G417" s="296" t="s">
        <v>187</v>
      </c>
      <c r="H417" s="296" t="s">
        <v>187</v>
      </c>
      <c r="I417" s="296" t="s">
        <v>187</v>
      </c>
      <c r="J417" s="299" t="s">
        <v>491</v>
      </c>
      <c r="K417" s="299" t="s">
        <v>491</v>
      </c>
      <c r="L417" s="299" t="s">
        <v>491</v>
      </c>
      <c r="M417" s="299">
        <v>134.03649648504052</v>
      </c>
    </row>
    <row r="418" spans="1:13">
      <c r="A418" s="275" t="s">
        <v>621</v>
      </c>
      <c r="B418" s="299">
        <v>46194.121028708993</v>
      </c>
      <c r="C418" s="296" t="s">
        <v>187</v>
      </c>
      <c r="D418" s="296" t="s">
        <v>187</v>
      </c>
      <c r="E418" s="296" t="s">
        <v>187</v>
      </c>
      <c r="F418" s="296" t="s">
        <v>187</v>
      </c>
      <c r="G418" s="296" t="s">
        <v>187</v>
      </c>
      <c r="H418" s="296" t="s">
        <v>187</v>
      </c>
      <c r="I418" s="296" t="s">
        <v>187</v>
      </c>
      <c r="J418" s="296" t="s">
        <v>187</v>
      </c>
      <c r="K418" s="296" t="s">
        <v>187</v>
      </c>
      <c r="L418" s="296" t="s">
        <v>187</v>
      </c>
      <c r="M418" s="297">
        <v>134.03649648504052</v>
      </c>
    </row>
    <row r="419" spans="1:13">
      <c r="A419" s="275" t="s">
        <v>622</v>
      </c>
      <c r="B419" s="299">
        <v>14551.955897401811</v>
      </c>
      <c r="C419" s="296" t="s">
        <v>187</v>
      </c>
      <c r="D419" s="296" t="s">
        <v>187</v>
      </c>
      <c r="E419" s="296" t="s">
        <v>187</v>
      </c>
      <c r="F419" s="296" t="s">
        <v>187</v>
      </c>
      <c r="G419" s="296" t="s">
        <v>187</v>
      </c>
      <c r="H419" s="296" t="s">
        <v>187</v>
      </c>
      <c r="I419" s="296" t="s">
        <v>187</v>
      </c>
      <c r="J419" s="296" t="s">
        <v>187</v>
      </c>
      <c r="K419" s="296" t="s">
        <v>187</v>
      </c>
      <c r="L419" s="296" t="s">
        <v>187</v>
      </c>
      <c r="M419" s="296" t="s">
        <v>187</v>
      </c>
    </row>
    <row r="420" spans="1:13">
      <c r="A420" s="275" t="s">
        <v>623</v>
      </c>
      <c r="B420" s="299">
        <v>2432.4049712060923</v>
      </c>
      <c r="C420" s="296" t="s">
        <v>187</v>
      </c>
      <c r="D420" s="296" t="s">
        <v>187</v>
      </c>
      <c r="E420" s="296" t="s">
        <v>187</v>
      </c>
      <c r="F420" s="296" t="s">
        <v>187</v>
      </c>
      <c r="G420" s="296" t="s">
        <v>187</v>
      </c>
      <c r="H420" s="296" t="s">
        <v>187</v>
      </c>
      <c r="I420" s="296" t="s">
        <v>187</v>
      </c>
      <c r="J420" s="296" t="s">
        <v>187</v>
      </c>
      <c r="K420" s="296" t="s">
        <v>187</v>
      </c>
      <c r="L420" s="296" t="s">
        <v>187</v>
      </c>
      <c r="M420" s="296" t="s">
        <v>187</v>
      </c>
    </row>
    <row r="421" spans="1:13">
      <c r="A421" s="275" t="s">
        <v>624</v>
      </c>
      <c r="B421" s="299">
        <v>7459.2392775907283</v>
      </c>
      <c r="C421" s="296" t="s">
        <v>187</v>
      </c>
      <c r="D421" s="296" t="s">
        <v>187</v>
      </c>
      <c r="E421" s="296" t="s">
        <v>187</v>
      </c>
      <c r="F421" s="296" t="s">
        <v>187</v>
      </c>
      <c r="G421" s="296" t="s">
        <v>187</v>
      </c>
      <c r="H421" s="296" t="s">
        <v>187</v>
      </c>
      <c r="I421" s="296" t="s">
        <v>187</v>
      </c>
      <c r="J421" s="299" t="s">
        <v>491</v>
      </c>
      <c r="K421" s="299" t="s">
        <v>491</v>
      </c>
      <c r="L421" s="299" t="s">
        <v>491</v>
      </c>
      <c r="M421" s="299" t="s">
        <v>491</v>
      </c>
    </row>
    <row r="422" spans="1:13">
      <c r="A422" s="213" t="s">
        <v>625</v>
      </c>
      <c r="B422" s="299">
        <v>46553.765996456706</v>
      </c>
      <c r="C422" s="299">
        <v>3.4620000000000002</v>
      </c>
      <c r="D422" s="299">
        <v>69.090317678675007</v>
      </c>
      <c r="E422" s="299">
        <v>20040.325102040817</v>
      </c>
      <c r="F422" s="299" t="s">
        <v>491</v>
      </c>
      <c r="G422" s="299" t="s">
        <v>491</v>
      </c>
      <c r="H422" s="299" t="s">
        <v>491</v>
      </c>
      <c r="I422" s="299" t="s">
        <v>491</v>
      </c>
      <c r="J422" s="299">
        <v>55.249069497127223</v>
      </c>
      <c r="K422" s="299">
        <v>188.72091220254887</v>
      </c>
      <c r="L422" s="299">
        <v>213.37603828081271</v>
      </c>
      <c r="M422" s="299">
        <v>228.15769905799976</v>
      </c>
    </row>
    <row r="423" spans="1:13">
      <c r="A423" s="276" t="s">
        <v>626</v>
      </c>
      <c r="B423" s="299">
        <v>9177.0984327999995</v>
      </c>
      <c r="C423" s="299" t="s">
        <v>491</v>
      </c>
      <c r="D423" s="299" t="s">
        <v>491</v>
      </c>
      <c r="E423" s="296" t="s">
        <v>187</v>
      </c>
      <c r="F423" s="296" t="s">
        <v>187</v>
      </c>
      <c r="G423" s="296" t="s">
        <v>187</v>
      </c>
      <c r="H423" s="296" t="s">
        <v>187</v>
      </c>
      <c r="I423" s="296" t="s">
        <v>187</v>
      </c>
      <c r="J423" s="297" t="s">
        <v>493</v>
      </c>
      <c r="K423" s="297" t="s">
        <v>493</v>
      </c>
      <c r="L423" s="297" t="s">
        <v>493</v>
      </c>
      <c r="M423" s="297" t="s">
        <v>493</v>
      </c>
    </row>
    <row r="424" spans="1:13">
      <c r="A424" s="275" t="s">
        <v>627</v>
      </c>
      <c r="B424" s="296" t="s">
        <v>187</v>
      </c>
      <c r="C424" s="296" t="s">
        <v>187</v>
      </c>
      <c r="D424" s="299">
        <v>37.974850892036372</v>
      </c>
      <c r="E424" s="296" t="s">
        <v>187</v>
      </c>
      <c r="F424" s="296" t="s">
        <v>187</v>
      </c>
      <c r="G424" s="296" t="s">
        <v>187</v>
      </c>
      <c r="H424" s="296" t="s">
        <v>187</v>
      </c>
      <c r="I424" s="296" t="s">
        <v>187</v>
      </c>
      <c r="J424" s="297" t="s">
        <v>493</v>
      </c>
      <c r="K424" s="296" t="s">
        <v>187</v>
      </c>
      <c r="L424" s="296" t="s">
        <v>187</v>
      </c>
      <c r="M424" s="296" t="s">
        <v>187</v>
      </c>
    </row>
    <row r="425" spans="1:13">
      <c r="A425" s="275" t="s">
        <v>628</v>
      </c>
      <c r="B425" s="299" t="s">
        <v>491</v>
      </c>
      <c r="C425" s="296" t="s">
        <v>187</v>
      </c>
      <c r="D425" s="299">
        <v>23.960466786638641</v>
      </c>
      <c r="E425" s="296" t="s">
        <v>187</v>
      </c>
      <c r="F425" s="296" t="s">
        <v>187</v>
      </c>
      <c r="G425" s="296" t="s">
        <v>187</v>
      </c>
      <c r="H425" s="296" t="s">
        <v>187</v>
      </c>
      <c r="I425" s="296" t="s">
        <v>187</v>
      </c>
      <c r="J425" s="297" t="s">
        <v>493</v>
      </c>
      <c r="K425" s="297" t="s">
        <v>493</v>
      </c>
      <c r="L425" s="297" t="s">
        <v>493</v>
      </c>
      <c r="M425" s="296" t="s">
        <v>187</v>
      </c>
    </row>
    <row r="426" spans="1:13">
      <c r="A426" s="275" t="s">
        <v>629</v>
      </c>
      <c r="B426" s="299" t="s">
        <v>514</v>
      </c>
      <c r="C426" s="296" t="s">
        <v>187</v>
      </c>
      <c r="D426" s="299">
        <v>7.1550000000000002</v>
      </c>
      <c r="E426" s="296" t="s">
        <v>187</v>
      </c>
      <c r="F426" s="296" t="s">
        <v>187</v>
      </c>
      <c r="G426" s="296" t="s">
        <v>187</v>
      </c>
      <c r="H426" s="296" t="s">
        <v>187</v>
      </c>
      <c r="I426" s="296" t="s">
        <v>187</v>
      </c>
      <c r="J426" s="296" t="s">
        <v>187</v>
      </c>
      <c r="K426" s="296" t="s">
        <v>187</v>
      </c>
      <c r="L426" s="297" t="s">
        <v>493</v>
      </c>
      <c r="M426" s="297" t="s">
        <v>493</v>
      </c>
    </row>
    <row r="427" spans="1:13">
      <c r="A427" s="275" t="s">
        <v>630</v>
      </c>
      <c r="B427" s="299">
        <v>91.7</v>
      </c>
      <c r="C427" s="299">
        <v>0.40600000000000003</v>
      </c>
      <c r="D427" s="296" t="s">
        <v>187</v>
      </c>
      <c r="E427" s="296" t="s">
        <v>187</v>
      </c>
      <c r="F427" s="296" t="s">
        <v>187</v>
      </c>
      <c r="G427" s="296" t="s">
        <v>187</v>
      </c>
      <c r="H427" s="296" t="s">
        <v>187</v>
      </c>
      <c r="I427" s="296" t="s">
        <v>187</v>
      </c>
      <c r="J427" s="297" t="s">
        <v>493</v>
      </c>
      <c r="K427" s="297" t="s">
        <v>493</v>
      </c>
      <c r="L427" s="297" t="s">
        <v>493</v>
      </c>
      <c r="M427" s="297" t="s">
        <v>493</v>
      </c>
    </row>
    <row r="428" spans="1:13">
      <c r="A428" s="275" t="s">
        <v>631</v>
      </c>
      <c r="B428" s="299">
        <v>1755.3999999999999</v>
      </c>
      <c r="C428" s="296" t="s">
        <v>187</v>
      </c>
      <c r="D428" s="296" t="s">
        <v>187</v>
      </c>
      <c r="E428" s="296" t="s">
        <v>187</v>
      </c>
      <c r="F428" s="296" t="s">
        <v>187</v>
      </c>
      <c r="G428" s="296" t="s">
        <v>187</v>
      </c>
      <c r="H428" s="296" t="s">
        <v>187</v>
      </c>
      <c r="I428" s="296" t="s">
        <v>187</v>
      </c>
      <c r="J428" s="296" t="s">
        <v>187</v>
      </c>
      <c r="K428" s="296" t="s">
        <v>187</v>
      </c>
      <c r="L428" s="296" t="s">
        <v>187</v>
      </c>
      <c r="M428" s="296" t="s">
        <v>187</v>
      </c>
    </row>
    <row r="429" spans="1:13">
      <c r="A429" s="275" t="s">
        <v>632</v>
      </c>
      <c r="B429" s="299">
        <v>1655.306718597858</v>
      </c>
      <c r="C429" s="296" t="s">
        <v>187</v>
      </c>
      <c r="D429" s="296" t="s">
        <v>187</v>
      </c>
      <c r="E429" s="296" t="s">
        <v>187</v>
      </c>
      <c r="F429" s="296" t="s">
        <v>187</v>
      </c>
      <c r="G429" s="296" t="s">
        <v>187</v>
      </c>
      <c r="H429" s="296" t="s">
        <v>187</v>
      </c>
      <c r="I429" s="296" t="s">
        <v>187</v>
      </c>
      <c r="J429" s="296" t="s">
        <v>187</v>
      </c>
      <c r="K429" s="296" t="s">
        <v>187</v>
      </c>
      <c r="L429" s="296" t="s">
        <v>187</v>
      </c>
      <c r="M429" s="296" t="s">
        <v>187</v>
      </c>
    </row>
    <row r="430" spans="1:13">
      <c r="A430" s="275" t="s">
        <v>633</v>
      </c>
      <c r="B430" s="299">
        <v>27383.218865213978</v>
      </c>
      <c r="C430" s="299">
        <v>3.056</v>
      </c>
      <c r="D430" s="296" t="s">
        <v>187</v>
      </c>
      <c r="E430" s="296" t="s">
        <v>187</v>
      </c>
      <c r="F430" s="296" t="s">
        <v>187</v>
      </c>
      <c r="G430" s="296" t="s">
        <v>187</v>
      </c>
      <c r="H430" s="296" t="s">
        <v>187</v>
      </c>
      <c r="I430" s="296" t="s">
        <v>187</v>
      </c>
      <c r="J430" s="297" t="s">
        <v>493</v>
      </c>
      <c r="K430" s="297" t="s">
        <v>493</v>
      </c>
      <c r="L430" s="297" t="s">
        <v>493</v>
      </c>
      <c r="M430" s="297" t="s">
        <v>493</v>
      </c>
    </row>
    <row r="431" spans="1:13">
      <c r="A431" s="275" t="s">
        <v>634</v>
      </c>
      <c r="B431" s="296" t="s">
        <v>187</v>
      </c>
      <c r="C431" s="296" t="s">
        <v>187</v>
      </c>
      <c r="D431" s="296" t="s">
        <v>187</v>
      </c>
      <c r="E431" s="299">
        <v>20040.325102040817</v>
      </c>
      <c r="F431" s="299" t="s">
        <v>491</v>
      </c>
      <c r="G431" s="299" t="s">
        <v>491</v>
      </c>
      <c r="H431" s="299" t="s">
        <v>491</v>
      </c>
      <c r="I431" s="299" t="s">
        <v>491</v>
      </c>
      <c r="J431" s="296" t="s">
        <v>187</v>
      </c>
      <c r="K431" s="296" t="s">
        <v>187</v>
      </c>
      <c r="L431" s="296" t="s">
        <v>187</v>
      </c>
      <c r="M431" s="296" t="s">
        <v>187</v>
      </c>
    </row>
    <row r="432" spans="1:13">
      <c r="A432" s="277" t="s">
        <v>3238</v>
      </c>
      <c r="B432" s="299">
        <v>6491.041979844872</v>
      </c>
      <c r="C432" s="299" t="s">
        <v>553</v>
      </c>
      <c r="D432" s="299" t="s">
        <v>491</v>
      </c>
      <c r="E432" s="299" t="s">
        <v>491</v>
      </c>
      <c r="F432" s="299" t="s">
        <v>491</v>
      </c>
      <c r="G432" s="299" t="s">
        <v>491</v>
      </c>
      <c r="H432" s="299" t="s">
        <v>491</v>
      </c>
      <c r="I432" s="299" t="s">
        <v>491</v>
      </c>
      <c r="J432" s="299">
        <v>55.249069497127223</v>
      </c>
      <c r="K432" s="299">
        <v>188.72091220254887</v>
      </c>
      <c r="L432" s="299">
        <v>213.37603828081271</v>
      </c>
      <c r="M432" s="299">
        <v>228.15769905799976</v>
      </c>
    </row>
    <row r="433" spans="1:13">
      <c r="A433" s="212" t="s">
        <v>635</v>
      </c>
      <c r="B433" s="299">
        <v>77197.044032646372</v>
      </c>
      <c r="C433" s="299">
        <v>0.96083966399999998</v>
      </c>
      <c r="D433" s="299" t="s">
        <v>491</v>
      </c>
      <c r="E433" s="299" t="s">
        <v>553</v>
      </c>
      <c r="F433" s="299">
        <v>3439.7541856200496</v>
      </c>
      <c r="G433" s="299" t="s">
        <v>491</v>
      </c>
      <c r="H433" s="299">
        <v>0.12041830440901</v>
      </c>
      <c r="I433" s="299" t="s">
        <v>491</v>
      </c>
      <c r="J433" s="299">
        <v>60.032090854165958</v>
      </c>
      <c r="K433" s="299">
        <v>752.39490757758881</v>
      </c>
      <c r="L433" s="299">
        <v>44.874287061635293</v>
      </c>
      <c r="M433" s="299">
        <v>158.39225986800554</v>
      </c>
    </row>
    <row r="434" spans="1:13">
      <c r="A434" s="275" t="s">
        <v>636</v>
      </c>
      <c r="B434" s="299">
        <v>70076.465574306625</v>
      </c>
      <c r="C434" s="299">
        <v>0.57413966400000005</v>
      </c>
      <c r="D434" s="296" t="s">
        <v>187</v>
      </c>
      <c r="E434" s="296" t="s">
        <v>187</v>
      </c>
      <c r="F434" s="296" t="s">
        <v>187</v>
      </c>
      <c r="G434" s="296" t="s">
        <v>187</v>
      </c>
      <c r="H434" s="296" t="s">
        <v>187</v>
      </c>
      <c r="I434" s="296" t="s">
        <v>187</v>
      </c>
      <c r="J434" s="297" t="s">
        <v>493</v>
      </c>
      <c r="K434" s="297" t="s">
        <v>493</v>
      </c>
      <c r="L434" s="297" t="s">
        <v>493</v>
      </c>
      <c r="M434" s="297" t="s">
        <v>493</v>
      </c>
    </row>
    <row r="435" spans="1:13">
      <c r="A435" s="275" t="s">
        <v>637</v>
      </c>
      <c r="B435" s="299">
        <v>1391.9</v>
      </c>
      <c r="C435" s="299">
        <v>0.38669999999999999</v>
      </c>
      <c r="D435" s="296" t="s">
        <v>187</v>
      </c>
      <c r="E435" s="296" t="s">
        <v>187</v>
      </c>
      <c r="F435" s="296" t="s">
        <v>187</v>
      </c>
      <c r="G435" s="296" t="s">
        <v>187</v>
      </c>
      <c r="H435" s="296" t="s">
        <v>187</v>
      </c>
      <c r="I435" s="296" t="s">
        <v>187</v>
      </c>
      <c r="J435" s="297" t="s">
        <v>493</v>
      </c>
      <c r="K435" s="297" t="s">
        <v>493</v>
      </c>
      <c r="L435" s="297" t="s">
        <v>493</v>
      </c>
      <c r="M435" s="297" t="s">
        <v>493</v>
      </c>
    </row>
    <row r="436" spans="1:13">
      <c r="A436" s="275" t="s">
        <v>638</v>
      </c>
      <c r="B436" s="299">
        <v>4142.0497045616085</v>
      </c>
      <c r="C436" s="296" t="s">
        <v>187</v>
      </c>
      <c r="D436" s="296" t="s">
        <v>187</v>
      </c>
      <c r="E436" s="296" t="s">
        <v>187</v>
      </c>
      <c r="F436" s="299">
        <v>3439.7541856200496</v>
      </c>
      <c r="G436" s="296" t="s">
        <v>187</v>
      </c>
      <c r="H436" s="299" t="s">
        <v>491</v>
      </c>
      <c r="I436" s="296" t="s">
        <v>187</v>
      </c>
      <c r="J436" s="297" t="s">
        <v>493</v>
      </c>
      <c r="K436" s="297" t="s">
        <v>493</v>
      </c>
      <c r="L436" s="297" t="s">
        <v>493</v>
      </c>
      <c r="M436" s="297" t="s">
        <v>493</v>
      </c>
    </row>
    <row r="437" spans="1:13">
      <c r="A437" s="277" t="s">
        <v>639</v>
      </c>
      <c r="B437" s="299">
        <v>3.2962224463777599</v>
      </c>
      <c r="C437" s="296" t="s">
        <v>187</v>
      </c>
      <c r="D437" s="296" t="s">
        <v>187</v>
      </c>
      <c r="E437" s="299" t="s">
        <v>553</v>
      </c>
      <c r="F437" s="299" t="s">
        <v>491</v>
      </c>
      <c r="G437" s="299" t="s">
        <v>491</v>
      </c>
      <c r="H437" s="299">
        <v>0.12041830440901</v>
      </c>
      <c r="I437" s="296" t="s">
        <v>187</v>
      </c>
      <c r="J437" s="297" t="s">
        <v>493</v>
      </c>
      <c r="K437" s="297" t="s">
        <v>493</v>
      </c>
      <c r="L437" s="297" t="s">
        <v>493</v>
      </c>
      <c r="M437" s="297" t="s">
        <v>493</v>
      </c>
    </row>
    <row r="438" spans="1:13">
      <c r="A438" s="278" t="s">
        <v>640</v>
      </c>
      <c r="B438" s="299">
        <v>553.25</v>
      </c>
      <c r="C438" s="296" t="s">
        <v>187</v>
      </c>
      <c r="D438" s="296" t="s">
        <v>187</v>
      </c>
      <c r="E438" s="296" t="s">
        <v>187</v>
      </c>
      <c r="F438" s="296" t="s">
        <v>187</v>
      </c>
      <c r="G438" s="296" t="s">
        <v>187</v>
      </c>
      <c r="H438" s="296" t="s">
        <v>187</v>
      </c>
      <c r="I438" s="296" t="s">
        <v>187</v>
      </c>
      <c r="J438" s="297" t="s">
        <v>493</v>
      </c>
      <c r="K438" s="297" t="s">
        <v>493</v>
      </c>
      <c r="L438" s="297" t="s">
        <v>493</v>
      </c>
      <c r="M438" s="297" t="s">
        <v>493</v>
      </c>
    </row>
    <row r="439" spans="1:13">
      <c r="A439" s="278" t="s">
        <v>641</v>
      </c>
      <c r="B439" s="299">
        <v>1030.0825313317564</v>
      </c>
      <c r="C439" s="296" t="s">
        <v>187</v>
      </c>
      <c r="D439" s="296" t="s">
        <v>187</v>
      </c>
      <c r="E439" s="296" t="s">
        <v>187</v>
      </c>
      <c r="F439" s="296" t="s">
        <v>187</v>
      </c>
      <c r="G439" s="296" t="s">
        <v>187</v>
      </c>
      <c r="H439" s="296" t="s">
        <v>187</v>
      </c>
      <c r="I439" s="296" t="s">
        <v>187</v>
      </c>
      <c r="J439" s="297" t="s">
        <v>493</v>
      </c>
      <c r="K439" s="297" t="s">
        <v>493</v>
      </c>
      <c r="L439" s="297" t="s">
        <v>493</v>
      </c>
      <c r="M439" s="297" t="s">
        <v>493</v>
      </c>
    </row>
    <row r="440" spans="1:13">
      <c r="A440" s="275" t="s">
        <v>3239</v>
      </c>
      <c r="B440" s="299" t="s">
        <v>491</v>
      </c>
      <c r="C440" s="299" t="s">
        <v>491</v>
      </c>
      <c r="D440" s="299" t="s">
        <v>491</v>
      </c>
      <c r="E440" s="299" t="s">
        <v>491</v>
      </c>
      <c r="F440" s="299" t="s">
        <v>491</v>
      </c>
      <c r="G440" s="299" t="s">
        <v>491</v>
      </c>
      <c r="H440" s="299" t="s">
        <v>491</v>
      </c>
      <c r="I440" s="299" t="s">
        <v>491</v>
      </c>
      <c r="J440" s="299">
        <v>60.032090854165958</v>
      </c>
      <c r="K440" s="299">
        <v>752.39490757758881</v>
      </c>
      <c r="L440" s="299">
        <v>44.874287061635293</v>
      </c>
      <c r="M440" s="299">
        <v>158.39225986800554</v>
      </c>
    </row>
    <row r="441" spans="1:13">
      <c r="A441" s="279" t="s">
        <v>642</v>
      </c>
      <c r="B441" s="299" t="s">
        <v>493</v>
      </c>
      <c r="C441" s="299" t="s">
        <v>491</v>
      </c>
      <c r="D441" s="299" t="s">
        <v>491</v>
      </c>
      <c r="E441" s="296" t="s">
        <v>187</v>
      </c>
      <c r="F441" s="296" t="s">
        <v>187</v>
      </c>
      <c r="G441" s="296" t="s">
        <v>187</v>
      </c>
      <c r="H441" s="296" t="s">
        <v>187</v>
      </c>
      <c r="I441" s="296" t="s">
        <v>187</v>
      </c>
      <c r="J441" s="299" t="s">
        <v>491</v>
      </c>
      <c r="K441" s="299" t="s">
        <v>491</v>
      </c>
      <c r="L441" s="299" t="s">
        <v>491</v>
      </c>
      <c r="M441" s="299" t="s">
        <v>491</v>
      </c>
    </row>
    <row r="442" spans="1:13">
      <c r="A442" s="280" t="s">
        <v>643</v>
      </c>
      <c r="B442" s="299" t="s">
        <v>493</v>
      </c>
      <c r="C442" s="299" t="s">
        <v>491</v>
      </c>
      <c r="D442" s="299" t="s">
        <v>491</v>
      </c>
      <c r="E442" s="296" t="s">
        <v>187</v>
      </c>
      <c r="F442" s="296" t="s">
        <v>187</v>
      </c>
      <c r="G442" s="296" t="s">
        <v>187</v>
      </c>
      <c r="H442" s="296" t="s">
        <v>187</v>
      </c>
      <c r="I442" s="296" t="s">
        <v>187</v>
      </c>
      <c r="J442" s="297" t="s">
        <v>491</v>
      </c>
      <c r="K442" s="297" t="s">
        <v>491</v>
      </c>
      <c r="L442" s="297" t="s">
        <v>491</v>
      </c>
      <c r="M442" s="297" t="s">
        <v>491</v>
      </c>
    </row>
    <row r="443" spans="1:13">
      <c r="A443" s="280" t="s">
        <v>644</v>
      </c>
      <c r="B443" s="299" t="s">
        <v>493</v>
      </c>
      <c r="C443" s="299" t="s">
        <v>491</v>
      </c>
      <c r="D443" s="299" t="s">
        <v>491</v>
      </c>
      <c r="E443" s="296" t="s">
        <v>187</v>
      </c>
      <c r="F443" s="296" t="s">
        <v>187</v>
      </c>
      <c r="G443" s="296" t="s">
        <v>187</v>
      </c>
      <c r="H443" s="296" t="s">
        <v>187</v>
      </c>
      <c r="I443" s="296" t="s">
        <v>187</v>
      </c>
      <c r="J443" s="297" t="s">
        <v>491</v>
      </c>
      <c r="K443" s="297" t="s">
        <v>491</v>
      </c>
      <c r="L443" s="297" t="s">
        <v>491</v>
      </c>
      <c r="M443" s="297" t="s">
        <v>491</v>
      </c>
    </row>
    <row r="444" spans="1:13">
      <c r="A444" s="281" t="s">
        <v>645</v>
      </c>
      <c r="B444" s="299" t="s">
        <v>493</v>
      </c>
      <c r="C444" s="299" t="s">
        <v>491</v>
      </c>
      <c r="D444" s="299" t="s">
        <v>491</v>
      </c>
      <c r="E444" s="296" t="s">
        <v>187</v>
      </c>
      <c r="F444" s="296" t="s">
        <v>187</v>
      </c>
      <c r="G444" s="296" t="s">
        <v>187</v>
      </c>
      <c r="H444" s="296" t="s">
        <v>187</v>
      </c>
      <c r="I444" s="296" t="s">
        <v>187</v>
      </c>
      <c r="J444" s="299" t="s">
        <v>491</v>
      </c>
      <c r="K444" s="299" t="s">
        <v>491</v>
      </c>
      <c r="L444" s="299" t="s">
        <v>491</v>
      </c>
      <c r="M444" s="299" t="s">
        <v>491</v>
      </c>
    </row>
    <row r="445" spans="1:13">
      <c r="A445" s="282" t="s">
        <v>646</v>
      </c>
      <c r="B445" s="296" t="s">
        <v>187</v>
      </c>
      <c r="C445" s="296" t="s">
        <v>187</v>
      </c>
      <c r="D445" s="296" t="s">
        <v>187</v>
      </c>
      <c r="E445" s="299">
        <v>205.03642790644966</v>
      </c>
      <c r="F445" s="299">
        <v>3258.5392489035653</v>
      </c>
      <c r="G445" s="299" t="s">
        <v>590</v>
      </c>
      <c r="H445" s="299">
        <v>3.1103247907929999E-2</v>
      </c>
      <c r="I445" s="299">
        <v>2.8530150025699998E-2</v>
      </c>
      <c r="J445" s="296" t="s">
        <v>187</v>
      </c>
      <c r="K445" s="296" t="s">
        <v>187</v>
      </c>
      <c r="L445" s="296" t="s">
        <v>187</v>
      </c>
      <c r="M445" s="296" t="s">
        <v>187</v>
      </c>
    </row>
    <row r="446" spans="1:13">
      <c r="A446" s="280" t="s">
        <v>647</v>
      </c>
      <c r="B446" s="296" t="s">
        <v>187</v>
      </c>
      <c r="C446" s="296" t="s">
        <v>187</v>
      </c>
      <c r="D446" s="296" t="s">
        <v>187</v>
      </c>
      <c r="E446" s="299">
        <v>203.14150729415826</v>
      </c>
      <c r="F446" s="299">
        <v>3249.4595465139037</v>
      </c>
      <c r="G446" s="299" t="s">
        <v>518</v>
      </c>
      <c r="H446" s="299">
        <v>3.0668042743200001E-2</v>
      </c>
      <c r="I446" s="299">
        <v>2.8530150025699998E-2</v>
      </c>
      <c r="J446" s="296" t="s">
        <v>187</v>
      </c>
      <c r="K446" s="296" t="s">
        <v>187</v>
      </c>
      <c r="L446" s="296" t="s">
        <v>187</v>
      </c>
      <c r="M446" s="296" t="s">
        <v>187</v>
      </c>
    </row>
    <row r="447" spans="1:13">
      <c r="A447" s="280" t="s">
        <v>648</v>
      </c>
      <c r="B447" s="296" t="s">
        <v>187</v>
      </c>
      <c r="C447" s="296" t="s">
        <v>187</v>
      </c>
      <c r="D447" s="296" t="s">
        <v>187</v>
      </c>
      <c r="E447" s="299" t="s">
        <v>518</v>
      </c>
      <c r="F447" s="299" t="s">
        <v>518</v>
      </c>
      <c r="G447" s="299" t="s">
        <v>518</v>
      </c>
      <c r="H447" s="299" t="s">
        <v>518</v>
      </c>
      <c r="I447" s="299" t="s">
        <v>518</v>
      </c>
      <c r="J447" s="296" t="s">
        <v>187</v>
      </c>
      <c r="K447" s="296" t="s">
        <v>187</v>
      </c>
      <c r="L447" s="296" t="s">
        <v>187</v>
      </c>
      <c r="M447" s="296" t="s">
        <v>187</v>
      </c>
    </row>
    <row r="448" spans="1:13">
      <c r="A448" s="280" t="s">
        <v>649</v>
      </c>
      <c r="B448" s="296" t="s">
        <v>187</v>
      </c>
      <c r="C448" s="296" t="s">
        <v>187</v>
      </c>
      <c r="D448" s="296" t="s">
        <v>187</v>
      </c>
      <c r="E448" s="299">
        <v>0.10311480095790999</v>
      </c>
      <c r="F448" s="299">
        <v>3.6569522277920501</v>
      </c>
      <c r="G448" s="299" t="s">
        <v>518</v>
      </c>
      <c r="H448" s="299" t="s">
        <v>520</v>
      </c>
      <c r="I448" s="299" t="s">
        <v>520</v>
      </c>
      <c r="J448" s="296" t="s">
        <v>187</v>
      </c>
      <c r="K448" s="296" t="s">
        <v>187</v>
      </c>
      <c r="L448" s="296" t="s">
        <v>187</v>
      </c>
      <c r="M448" s="296" t="s">
        <v>187</v>
      </c>
    </row>
    <row r="449" spans="1:13">
      <c r="A449" s="280" t="s">
        <v>650</v>
      </c>
      <c r="B449" s="296" t="s">
        <v>187</v>
      </c>
      <c r="C449" s="296" t="s">
        <v>187</v>
      </c>
      <c r="D449" s="296" t="s">
        <v>187</v>
      </c>
      <c r="E449" s="299">
        <v>1.6984600970478201</v>
      </c>
      <c r="F449" s="299">
        <v>3.5883231618697602</v>
      </c>
      <c r="G449" s="299" t="s">
        <v>520</v>
      </c>
      <c r="H449" s="299">
        <v>3.4476945044E-4</v>
      </c>
      <c r="I449" s="299" t="s">
        <v>520</v>
      </c>
      <c r="J449" s="296" t="s">
        <v>187</v>
      </c>
      <c r="K449" s="296" t="s">
        <v>187</v>
      </c>
      <c r="L449" s="296" t="s">
        <v>187</v>
      </c>
      <c r="M449" s="296" t="s">
        <v>187</v>
      </c>
    </row>
    <row r="450" spans="1:13">
      <c r="A450" s="280" t="s">
        <v>3240</v>
      </c>
      <c r="B450" s="296" t="s">
        <v>187</v>
      </c>
      <c r="C450" s="296" t="s">
        <v>187</v>
      </c>
      <c r="D450" s="296" t="s">
        <v>187</v>
      </c>
      <c r="E450" s="299">
        <v>9.3345714285669998E-2</v>
      </c>
      <c r="F450" s="299">
        <v>1.83442699999999</v>
      </c>
      <c r="G450" s="299" t="s">
        <v>518</v>
      </c>
      <c r="H450" s="299">
        <v>9.0435714290000002E-5</v>
      </c>
      <c r="I450" s="299" t="s">
        <v>520</v>
      </c>
      <c r="J450" s="296" t="s">
        <v>187</v>
      </c>
      <c r="K450" s="296" t="s">
        <v>187</v>
      </c>
      <c r="L450" s="296" t="s">
        <v>187</v>
      </c>
      <c r="M450" s="296" t="s">
        <v>187</v>
      </c>
    </row>
    <row r="451" spans="1:13">
      <c r="A451" s="283" t="s">
        <v>651</v>
      </c>
      <c r="B451" s="296" t="s">
        <v>187</v>
      </c>
      <c r="C451" s="296" t="s">
        <v>187</v>
      </c>
      <c r="D451" s="296" t="s">
        <v>187</v>
      </c>
      <c r="E451" s="299">
        <v>99945.755582500002</v>
      </c>
      <c r="F451" s="299">
        <v>15.660888</v>
      </c>
      <c r="G451" s="299">
        <v>7230.4559117999988</v>
      </c>
      <c r="H451" s="299" t="s">
        <v>491</v>
      </c>
      <c r="I451" s="299" t="s">
        <v>491</v>
      </c>
      <c r="J451" s="296" t="s">
        <v>187</v>
      </c>
      <c r="K451" s="296" t="s">
        <v>187</v>
      </c>
      <c r="L451" s="296" t="s">
        <v>187</v>
      </c>
      <c r="M451" s="296" t="s">
        <v>187</v>
      </c>
    </row>
    <row r="452" spans="1:13">
      <c r="A452" s="280" t="s">
        <v>652</v>
      </c>
      <c r="B452" s="296" t="s">
        <v>187</v>
      </c>
      <c r="C452" s="296" t="s">
        <v>187</v>
      </c>
      <c r="D452" s="296" t="s">
        <v>187</v>
      </c>
      <c r="E452" s="299">
        <v>89653.230582500008</v>
      </c>
      <c r="F452" s="299" t="s">
        <v>491</v>
      </c>
      <c r="G452" s="299" t="s">
        <v>3109</v>
      </c>
      <c r="H452" s="299" t="s">
        <v>491</v>
      </c>
      <c r="I452" s="299" t="s">
        <v>491</v>
      </c>
      <c r="J452" s="296" t="s">
        <v>187</v>
      </c>
      <c r="K452" s="296" t="s">
        <v>187</v>
      </c>
      <c r="L452" s="296" t="s">
        <v>187</v>
      </c>
      <c r="M452" s="296" t="s">
        <v>187</v>
      </c>
    </row>
    <row r="453" spans="1:13">
      <c r="A453" s="280" t="s">
        <v>653</v>
      </c>
      <c r="B453" s="296" t="s">
        <v>187</v>
      </c>
      <c r="C453" s="296" t="s">
        <v>187</v>
      </c>
      <c r="D453" s="296" t="s">
        <v>187</v>
      </c>
      <c r="E453" s="299">
        <v>1457.742</v>
      </c>
      <c r="F453" s="299" t="s">
        <v>491</v>
      </c>
      <c r="G453" s="299" t="s">
        <v>493</v>
      </c>
      <c r="H453" s="299" t="s">
        <v>491</v>
      </c>
      <c r="I453" s="299" t="s">
        <v>491</v>
      </c>
      <c r="J453" s="296" t="s">
        <v>187</v>
      </c>
      <c r="K453" s="296" t="s">
        <v>187</v>
      </c>
      <c r="L453" s="296" t="s">
        <v>187</v>
      </c>
      <c r="M453" s="296" t="s">
        <v>187</v>
      </c>
    </row>
    <row r="454" spans="1:13">
      <c r="A454" s="280" t="s">
        <v>654</v>
      </c>
      <c r="B454" s="296" t="s">
        <v>187</v>
      </c>
      <c r="C454" s="296" t="s">
        <v>187</v>
      </c>
      <c r="D454" s="296" t="s">
        <v>187</v>
      </c>
      <c r="E454" s="299">
        <v>301.25799999999998</v>
      </c>
      <c r="F454" s="299">
        <v>15.660888</v>
      </c>
      <c r="G454" s="299" t="s">
        <v>493</v>
      </c>
      <c r="H454" s="299" t="s">
        <v>491</v>
      </c>
      <c r="I454" s="299" t="s">
        <v>491</v>
      </c>
      <c r="J454" s="296" t="s">
        <v>187</v>
      </c>
      <c r="K454" s="296" t="s">
        <v>187</v>
      </c>
      <c r="L454" s="296" t="s">
        <v>187</v>
      </c>
      <c r="M454" s="296" t="s">
        <v>187</v>
      </c>
    </row>
    <row r="455" spans="1:13">
      <c r="A455" s="280" t="s">
        <v>655</v>
      </c>
      <c r="B455" s="296" t="s">
        <v>187</v>
      </c>
      <c r="C455" s="296" t="s">
        <v>187</v>
      </c>
      <c r="D455" s="296" t="s">
        <v>187</v>
      </c>
      <c r="E455" s="299">
        <v>8533.5249999999996</v>
      </c>
      <c r="F455" s="299" t="s">
        <v>491</v>
      </c>
      <c r="G455" s="299" t="s">
        <v>565</v>
      </c>
      <c r="H455" s="299" t="s">
        <v>491</v>
      </c>
      <c r="I455" s="299" t="s">
        <v>491</v>
      </c>
      <c r="J455" s="296" t="s">
        <v>187</v>
      </c>
      <c r="K455" s="296" t="s">
        <v>187</v>
      </c>
      <c r="L455" s="296" t="s">
        <v>187</v>
      </c>
      <c r="M455" s="296" t="s">
        <v>187</v>
      </c>
    </row>
    <row r="456" spans="1:13">
      <c r="A456" s="280" t="s">
        <v>656</v>
      </c>
      <c r="B456" s="296" t="s">
        <v>187</v>
      </c>
      <c r="C456" s="296" t="s">
        <v>187</v>
      </c>
      <c r="D456" s="296" t="s">
        <v>187</v>
      </c>
      <c r="E456" s="299" t="s">
        <v>491</v>
      </c>
      <c r="F456" s="299" t="s">
        <v>491</v>
      </c>
      <c r="G456" s="299" t="s">
        <v>493</v>
      </c>
      <c r="H456" s="299" t="s">
        <v>491</v>
      </c>
      <c r="I456" s="299" t="s">
        <v>491</v>
      </c>
      <c r="J456" s="296" t="s">
        <v>187</v>
      </c>
      <c r="K456" s="296" t="s">
        <v>187</v>
      </c>
      <c r="L456" s="296" t="s">
        <v>187</v>
      </c>
      <c r="M456" s="296" t="s">
        <v>187</v>
      </c>
    </row>
    <row r="457" spans="1:13">
      <c r="A457" s="281" t="s">
        <v>657</v>
      </c>
      <c r="B457" s="296" t="s">
        <v>187</v>
      </c>
      <c r="C457" s="296" t="s">
        <v>187</v>
      </c>
      <c r="D457" s="296" t="s">
        <v>187</v>
      </c>
      <c r="E457" s="299" t="s">
        <v>491</v>
      </c>
      <c r="F457" s="299" t="s">
        <v>491</v>
      </c>
      <c r="G457" s="299">
        <v>7230.4559117999988</v>
      </c>
      <c r="H457" s="299" t="s">
        <v>491</v>
      </c>
      <c r="I457" s="299" t="s">
        <v>491</v>
      </c>
      <c r="J457" s="296" t="s">
        <v>187</v>
      </c>
      <c r="K457" s="296" t="s">
        <v>187</v>
      </c>
      <c r="L457" s="296" t="s">
        <v>187</v>
      </c>
      <c r="M457" s="296" t="s">
        <v>187</v>
      </c>
    </row>
    <row r="458" spans="1:13">
      <c r="A458" s="282" t="s">
        <v>658</v>
      </c>
      <c r="B458" s="299" t="s">
        <v>514</v>
      </c>
      <c r="C458" s="299" t="s">
        <v>514</v>
      </c>
      <c r="D458" s="299">
        <v>14.15208194400004</v>
      </c>
      <c r="E458" s="299" t="s">
        <v>491</v>
      </c>
      <c r="F458" s="299">
        <v>2.3518718468133701</v>
      </c>
      <c r="G458" s="299" t="s">
        <v>491</v>
      </c>
      <c r="H458" s="299">
        <v>0.36618901378629998</v>
      </c>
      <c r="I458" s="299" t="s">
        <v>491</v>
      </c>
      <c r="J458" s="299">
        <v>3.0595650574289701</v>
      </c>
      <c r="K458" s="299">
        <v>2.2218459027463999</v>
      </c>
      <c r="L458" s="299">
        <v>3851.2231308671667</v>
      </c>
      <c r="M458" s="299">
        <v>0.17191986356898001</v>
      </c>
    </row>
    <row r="459" spans="1:13">
      <c r="A459" s="280" t="s">
        <v>659</v>
      </c>
      <c r="B459" s="296" t="s">
        <v>187</v>
      </c>
      <c r="C459" s="296" t="s">
        <v>187</v>
      </c>
      <c r="D459" s="296" t="s">
        <v>187</v>
      </c>
      <c r="E459" s="299" t="s">
        <v>491</v>
      </c>
      <c r="F459" s="299">
        <v>2.3518718468133701</v>
      </c>
      <c r="G459" s="299" t="s">
        <v>491</v>
      </c>
      <c r="H459" s="299">
        <v>0.36618901378629998</v>
      </c>
      <c r="I459" s="299" t="s">
        <v>491</v>
      </c>
      <c r="J459" s="296" t="s">
        <v>187</v>
      </c>
      <c r="K459" s="296" t="s">
        <v>187</v>
      </c>
      <c r="L459" s="296" t="s">
        <v>187</v>
      </c>
      <c r="M459" s="296" t="s">
        <v>187</v>
      </c>
    </row>
    <row r="460" spans="1:13">
      <c r="A460" s="280" t="s">
        <v>3241</v>
      </c>
      <c r="B460" s="296" t="s">
        <v>187</v>
      </c>
      <c r="C460" s="296" t="s">
        <v>187</v>
      </c>
      <c r="D460" s="296" t="s">
        <v>187</v>
      </c>
      <c r="E460" s="296" t="s">
        <v>187</v>
      </c>
      <c r="F460" s="299" t="s">
        <v>491</v>
      </c>
      <c r="G460" s="299" t="s">
        <v>187</v>
      </c>
      <c r="H460" s="299" t="s">
        <v>518</v>
      </c>
      <c r="I460" s="296" t="s">
        <v>187</v>
      </c>
      <c r="J460" s="296" t="s">
        <v>187</v>
      </c>
      <c r="K460" s="296" t="s">
        <v>187</v>
      </c>
      <c r="L460" s="296" t="s">
        <v>187</v>
      </c>
      <c r="M460" s="296" t="s">
        <v>187</v>
      </c>
    </row>
    <row r="461" spans="1:13">
      <c r="A461" s="280" t="s">
        <v>3242</v>
      </c>
      <c r="B461" s="296" t="s">
        <v>187</v>
      </c>
      <c r="C461" s="296" t="s">
        <v>187</v>
      </c>
      <c r="D461" s="299">
        <v>14.15208194400004</v>
      </c>
      <c r="E461" s="296" t="s">
        <v>187</v>
      </c>
      <c r="F461" s="296" t="s">
        <v>187</v>
      </c>
      <c r="G461" s="296" t="s">
        <v>187</v>
      </c>
      <c r="H461" s="296" t="s">
        <v>187</v>
      </c>
      <c r="I461" s="296" t="s">
        <v>187</v>
      </c>
      <c r="J461" s="296" t="s">
        <v>187</v>
      </c>
      <c r="K461" s="296" t="s">
        <v>187</v>
      </c>
      <c r="L461" s="296" t="s">
        <v>187</v>
      </c>
      <c r="M461" s="296" t="s">
        <v>187</v>
      </c>
    </row>
    <row r="462" spans="1:13">
      <c r="A462" s="280" t="s">
        <v>660</v>
      </c>
      <c r="B462" s="299" t="s">
        <v>514</v>
      </c>
      <c r="C462" s="299" t="s">
        <v>514</v>
      </c>
      <c r="D462" s="299" t="s">
        <v>514</v>
      </c>
      <c r="E462" s="299" t="s">
        <v>491</v>
      </c>
      <c r="F462" s="299" t="s">
        <v>491</v>
      </c>
      <c r="G462" s="299" t="s">
        <v>491</v>
      </c>
      <c r="H462" s="299" t="s">
        <v>491</v>
      </c>
      <c r="I462" s="299" t="s">
        <v>491</v>
      </c>
      <c r="J462" s="299">
        <v>3.0595650574289701</v>
      </c>
      <c r="K462" s="299">
        <v>2.2218459027463999</v>
      </c>
      <c r="L462" s="299">
        <v>3851.2231308671667</v>
      </c>
      <c r="M462" s="299">
        <v>0.17191986356898001</v>
      </c>
    </row>
    <row r="463" spans="1:13">
      <c r="A463" s="279" t="s">
        <v>661</v>
      </c>
      <c r="B463" s="299" t="s">
        <v>553</v>
      </c>
      <c r="C463" s="299" t="s">
        <v>491</v>
      </c>
      <c r="D463" s="299">
        <v>0.41291012709129998</v>
      </c>
      <c r="E463" s="299" t="s">
        <v>525</v>
      </c>
      <c r="F463" s="299" t="s">
        <v>525</v>
      </c>
      <c r="G463" s="299" t="s">
        <v>491</v>
      </c>
      <c r="H463" s="299" t="s">
        <v>525</v>
      </c>
      <c r="I463" s="299" t="s">
        <v>525</v>
      </c>
      <c r="J463" s="299">
        <v>453.82441954455231</v>
      </c>
      <c r="K463" s="299">
        <v>613.85632533670321</v>
      </c>
      <c r="L463" s="299">
        <v>1739.7462559347221</v>
      </c>
      <c r="M463" s="299">
        <v>310.00149700742173</v>
      </c>
    </row>
    <row r="465" spans="1:36" ht="16">
      <c r="A465" s="43" t="s">
        <v>662</v>
      </c>
      <c r="B465" s="55">
        <f>B416</f>
        <v>194388.53120401071</v>
      </c>
      <c r="C465" s="55">
        <f t="shared" ref="C465:M465" si="9">C416</f>
        <v>4.4228396639999996</v>
      </c>
      <c r="D465" s="55">
        <f t="shared" si="9"/>
        <v>83.655309749766346</v>
      </c>
      <c r="E465" s="55">
        <f t="shared" si="9"/>
        <v>120191.11711244726</v>
      </c>
      <c r="F465" s="55">
        <f t="shared" si="9"/>
        <v>6716.3061943704279</v>
      </c>
      <c r="G465" s="55">
        <f t="shared" si="9"/>
        <v>7230.4559117999988</v>
      </c>
      <c r="H465" s="55">
        <f t="shared" si="9"/>
        <v>0.51771056610323996</v>
      </c>
      <c r="I465" s="55">
        <f t="shared" si="9"/>
        <v>2.8530150025699998E-2</v>
      </c>
      <c r="J465" s="55">
        <f t="shared" si="9"/>
        <v>572.16514495327442</v>
      </c>
      <c r="K465" s="55">
        <f t="shared" si="9"/>
        <v>1557.1939910195872</v>
      </c>
      <c r="L465" s="55">
        <f t="shared" si="9"/>
        <v>5849.2197121443369</v>
      </c>
      <c r="M465" s="55">
        <f t="shared" si="9"/>
        <v>830.75987228203655</v>
      </c>
    </row>
    <row r="467" spans="1:36" ht="18">
      <c r="A467" s="425" t="s">
        <v>663</v>
      </c>
      <c r="B467" s="425"/>
      <c r="C467" s="425"/>
      <c r="D467" s="425"/>
      <c r="E467" s="425"/>
      <c r="F467" s="425"/>
      <c r="G467" s="425"/>
      <c r="H467" s="425"/>
      <c r="I467" s="425"/>
      <c r="J467" s="425"/>
      <c r="K467" s="425"/>
      <c r="L467" s="425"/>
      <c r="M467" s="425"/>
      <c r="N467" s="425"/>
      <c r="O467" s="425"/>
      <c r="P467" s="425"/>
      <c r="Q467" s="425"/>
      <c r="R467" s="203"/>
      <c r="S467" s="203"/>
      <c r="T467" s="203"/>
      <c r="U467" s="203"/>
      <c r="V467" s="203"/>
      <c r="W467" s="203"/>
      <c r="X467" s="203"/>
      <c r="Y467" s="203"/>
      <c r="Z467" s="203"/>
      <c r="AA467" s="203"/>
      <c r="AB467" s="203"/>
      <c r="AC467" s="203"/>
      <c r="AD467" s="203"/>
      <c r="AE467" s="203"/>
      <c r="AF467" s="214"/>
      <c r="AG467" s="203"/>
      <c r="AH467" s="203"/>
      <c r="AI467" s="42" t="s">
        <v>475</v>
      </c>
      <c r="AJ467" s="201"/>
    </row>
    <row r="468" spans="1:36" ht="16">
      <c r="A468" s="215" t="s">
        <v>664</v>
      </c>
      <c r="B468" s="57"/>
      <c r="C468" s="57"/>
      <c r="D468" s="57"/>
      <c r="E468" s="57"/>
      <c r="F468" s="57"/>
      <c r="G468" s="57"/>
      <c r="H468" s="57"/>
      <c r="I468" s="57"/>
      <c r="J468" s="57"/>
      <c r="K468" s="57"/>
      <c r="L468" s="57"/>
      <c r="M468" s="57"/>
      <c r="N468" s="57"/>
      <c r="O468" s="57"/>
      <c r="P468" s="57"/>
      <c r="Q468" s="57"/>
      <c r="R468" s="203"/>
      <c r="S468" s="203"/>
      <c r="T468" s="203"/>
      <c r="U468" s="203"/>
      <c r="V468" s="203"/>
      <c r="W468" s="203"/>
      <c r="X468" s="203"/>
      <c r="Y468" s="203"/>
      <c r="Z468" s="203"/>
      <c r="AA468" s="203"/>
      <c r="AB468" s="203"/>
      <c r="AC468" s="203"/>
      <c r="AD468" s="203"/>
      <c r="AE468" s="203"/>
      <c r="AF468" s="214"/>
      <c r="AG468" s="201"/>
      <c r="AH468" s="201"/>
      <c r="AI468" s="42" t="s">
        <v>3378</v>
      </c>
      <c r="AJ468" s="201"/>
    </row>
    <row r="469" spans="1:36">
      <c r="A469" s="58"/>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14"/>
      <c r="AG469" s="201"/>
      <c r="AH469" s="201"/>
      <c r="AI469" s="42" t="s">
        <v>476</v>
      </c>
      <c r="AJ469" s="201"/>
    </row>
    <row r="470" spans="1:36">
      <c r="A470" s="216"/>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row>
    <row r="471" spans="1:36" ht="64.5" customHeight="1">
      <c r="A471" s="419" t="s">
        <v>477</v>
      </c>
      <c r="B471" s="217" t="s">
        <v>665</v>
      </c>
      <c r="C471" s="218" t="s">
        <v>666</v>
      </c>
      <c r="D471" s="218" t="s">
        <v>667</v>
      </c>
      <c r="E471" s="218" t="s">
        <v>668</v>
      </c>
      <c r="F471" s="218" t="s">
        <v>669</v>
      </c>
      <c r="G471" s="218" t="s">
        <v>670</v>
      </c>
      <c r="H471" s="218" t="s">
        <v>671</v>
      </c>
      <c r="I471" s="218" t="s">
        <v>672</v>
      </c>
      <c r="J471" s="218" t="s">
        <v>673</v>
      </c>
      <c r="K471" s="218" t="s">
        <v>674</v>
      </c>
      <c r="L471" s="218" t="s">
        <v>675</v>
      </c>
      <c r="M471" s="218" t="s">
        <v>676</v>
      </c>
      <c r="N471" s="218" t="s">
        <v>677</v>
      </c>
      <c r="O471" s="218" t="s">
        <v>678</v>
      </c>
      <c r="P471" s="218" t="s">
        <v>679</v>
      </c>
      <c r="Q471" s="218" t="s">
        <v>680</v>
      </c>
      <c r="R471" s="218" t="s">
        <v>681</v>
      </c>
      <c r="S471" s="219" t="s">
        <v>682</v>
      </c>
      <c r="T471" s="219" t="s">
        <v>683</v>
      </c>
      <c r="U471" s="220" t="s">
        <v>684</v>
      </c>
      <c r="V471" s="218" t="s">
        <v>685</v>
      </c>
      <c r="W471" s="221" t="s">
        <v>686</v>
      </c>
      <c r="X471" s="221" t="s">
        <v>687</v>
      </c>
      <c r="Y471" s="221" t="s">
        <v>688</v>
      </c>
      <c r="Z471" s="221" t="s">
        <v>689</v>
      </c>
      <c r="AA471" s="221" t="s">
        <v>690</v>
      </c>
      <c r="AB471" s="221" t="s">
        <v>691</v>
      </c>
      <c r="AC471" s="221" t="s">
        <v>692</v>
      </c>
      <c r="AD471" s="222" t="s">
        <v>693</v>
      </c>
      <c r="AE471" s="222" t="s">
        <v>694</v>
      </c>
      <c r="AF471" s="220" t="s">
        <v>695</v>
      </c>
      <c r="AG471" s="218" t="s">
        <v>696</v>
      </c>
      <c r="AH471" s="220" t="s">
        <v>613</v>
      </c>
      <c r="AI471" s="219" t="s">
        <v>614</v>
      </c>
      <c r="AJ471" s="59" t="s">
        <v>697</v>
      </c>
    </row>
    <row r="472" spans="1:36" ht="40" thickBot="1">
      <c r="A472" s="420"/>
      <c r="B472" s="421" t="s">
        <v>3111</v>
      </c>
      <c r="C472" s="422"/>
      <c r="D472" s="422"/>
      <c r="E472" s="422"/>
      <c r="F472" s="422"/>
      <c r="G472" s="422"/>
      <c r="H472" s="422"/>
      <c r="I472" s="422"/>
      <c r="J472" s="422"/>
      <c r="K472" s="422"/>
      <c r="L472" s="422"/>
      <c r="M472" s="422"/>
      <c r="N472" s="422"/>
      <c r="O472" s="422"/>
      <c r="P472" s="422"/>
      <c r="Q472" s="422"/>
      <c r="R472" s="423"/>
      <c r="S472" s="240"/>
      <c r="T472" s="240"/>
      <c r="U472" s="412" t="s">
        <v>698</v>
      </c>
      <c r="V472" s="413"/>
      <c r="W472" s="421" t="s">
        <v>3111</v>
      </c>
      <c r="X472" s="422"/>
      <c r="Y472" s="422"/>
      <c r="Z472" s="422"/>
      <c r="AA472" s="422"/>
      <c r="AB472" s="422"/>
      <c r="AC472" s="423"/>
      <c r="AD472" s="240"/>
      <c r="AE472" s="240"/>
      <c r="AF472" s="412" t="s">
        <v>698</v>
      </c>
      <c r="AG472" s="413"/>
      <c r="AH472" s="223" t="s">
        <v>618</v>
      </c>
      <c r="AI472" s="241" t="s">
        <v>3111</v>
      </c>
      <c r="AJ472" s="224" t="s">
        <v>3111</v>
      </c>
    </row>
    <row r="473" spans="1:36" ht="16" thickTop="1">
      <c r="A473" s="225" t="s">
        <v>699</v>
      </c>
      <c r="B473" s="299">
        <v>1368.6407622854913</v>
      </c>
      <c r="C473" s="299">
        <v>398.21997774743551</v>
      </c>
      <c r="D473" s="299">
        <v>1.9808273483516601</v>
      </c>
      <c r="E473" s="299" t="s">
        <v>796</v>
      </c>
      <c r="F473" s="299">
        <v>2580.4423400000001</v>
      </c>
      <c r="G473" s="299" t="s">
        <v>516</v>
      </c>
      <c r="H473" s="299">
        <v>56029.164606593971</v>
      </c>
      <c r="I473" s="299" t="s">
        <v>516</v>
      </c>
      <c r="J473" s="299">
        <v>2093.1475999999998</v>
      </c>
      <c r="K473" s="299" t="s">
        <v>516</v>
      </c>
      <c r="L473" s="299" t="s">
        <v>796</v>
      </c>
      <c r="M473" s="299" t="s">
        <v>516</v>
      </c>
      <c r="N473" s="299" t="s">
        <v>516</v>
      </c>
      <c r="O473" s="299" t="s">
        <v>516</v>
      </c>
      <c r="P473" s="299" t="s">
        <v>516</v>
      </c>
      <c r="Q473" s="299">
        <v>117.73</v>
      </c>
      <c r="R473" s="299" t="s">
        <v>516</v>
      </c>
      <c r="S473" s="299" t="s">
        <v>796</v>
      </c>
      <c r="T473" s="299" t="s">
        <v>796</v>
      </c>
      <c r="U473" s="299">
        <v>1.6984600970478201</v>
      </c>
      <c r="V473" s="296" t="s">
        <v>187</v>
      </c>
      <c r="W473" s="299">
        <v>540.06916717032652</v>
      </c>
      <c r="X473" s="299">
        <v>206.85707686944318</v>
      </c>
      <c r="Y473" s="299">
        <v>9.0276703162196608</v>
      </c>
      <c r="Z473" s="299" t="s">
        <v>516</v>
      </c>
      <c r="AA473" s="299">
        <v>11.47912170919709</v>
      </c>
      <c r="AB473" s="299" t="s">
        <v>516</v>
      </c>
      <c r="AC473" s="299" t="s">
        <v>796</v>
      </c>
      <c r="AD473" s="299" t="s">
        <v>516</v>
      </c>
      <c r="AE473" s="299" t="s">
        <v>516</v>
      </c>
      <c r="AF473" s="299">
        <v>3.5894286775586801</v>
      </c>
      <c r="AG473" s="296" t="s">
        <v>187</v>
      </c>
      <c r="AH473" s="299">
        <v>7230.4559117999988</v>
      </c>
      <c r="AI473" s="299">
        <v>517.71056610324001</v>
      </c>
      <c r="AJ473" s="299">
        <v>28.530150025699999</v>
      </c>
    </row>
    <row r="474" spans="1:36">
      <c r="A474" s="225" t="s">
        <v>700</v>
      </c>
      <c r="B474" s="299">
        <v>1354.0760204081632</v>
      </c>
      <c r="C474" s="299" t="s">
        <v>491</v>
      </c>
      <c r="D474" s="299" t="s">
        <v>491</v>
      </c>
      <c r="E474" s="299" t="s">
        <v>491</v>
      </c>
      <c r="F474" s="299" t="s">
        <v>491</v>
      </c>
      <c r="G474" s="299" t="s">
        <v>491</v>
      </c>
      <c r="H474" s="299" t="s">
        <v>491</v>
      </c>
      <c r="I474" s="299" t="s">
        <v>491</v>
      </c>
      <c r="J474" s="299" t="s">
        <v>491</v>
      </c>
      <c r="K474" s="299" t="s">
        <v>491</v>
      </c>
      <c r="L474" s="299" t="s">
        <v>491</v>
      </c>
      <c r="M474" s="299" t="s">
        <v>491</v>
      </c>
      <c r="N474" s="299" t="s">
        <v>491</v>
      </c>
      <c r="O474" s="299" t="s">
        <v>491</v>
      </c>
      <c r="P474" s="299" t="s">
        <v>491</v>
      </c>
      <c r="Q474" s="299" t="s">
        <v>491</v>
      </c>
      <c r="R474" s="299" t="s">
        <v>491</v>
      </c>
      <c r="S474" s="299" t="s">
        <v>491</v>
      </c>
      <c r="T474" s="299" t="s">
        <v>491</v>
      </c>
      <c r="U474" s="299" t="s">
        <v>491</v>
      </c>
      <c r="V474" s="296" t="s">
        <v>187</v>
      </c>
      <c r="W474" s="299" t="s">
        <v>491</v>
      </c>
      <c r="X474" s="299" t="s">
        <v>491</v>
      </c>
      <c r="Y474" s="299" t="s">
        <v>491</v>
      </c>
      <c r="Z474" s="299" t="s">
        <v>491</v>
      </c>
      <c r="AA474" s="299" t="s">
        <v>491</v>
      </c>
      <c r="AB474" s="299" t="s">
        <v>491</v>
      </c>
      <c r="AC474" s="299" t="s">
        <v>491</v>
      </c>
      <c r="AD474" s="299" t="s">
        <v>491</v>
      </c>
      <c r="AE474" s="299" t="s">
        <v>491</v>
      </c>
      <c r="AF474" s="299" t="s">
        <v>491</v>
      </c>
      <c r="AG474" s="296" t="s">
        <v>187</v>
      </c>
      <c r="AH474" s="299" t="s">
        <v>491</v>
      </c>
      <c r="AI474" s="299" t="s">
        <v>491</v>
      </c>
      <c r="AJ474" s="299" t="s">
        <v>491</v>
      </c>
    </row>
    <row r="475" spans="1:36">
      <c r="A475" s="300" t="s">
        <v>701</v>
      </c>
      <c r="B475" s="299">
        <v>1354.0760204081632</v>
      </c>
      <c r="C475" s="299" t="s">
        <v>491</v>
      </c>
      <c r="D475" s="299" t="s">
        <v>491</v>
      </c>
      <c r="E475" s="299" t="s">
        <v>491</v>
      </c>
      <c r="F475" s="299" t="s">
        <v>491</v>
      </c>
      <c r="G475" s="299" t="s">
        <v>491</v>
      </c>
      <c r="H475" s="299" t="s">
        <v>491</v>
      </c>
      <c r="I475" s="299" t="s">
        <v>491</v>
      </c>
      <c r="J475" s="299" t="s">
        <v>491</v>
      </c>
      <c r="K475" s="299" t="s">
        <v>491</v>
      </c>
      <c r="L475" s="299" t="s">
        <v>491</v>
      </c>
      <c r="M475" s="299" t="s">
        <v>491</v>
      </c>
      <c r="N475" s="299" t="s">
        <v>491</v>
      </c>
      <c r="O475" s="299" t="s">
        <v>491</v>
      </c>
      <c r="P475" s="299" t="s">
        <v>491</v>
      </c>
      <c r="Q475" s="299" t="s">
        <v>491</v>
      </c>
      <c r="R475" s="299" t="s">
        <v>491</v>
      </c>
      <c r="S475" s="299" t="s">
        <v>491</v>
      </c>
      <c r="T475" s="299" t="s">
        <v>491</v>
      </c>
      <c r="U475" s="299" t="s">
        <v>491</v>
      </c>
      <c r="V475" s="296" t="s">
        <v>187</v>
      </c>
      <c r="W475" s="299" t="s">
        <v>491</v>
      </c>
      <c r="X475" s="299" t="s">
        <v>491</v>
      </c>
      <c r="Y475" s="299" t="s">
        <v>491</v>
      </c>
      <c r="Z475" s="299" t="s">
        <v>491</v>
      </c>
      <c r="AA475" s="299" t="s">
        <v>491</v>
      </c>
      <c r="AB475" s="299" t="s">
        <v>491</v>
      </c>
      <c r="AC475" s="299" t="s">
        <v>491</v>
      </c>
      <c r="AD475" s="299" t="s">
        <v>491</v>
      </c>
      <c r="AE475" s="299" t="s">
        <v>491</v>
      </c>
      <c r="AF475" s="299" t="s">
        <v>491</v>
      </c>
      <c r="AG475" s="296" t="s">
        <v>187</v>
      </c>
      <c r="AH475" s="299" t="s">
        <v>491</v>
      </c>
      <c r="AI475" s="299" t="s">
        <v>491</v>
      </c>
      <c r="AJ475" s="299" t="s">
        <v>491</v>
      </c>
    </row>
    <row r="476" spans="1:36">
      <c r="A476" s="301" t="s">
        <v>702</v>
      </c>
      <c r="B476" s="299">
        <v>1354.0760204081632</v>
      </c>
      <c r="C476" s="299" t="s">
        <v>491</v>
      </c>
      <c r="D476" s="299" t="s">
        <v>491</v>
      </c>
      <c r="E476" s="299" t="s">
        <v>491</v>
      </c>
      <c r="F476" s="299" t="s">
        <v>491</v>
      </c>
      <c r="G476" s="299" t="s">
        <v>491</v>
      </c>
      <c r="H476" s="299" t="s">
        <v>491</v>
      </c>
      <c r="I476" s="299" t="s">
        <v>491</v>
      </c>
      <c r="J476" s="299" t="s">
        <v>491</v>
      </c>
      <c r="K476" s="299" t="s">
        <v>491</v>
      </c>
      <c r="L476" s="299" t="s">
        <v>491</v>
      </c>
      <c r="M476" s="299" t="s">
        <v>491</v>
      </c>
      <c r="N476" s="299" t="s">
        <v>491</v>
      </c>
      <c r="O476" s="299" t="s">
        <v>491</v>
      </c>
      <c r="P476" s="299" t="s">
        <v>491</v>
      </c>
      <c r="Q476" s="299" t="s">
        <v>491</v>
      </c>
      <c r="R476" s="299" t="s">
        <v>491</v>
      </c>
      <c r="S476" s="299" t="s">
        <v>491</v>
      </c>
      <c r="T476" s="299" t="s">
        <v>491</v>
      </c>
      <c r="U476" s="299" t="s">
        <v>491</v>
      </c>
      <c r="V476" s="296" t="s">
        <v>187</v>
      </c>
      <c r="W476" s="299" t="s">
        <v>491</v>
      </c>
      <c r="X476" s="299" t="s">
        <v>491</v>
      </c>
      <c r="Y476" s="299" t="s">
        <v>491</v>
      </c>
      <c r="Z476" s="299" t="s">
        <v>491</v>
      </c>
      <c r="AA476" s="299" t="s">
        <v>491</v>
      </c>
      <c r="AB476" s="299" t="s">
        <v>491</v>
      </c>
      <c r="AC476" s="299" t="s">
        <v>491</v>
      </c>
      <c r="AD476" s="299" t="s">
        <v>491</v>
      </c>
      <c r="AE476" s="299" t="s">
        <v>491</v>
      </c>
      <c r="AF476" s="299" t="s">
        <v>491</v>
      </c>
      <c r="AG476" s="296" t="s">
        <v>187</v>
      </c>
      <c r="AH476" s="299" t="s">
        <v>491</v>
      </c>
      <c r="AI476" s="299" t="s">
        <v>491</v>
      </c>
      <c r="AJ476" s="299" t="s">
        <v>491</v>
      </c>
    </row>
    <row r="477" spans="1:36">
      <c r="A477" s="301" t="s">
        <v>703</v>
      </c>
      <c r="B477" s="299" t="s">
        <v>491</v>
      </c>
      <c r="C477" s="299" t="s">
        <v>491</v>
      </c>
      <c r="D477" s="299" t="s">
        <v>491</v>
      </c>
      <c r="E477" s="299" t="s">
        <v>491</v>
      </c>
      <c r="F477" s="299" t="s">
        <v>491</v>
      </c>
      <c r="G477" s="299" t="s">
        <v>491</v>
      </c>
      <c r="H477" s="299" t="s">
        <v>491</v>
      </c>
      <c r="I477" s="299" t="s">
        <v>491</v>
      </c>
      <c r="J477" s="299" t="s">
        <v>491</v>
      </c>
      <c r="K477" s="299" t="s">
        <v>491</v>
      </c>
      <c r="L477" s="299" t="s">
        <v>491</v>
      </c>
      <c r="M477" s="299" t="s">
        <v>491</v>
      </c>
      <c r="N477" s="299" t="s">
        <v>491</v>
      </c>
      <c r="O477" s="299" t="s">
        <v>491</v>
      </c>
      <c r="P477" s="299" t="s">
        <v>491</v>
      </c>
      <c r="Q477" s="299" t="s">
        <v>491</v>
      </c>
      <c r="R477" s="299" t="s">
        <v>491</v>
      </c>
      <c r="S477" s="299" t="s">
        <v>491</v>
      </c>
      <c r="T477" s="299" t="s">
        <v>491</v>
      </c>
      <c r="U477" s="299" t="s">
        <v>491</v>
      </c>
      <c r="V477" s="296" t="s">
        <v>187</v>
      </c>
      <c r="W477" s="299" t="s">
        <v>491</v>
      </c>
      <c r="X477" s="299" t="s">
        <v>491</v>
      </c>
      <c r="Y477" s="299" t="s">
        <v>491</v>
      </c>
      <c r="Z477" s="299" t="s">
        <v>491</v>
      </c>
      <c r="AA477" s="299" t="s">
        <v>491</v>
      </c>
      <c r="AB477" s="299" t="s">
        <v>491</v>
      </c>
      <c r="AC477" s="299" t="s">
        <v>491</v>
      </c>
      <c r="AD477" s="299" t="s">
        <v>491</v>
      </c>
      <c r="AE477" s="299" t="s">
        <v>491</v>
      </c>
      <c r="AF477" s="299" t="s">
        <v>491</v>
      </c>
      <c r="AG477" s="296" t="s">
        <v>187</v>
      </c>
      <c r="AH477" s="299" t="s">
        <v>491</v>
      </c>
      <c r="AI477" s="299" t="s">
        <v>491</v>
      </c>
      <c r="AJ477" s="299" t="s">
        <v>491</v>
      </c>
    </row>
    <row r="478" spans="1:36">
      <c r="A478" s="300" t="s">
        <v>704</v>
      </c>
      <c r="B478" s="299" t="s">
        <v>491</v>
      </c>
      <c r="C478" s="299" t="s">
        <v>491</v>
      </c>
      <c r="D478" s="299" t="s">
        <v>491</v>
      </c>
      <c r="E478" s="299" t="s">
        <v>491</v>
      </c>
      <c r="F478" s="299" t="s">
        <v>491</v>
      </c>
      <c r="G478" s="299" t="s">
        <v>491</v>
      </c>
      <c r="H478" s="299" t="s">
        <v>491</v>
      </c>
      <c r="I478" s="299" t="s">
        <v>491</v>
      </c>
      <c r="J478" s="299" t="s">
        <v>491</v>
      </c>
      <c r="K478" s="299" t="s">
        <v>491</v>
      </c>
      <c r="L478" s="299" t="s">
        <v>491</v>
      </c>
      <c r="M478" s="299" t="s">
        <v>491</v>
      </c>
      <c r="N478" s="299" t="s">
        <v>491</v>
      </c>
      <c r="O478" s="299" t="s">
        <v>491</v>
      </c>
      <c r="P478" s="299" t="s">
        <v>491</v>
      </c>
      <c r="Q478" s="299" t="s">
        <v>491</v>
      </c>
      <c r="R478" s="299" t="s">
        <v>491</v>
      </c>
      <c r="S478" s="299" t="s">
        <v>491</v>
      </c>
      <c r="T478" s="299" t="s">
        <v>491</v>
      </c>
      <c r="U478" s="299" t="s">
        <v>491</v>
      </c>
      <c r="V478" s="296" t="s">
        <v>187</v>
      </c>
      <c r="W478" s="299" t="s">
        <v>491</v>
      </c>
      <c r="X478" s="299" t="s">
        <v>491</v>
      </c>
      <c r="Y478" s="299" t="s">
        <v>491</v>
      </c>
      <c r="Z478" s="299" t="s">
        <v>491</v>
      </c>
      <c r="AA478" s="299" t="s">
        <v>491</v>
      </c>
      <c r="AB478" s="299" t="s">
        <v>491</v>
      </c>
      <c r="AC478" s="299" t="s">
        <v>491</v>
      </c>
      <c r="AD478" s="299" t="s">
        <v>491</v>
      </c>
      <c r="AE478" s="299" t="s">
        <v>491</v>
      </c>
      <c r="AF478" s="299" t="s">
        <v>491</v>
      </c>
      <c r="AG478" s="296" t="s">
        <v>187</v>
      </c>
      <c r="AH478" s="299" t="s">
        <v>491</v>
      </c>
      <c r="AI478" s="299" t="s">
        <v>491</v>
      </c>
      <c r="AJ478" s="299" t="s">
        <v>491</v>
      </c>
    </row>
    <row r="479" spans="1:36">
      <c r="A479" s="225" t="s">
        <v>705</v>
      </c>
      <c r="B479" s="299" t="s">
        <v>491</v>
      </c>
      <c r="C479" s="299" t="s">
        <v>491</v>
      </c>
      <c r="D479" s="299" t="s">
        <v>491</v>
      </c>
      <c r="E479" s="299" t="s">
        <v>491</v>
      </c>
      <c r="F479" s="299" t="s">
        <v>491</v>
      </c>
      <c r="G479" s="299" t="s">
        <v>491</v>
      </c>
      <c r="H479" s="299" t="s">
        <v>553</v>
      </c>
      <c r="I479" s="299" t="s">
        <v>491</v>
      </c>
      <c r="J479" s="299" t="s">
        <v>491</v>
      </c>
      <c r="K479" s="299" t="s">
        <v>491</v>
      </c>
      <c r="L479" s="299" t="s">
        <v>491</v>
      </c>
      <c r="M479" s="299" t="s">
        <v>491</v>
      </c>
      <c r="N479" s="299" t="s">
        <v>491</v>
      </c>
      <c r="O479" s="299" t="s">
        <v>491</v>
      </c>
      <c r="P479" s="299" t="s">
        <v>491</v>
      </c>
      <c r="Q479" s="299" t="s">
        <v>491</v>
      </c>
      <c r="R479" s="299" t="s">
        <v>491</v>
      </c>
      <c r="S479" s="299" t="s">
        <v>491</v>
      </c>
      <c r="T479" s="299" t="s">
        <v>491</v>
      </c>
      <c r="U479" s="299" t="s">
        <v>491</v>
      </c>
      <c r="V479" s="296" t="s">
        <v>187</v>
      </c>
      <c r="W479" s="299">
        <v>391.00292248704386</v>
      </c>
      <c r="X479" s="299">
        <v>45.101851511540602</v>
      </c>
      <c r="Y479" s="299" t="s">
        <v>491</v>
      </c>
      <c r="Z479" s="299" t="s">
        <v>491</v>
      </c>
      <c r="AA479" s="299" t="s">
        <v>491</v>
      </c>
      <c r="AB479" s="299" t="s">
        <v>491</v>
      </c>
      <c r="AC479" s="299" t="s">
        <v>491</v>
      </c>
      <c r="AD479" s="299" t="s">
        <v>491</v>
      </c>
      <c r="AE479" s="299" t="s">
        <v>491</v>
      </c>
      <c r="AF479" s="299" t="s">
        <v>491</v>
      </c>
      <c r="AG479" s="296" t="s">
        <v>187</v>
      </c>
      <c r="AH479" s="299" t="s">
        <v>491</v>
      </c>
      <c r="AI479" s="299">
        <v>120.41830440901001</v>
      </c>
      <c r="AJ479" s="299" t="s">
        <v>491</v>
      </c>
    </row>
    <row r="480" spans="1:36">
      <c r="A480" s="300" t="s">
        <v>706</v>
      </c>
      <c r="B480" s="296" t="s">
        <v>187</v>
      </c>
      <c r="C480" s="296" t="s">
        <v>187</v>
      </c>
      <c r="D480" s="296" t="s">
        <v>187</v>
      </c>
      <c r="E480" s="296" t="s">
        <v>187</v>
      </c>
      <c r="F480" s="296" t="s">
        <v>187</v>
      </c>
      <c r="G480" s="296" t="s">
        <v>187</v>
      </c>
      <c r="H480" s="296" t="s">
        <v>187</v>
      </c>
      <c r="I480" s="296" t="s">
        <v>187</v>
      </c>
      <c r="J480" s="296" t="s">
        <v>187</v>
      </c>
      <c r="K480" s="296" t="s">
        <v>187</v>
      </c>
      <c r="L480" s="296" t="s">
        <v>187</v>
      </c>
      <c r="M480" s="296" t="s">
        <v>187</v>
      </c>
      <c r="N480" s="296" t="s">
        <v>187</v>
      </c>
      <c r="O480" s="296" t="s">
        <v>187</v>
      </c>
      <c r="P480" s="296" t="s">
        <v>187</v>
      </c>
      <c r="Q480" s="296" t="s">
        <v>187</v>
      </c>
      <c r="R480" s="296" t="s">
        <v>187</v>
      </c>
      <c r="S480" s="296" t="s">
        <v>187</v>
      </c>
      <c r="T480" s="296" t="s">
        <v>187</v>
      </c>
      <c r="U480" s="296" t="s">
        <v>187</v>
      </c>
      <c r="V480" s="296" t="s">
        <v>187</v>
      </c>
      <c r="W480" s="299">
        <v>391.00292248704386</v>
      </c>
      <c r="X480" s="299">
        <v>45.101851511540602</v>
      </c>
      <c r="Y480" s="299" t="s">
        <v>491</v>
      </c>
      <c r="Z480" s="299" t="s">
        <v>491</v>
      </c>
      <c r="AA480" s="299" t="s">
        <v>491</v>
      </c>
      <c r="AB480" s="299" t="s">
        <v>491</v>
      </c>
      <c r="AC480" s="299" t="s">
        <v>491</v>
      </c>
      <c r="AD480" s="299" t="s">
        <v>491</v>
      </c>
      <c r="AE480" s="299" t="s">
        <v>491</v>
      </c>
      <c r="AF480" s="299" t="s">
        <v>491</v>
      </c>
      <c r="AG480" s="296" t="s">
        <v>187</v>
      </c>
      <c r="AH480" s="296" t="s">
        <v>187</v>
      </c>
      <c r="AI480" s="299" t="s">
        <v>491</v>
      </c>
      <c r="AJ480" s="296" t="s">
        <v>187</v>
      </c>
    </row>
    <row r="481" spans="1:36">
      <c r="A481" s="300" t="s">
        <v>707</v>
      </c>
      <c r="B481" s="299" t="s">
        <v>491</v>
      </c>
      <c r="C481" s="299" t="s">
        <v>491</v>
      </c>
      <c r="D481" s="299" t="s">
        <v>491</v>
      </c>
      <c r="E481" s="299" t="s">
        <v>491</v>
      </c>
      <c r="F481" s="299" t="s">
        <v>491</v>
      </c>
      <c r="G481" s="299" t="s">
        <v>491</v>
      </c>
      <c r="H481" s="299" t="s">
        <v>520</v>
      </c>
      <c r="I481" s="299" t="s">
        <v>491</v>
      </c>
      <c r="J481" s="299" t="s">
        <v>491</v>
      </c>
      <c r="K481" s="299" t="s">
        <v>491</v>
      </c>
      <c r="L481" s="299" t="s">
        <v>491</v>
      </c>
      <c r="M481" s="299" t="s">
        <v>491</v>
      </c>
      <c r="N481" s="299" t="s">
        <v>491</v>
      </c>
      <c r="O481" s="299" t="s">
        <v>491</v>
      </c>
      <c r="P481" s="299" t="s">
        <v>491</v>
      </c>
      <c r="Q481" s="299" t="s">
        <v>491</v>
      </c>
      <c r="R481" s="299" t="s">
        <v>491</v>
      </c>
      <c r="S481" s="299" t="s">
        <v>491</v>
      </c>
      <c r="T481" s="299" t="s">
        <v>491</v>
      </c>
      <c r="U481" s="299" t="s">
        <v>491</v>
      </c>
      <c r="V481" s="296" t="s">
        <v>187</v>
      </c>
      <c r="W481" s="299" t="s">
        <v>491</v>
      </c>
      <c r="X481" s="299" t="s">
        <v>491</v>
      </c>
      <c r="Y481" s="299" t="s">
        <v>491</v>
      </c>
      <c r="Z481" s="299" t="s">
        <v>491</v>
      </c>
      <c r="AA481" s="299" t="s">
        <v>491</v>
      </c>
      <c r="AB481" s="299" t="s">
        <v>491</v>
      </c>
      <c r="AC481" s="299" t="s">
        <v>491</v>
      </c>
      <c r="AD481" s="299" t="s">
        <v>491</v>
      </c>
      <c r="AE481" s="299" t="s">
        <v>491</v>
      </c>
      <c r="AF481" s="299" t="s">
        <v>491</v>
      </c>
      <c r="AG481" s="296" t="s">
        <v>187</v>
      </c>
      <c r="AH481" s="299" t="s">
        <v>491</v>
      </c>
      <c r="AI481" s="299">
        <v>120.41830440900908</v>
      </c>
      <c r="AJ481" s="296" t="s">
        <v>187</v>
      </c>
    </row>
    <row r="482" spans="1:36">
      <c r="A482" s="302" t="s">
        <v>708</v>
      </c>
      <c r="B482" s="299" t="s">
        <v>491</v>
      </c>
      <c r="C482" s="299" t="s">
        <v>491</v>
      </c>
      <c r="D482" s="299" t="s">
        <v>491</v>
      </c>
      <c r="E482" s="299" t="s">
        <v>491</v>
      </c>
      <c r="F482" s="299" t="s">
        <v>491</v>
      </c>
      <c r="G482" s="299" t="s">
        <v>491</v>
      </c>
      <c r="H482" s="299" t="s">
        <v>491</v>
      </c>
      <c r="I482" s="299" t="s">
        <v>491</v>
      </c>
      <c r="J482" s="299" t="s">
        <v>491</v>
      </c>
      <c r="K482" s="299" t="s">
        <v>491</v>
      </c>
      <c r="L482" s="299" t="s">
        <v>491</v>
      </c>
      <c r="M482" s="299" t="s">
        <v>491</v>
      </c>
      <c r="N482" s="299" t="s">
        <v>491</v>
      </c>
      <c r="O482" s="299" t="s">
        <v>491</v>
      </c>
      <c r="P482" s="299" t="s">
        <v>491</v>
      </c>
      <c r="Q482" s="299" t="s">
        <v>491</v>
      </c>
      <c r="R482" s="299" t="s">
        <v>491</v>
      </c>
      <c r="S482" s="299" t="s">
        <v>491</v>
      </c>
      <c r="T482" s="299" t="s">
        <v>491</v>
      </c>
      <c r="U482" s="299" t="s">
        <v>491</v>
      </c>
      <c r="V482" s="296" t="s">
        <v>187</v>
      </c>
      <c r="W482" s="299" t="s">
        <v>491</v>
      </c>
      <c r="X482" s="299" t="s">
        <v>491</v>
      </c>
      <c r="Y482" s="299" t="s">
        <v>491</v>
      </c>
      <c r="Z482" s="299" t="s">
        <v>491</v>
      </c>
      <c r="AA482" s="299" t="s">
        <v>491</v>
      </c>
      <c r="AB482" s="299" t="s">
        <v>491</v>
      </c>
      <c r="AC482" s="299" t="s">
        <v>491</v>
      </c>
      <c r="AD482" s="299" t="s">
        <v>491</v>
      </c>
      <c r="AE482" s="299" t="s">
        <v>491</v>
      </c>
      <c r="AF482" s="299" t="s">
        <v>491</v>
      </c>
      <c r="AG482" s="296" t="s">
        <v>187</v>
      </c>
      <c r="AH482" s="299" t="s">
        <v>491</v>
      </c>
      <c r="AI482" s="299" t="s">
        <v>491</v>
      </c>
      <c r="AJ482" s="299" t="s">
        <v>491</v>
      </c>
    </row>
    <row r="483" spans="1:36">
      <c r="A483" s="303" t="s">
        <v>646</v>
      </c>
      <c r="B483" s="299">
        <v>13.68474187732811</v>
      </c>
      <c r="C483" s="299">
        <v>0.90067774743551998</v>
      </c>
      <c r="D483" s="299">
        <v>1.9808273483516601</v>
      </c>
      <c r="E483" s="299" t="s">
        <v>3108</v>
      </c>
      <c r="F483" s="299" t="s">
        <v>3108</v>
      </c>
      <c r="G483" s="299" t="s">
        <v>590</v>
      </c>
      <c r="H483" s="299">
        <v>9.5065939709600006E-3</v>
      </c>
      <c r="I483" s="299" t="s">
        <v>590</v>
      </c>
      <c r="J483" s="299" t="s">
        <v>3108</v>
      </c>
      <c r="K483" s="299" t="s">
        <v>590</v>
      </c>
      <c r="L483" s="299" t="s">
        <v>3108</v>
      </c>
      <c r="M483" s="299" t="s">
        <v>590</v>
      </c>
      <c r="N483" s="299" t="s">
        <v>590</v>
      </c>
      <c r="O483" s="299" t="s">
        <v>590</v>
      </c>
      <c r="P483" s="299" t="s">
        <v>590</v>
      </c>
      <c r="Q483" s="299" t="s">
        <v>3108</v>
      </c>
      <c r="R483" s="299" t="s">
        <v>590</v>
      </c>
      <c r="S483" s="299" t="s">
        <v>3108</v>
      </c>
      <c r="T483" s="299" t="s">
        <v>3108</v>
      </c>
      <c r="U483" s="299">
        <v>1.6984600970478201</v>
      </c>
      <c r="V483" s="296" t="s">
        <v>187</v>
      </c>
      <c r="W483" s="299">
        <v>146.62879409508059</v>
      </c>
      <c r="X483" s="299">
        <v>161.75522535790259</v>
      </c>
      <c r="Y483" s="299">
        <v>9.0276703162196608</v>
      </c>
      <c r="Z483" s="299" t="s">
        <v>590</v>
      </c>
      <c r="AA483" s="299">
        <v>11.47912170919709</v>
      </c>
      <c r="AB483" s="299" t="s">
        <v>590</v>
      </c>
      <c r="AC483" s="299" t="s">
        <v>3108</v>
      </c>
      <c r="AD483" s="299" t="s">
        <v>590</v>
      </c>
      <c r="AE483" s="299" t="s">
        <v>590</v>
      </c>
      <c r="AF483" s="299">
        <v>3.5894286775586801</v>
      </c>
      <c r="AG483" s="296" t="s">
        <v>187</v>
      </c>
      <c r="AH483" s="299" t="s">
        <v>590</v>
      </c>
      <c r="AI483" s="299">
        <v>31.103247907929191</v>
      </c>
      <c r="AJ483" s="299">
        <v>28.530150025703989</v>
      </c>
    </row>
    <row r="484" spans="1:36">
      <c r="A484" s="300" t="s">
        <v>647</v>
      </c>
      <c r="B484" s="299">
        <v>13.671467518190029</v>
      </c>
      <c r="C484" s="299">
        <v>0.90067774743551998</v>
      </c>
      <c r="D484" s="299">
        <v>1.9808273483516601</v>
      </c>
      <c r="E484" s="299" t="s">
        <v>520</v>
      </c>
      <c r="F484" s="299" t="s">
        <v>520</v>
      </c>
      <c r="G484" s="299" t="s">
        <v>520</v>
      </c>
      <c r="H484" s="299">
        <v>9.5065939709600006E-3</v>
      </c>
      <c r="I484" s="299" t="s">
        <v>520</v>
      </c>
      <c r="J484" s="299" t="s">
        <v>520</v>
      </c>
      <c r="K484" s="299" t="s">
        <v>520</v>
      </c>
      <c r="L484" s="299" t="s">
        <v>520</v>
      </c>
      <c r="M484" s="299" t="s">
        <v>520</v>
      </c>
      <c r="N484" s="299" t="s">
        <v>520</v>
      </c>
      <c r="O484" s="299" t="s">
        <v>520</v>
      </c>
      <c r="P484" s="299" t="s">
        <v>520</v>
      </c>
      <c r="Q484" s="299" t="s">
        <v>520</v>
      </c>
      <c r="R484" s="299" t="s">
        <v>520</v>
      </c>
      <c r="S484" s="299" t="s">
        <v>520</v>
      </c>
      <c r="T484" s="299" t="s">
        <v>520</v>
      </c>
      <c r="U484" s="299" t="s">
        <v>518</v>
      </c>
      <c r="V484" s="296" t="s">
        <v>187</v>
      </c>
      <c r="W484" s="299">
        <v>146.16040121254008</v>
      </c>
      <c r="X484" s="299">
        <v>161.67811829648733</v>
      </c>
      <c r="Y484" s="299">
        <v>8.9719417447910903</v>
      </c>
      <c r="Z484" s="299" t="s">
        <v>520</v>
      </c>
      <c r="AA484" s="299">
        <v>11.42114438969833</v>
      </c>
      <c r="AB484" s="299" t="s">
        <v>520</v>
      </c>
      <c r="AC484" s="299" t="s">
        <v>520</v>
      </c>
      <c r="AD484" s="299" t="s">
        <v>520</v>
      </c>
      <c r="AE484" s="299" t="s">
        <v>520</v>
      </c>
      <c r="AF484" s="299">
        <v>1.1055156889200001E-3</v>
      </c>
      <c r="AG484" s="296" t="s">
        <v>187</v>
      </c>
      <c r="AH484" s="299" t="s">
        <v>518</v>
      </c>
      <c r="AI484" s="299">
        <v>30.668042743204541</v>
      </c>
      <c r="AJ484" s="299">
        <v>28.530150025703989</v>
      </c>
    </row>
    <row r="485" spans="1:36">
      <c r="A485" s="300" t="s">
        <v>648</v>
      </c>
      <c r="B485" s="299" t="s">
        <v>518</v>
      </c>
      <c r="C485" s="299" t="s">
        <v>518</v>
      </c>
      <c r="D485" s="299" t="s">
        <v>518</v>
      </c>
      <c r="E485" s="299" t="s">
        <v>518</v>
      </c>
      <c r="F485" s="299" t="s">
        <v>518</v>
      </c>
      <c r="G485" s="299" t="s">
        <v>518</v>
      </c>
      <c r="H485" s="299" t="s">
        <v>518</v>
      </c>
      <c r="I485" s="299" t="s">
        <v>518</v>
      </c>
      <c r="J485" s="299" t="s">
        <v>518</v>
      </c>
      <c r="K485" s="299" t="s">
        <v>518</v>
      </c>
      <c r="L485" s="299" t="s">
        <v>518</v>
      </c>
      <c r="M485" s="299" t="s">
        <v>518</v>
      </c>
      <c r="N485" s="299" t="s">
        <v>518</v>
      </c>
      <c r="O485" s="299" t="s">
        <v>518</v>
      </c>
      <c r="P485" s="299" t="s">
        <v>518</v>
      </c>
      <c r="Q485" s="299" t="s">
        <v>518</v>
      </c>
      <c r="R485" s="299" t="s">
        <v>518</v>
      </c>
      <c r="S485" s="299" t="s">
        <v>518</v>
      </c>
      <c r="T485" s="299" t="s">
        <v>518</v>
      </c>
      <c r="U485" s="299" t="s">
        <v>518</v>
      </c>
      <c r="V485" s="296" t="s">
        <v>187</v>
      </c>
      <c r="W485" s="299" t="s">
        <v>518</v>
      </c>
      <c r="X485" s="299" t="s">
        <v>518</v>
      </c>
      <c r="Y485" s="299" t="s">
        <v>518</v>
      </c>
      <c r="Z485" s="299" t="s">
        <v>518</v>
      </c>
      <c r="AA485" s="299" t="s">
        <v>518</v>
      </c>
      <c r="AB485" s="299" t="s">
        <v>518</v>
      </c>
      <c r="AC485" s="299" t="s">
        <v>518</v>
      </c>
      <c r="AD485" s="299" t="s">
        <v>518</v>
      </c>
      <c r="AE485" s="299" t="s">
        <v>518</v>
      </c>
      <c r="AF485" s="299" t="s">
        <v>518</v>
      </c>
      <c r="AG485" s="296" t="s">
        <v>187</v>
      </c>
      <c r="AH485" s="299" t="s">
        <v>518</v>
      </c>
      <c r="AI485" s="299" t="s">
        <v>518</v>
      </c>
      <c r="AJ485" s="299" t="s">
        <v>518</v>
      </c>
    </row>
    <row r="486" spans="1:36">
      <c r="A486" s="300" t="s">
        <v>649</v>
      </c>
      <c r="B486" s="299">
        <v>6.9672162809399996E-3</v>
      </c>
      <c r="C486" s="299" t="s">
        <v>518</v>
      </c>
      <c r="D486" s="299" t="s">
        <v>518</v>
      </c>
      <c r="E486" s="299" t="s">
        <v>518</v>
      </c>
      <c r="F486" s="299" t="s">
        <v>518</v>
      </c>
      <c r="G486" s="299" t="s">
        <v>518</v>
      </c>
      <c r="H486" s="299" t="s">
        <v>518</v>
      </c>
      <c r="I486" s="299" t="s">
        <v>518</v>
      </c>
      <c r="J486" s="299" t="s">
        <v>518</v>
      </c>
      <c r="K486" s="299" t="s">
        <v>518</v>
      </c>
      <c r="L486" s="299" t="s">
        <v>518</v>
      </c>
      <c r="M486" s="299" t="s">
        <v>518</v>
      </c>
      <c r="N486" s="299" t="s">
        <v>518</v>
      </c>
      <c r="O486" s="299" t="s">
        <v>518</v>
      </c>
      <c r="P486" s="299" t="s">
        <v>518</v>
      </c>
      <c r="Q486" s="299" t="s">
        <v>518</v>
      </c>
      <c r="R486" s="299" t="s">
        <v>518</v>
      </c>
      <c r="S486" s="299" t="s">
        <v>518</v>
      </c>
      <c r="T486" s="299" t="s">
        <v>518</v>
      </c>
      <c r="U486" s="299" t="s">
        <v>518</v>
      </c>
      <c r="V486" s="296" t="s">
        <v>187</v>
      </c>
      <c r="W486" s="299">
        <v>0.41169288254051001</v>
      </c>
      <c r="X486" s="299">
        <v>5.0035632843830002E-2</v>
      </c>
      <c r="Y486" s="299" t="s">
        <v>518</v>
      </c>
      <c r="Z486" s="299" t="s">
        <v>518</v>
      </c>
      <c r="AA486" s="299">
        <v>3.9874807019000001E-4</v>
      </c>
      <c r="AB486" s="299" t="s">
        <v>518</v>
      </c>
      <c r="AC486" s="299" t="s">
        <v>518</v>
      </c>
      <c r="AD486" s="299" t="s">
        <v>518</v>
      </c>
      <c r="AE486" s="299" t="s">
        <v>518</v>
      </c>
      <c r="AF486" s="299" t="s">
        <v>518</v>
      </c>
      <c r="AG486" s="296" t="s">
        <v>187</v>
      </c>
      <c r="AH486" s="299" t="s">
        <v>518</v>
      </c>
      <c r="AI486" s="299" t="s">
        <v>520</v>
      </c>
      <c r="AJ486" s="299" t="s">
        <v>520</v>
      </c>
    </row>
    <row r="487" spans="1:36">
      <c r="A487" s="300" t="s">
        <v>650</v>
      </c>
      <c r="B487" s="299" t="s">
        <v>493</v>
      </c>
      <c r="C487" s="299" t="s">
        <v>493</v>
      </c>
      <c r="D487" s="299" t="s">
        <v>520</v>
      </c>
      <c r="E487" s="299" t="s">
        <v>493</v>
      </c>
      <c r="F487" s="299" t="s">
        <v>493</v>
      </c>
      <c r="G487" s="299" t="s">
        <v>520</v>
      </c>
      <c r="H487" s="299" t="s">
        <v>493</v>
      </c>
      <c r="I487" s="299" t="s">
        <v>520</v>
      </c>
      <c r="J487" s="299" t="s">
        <v>493</v>
      </c>
      <c r="K487" s="299" t="s">
        <v>520</v>
      </c>
      <c r="L487" s="299" t="s">
        <v>493</v>
      </c>
      <c r="M487" s="299" t="s">
        <v>520</v>
      </c>
      <c r="N487" s="299" t="s">
        <v>520</v>
      </c>
      <c r="O487" s="299" t="s">
        <v>520</v>
      </c>
      <c r="P487" s="299" t="s">
        <v>520</v>
      </c>
      <c r="Q487" s="299" t="s">
        <v>493</v>
      </c>
      <c r="R487" s="299" t="s">
        <v>520</v>
      </c>
      <c r="S487" s="299" t="s">
        <v>493</v>
      </c>
      <c r="T487" s="299" t="s">
        <v>493</v>
      </c>
      <c r="U487" s="299">
        <v>1.6984600970478201</v>
      </c>
      <c r="V487" s="296" t="s">
        <v>187</v>
      </c>
      <c r="W487" s="299" t="s">
        <v>493</v>
      </c>
      <c r="X487" s="299" t="s">
        <v>493</v>
      </c>
      <c r="Y487" s="299" t="s">
        <v>520</v>
      </c>
      <c r="Z487" s="299" t="s">
        <v>520</v>
      </c>
      <c r="AA487" s="299" t="s">
        <v>520</v>
      </c>
      <c r="AB487" s="299" t="s">
        <v>520</v>
      </c>
      <c r="AC487" s="299" t="s">
        <v>493</v>
      </c>
      <c r="AD487" s="299" t="s">
        <v>520</v>
      </c>
      <c r="AE487" s="299" t="s">
        <v>520</v>
      </c>
      <c r="AF487" s="299">
        <v>3.5883231618697602</v>
      </c>
      <c r="AG487" s="296" t="s">
        <v>187</v>
      </c>
      <c r="AH487" s="299" t="s">
        <v>520</v>
      </c>
      <c r="AI487" s="299">
        <v>0.34476945043893997</v>
      </c>
      <c r="AJ487" s="299" t="s">
        <v>520</v>
      </c>
    </row>
    <row r="488" spans="1:36">
      <c r="A488" s="300" t="s">
        <v>3379</v>
      </c>
      <c r="B488" s="299">
        <v>6.3071428571400004E-3</v>
      </c>
      <c r="C488" s="299" t="s">
        <v>518</v>
      </c>
      <c r="D488" s="299" t="s">
        <v>518</v>
      </c>
      <c r="E488" s="299" t="s">
        <v>518</v>
      </c>
      <c r="F488" s="299" t="s">
        <v>518</v>
      </c>
      <c r="G488" s="299" t="s">
        <v>518</v>
      </c>
      <c r="H488" s="299" t="s">
        <v>518</v>
      </c>
      <c r="I488" s="299" t="s">
        <v>518</v>
      </c>
      <c r="J488" s="299" t="s">
        <v>518</v>
      </c>
      <c r="K488" s="299" t="s">
        <v>518</v>
      </c>
      <c r="L488" s="299" t="s">
        <v>518</v>
      </c>
      <c r="M488" s="299" t="s">
        <v>518</v>
      </c>
      <c r="N488" s="299" t="s">
        <v>518</v>
      </c>
      <c r="O488" s="299" t="s">
        <v>518</v>
      </c>
      <c r="P488" s="299" t="s">
        <v>518</v>
      </c>
      <c r="Q488" s="299" t="s">
        <v>518</v>
      </c>
      <c r="R488" s="299" t="s">
        <v>518</v>
      </c>
      <c r="S488" s="299" t="s">
        <v>518</v>
      </c>
      <c r="T488" s="299" t="s">
        <v>518</v>
      </c>
      <c r="U488" s="299" t="s">
        <v>518</v>
      </c>
      <c r="V488" s="296" t="s">
        <v>187</v>
      </c>
      <c r="W488" s="299">
        <v>5.67E-2</v>
      </c>
      <c r="X488" s="299">
        <v>2.7071428571429999E-2</v>
      </c>
      <c r="Y488" s="299">
        <v>5.5728571428570003E-2</v>
      </c>
      <c r="Z488" s="299" t="s">
        <v>518</v>
      </c>
      <c r="AA488" s="299">
        <v>5.7578571428570001E-2</v>
      </c>
      <c r="AB488" s="299" t="s">
        <v>518</v>
      </c>
      <c r="AC488" s="299" t="s">
        <v>518</v>
      </c>
      <c r="AD488" s="299" t="s">
        <v>518</v>
      </c>
      <c r="AE488" s="299" t="s">
        <v>518</v>
      </c>
      <c r="AF488" s="299" t="s">
        <v>518</v>
      </c>
      <c r="AG488" s="296" t="s">
        <v>187</v>
      </c>
      <c r="AH488" s="299" t="s">
        <v>518</v>
      </c>
      <c r="AI488" s="299">
        <v>9.0435714285709998E-2</v>
      </c>
      <c r="AJ488" s="299" t="s">
        <v>520</v>
      </c>
    </row>
    <row r="489" spans="1:36">
      <c r="A489" s="283" t="s">
        <v>651</v>
      </c>
      <c r="B489" s="299">
        <v>0.88</v>
      </c>
      <c r="C489" s="299">
        <v>397.31929999999994</v>
      </c>
      <c r="D489" s="299" t="s">
        <v>491</v>
      </c>
      <c r="E489" s="299" t="s">
        <v>491</v>
      </c>
      <c r="F489" s="299">
        <v>2580.4423400000001</v>
      </c>
      <c r="G489" s="299" t="s">
        <v>491</v>
      </c>
      <c r="H489" s="299">
        <v>56029.155100000004</v>
      </c>
      <c r="I489" s="299" t="s">
        <v>491</v>
      </c>
      <c r="J489" s="299">
        <v>2093.1475999999998</v>
      </c>
      <c r="K489" s="299" t="s">
        <v>491</v>
      </c>
      <c r="L489" s="299" t="s">
        <v>491</v>
      </c>
      <c r="M489" s="299" t="s">
        <v>491</v>
      </c>
      <c r="N489" s="299" t="s">
        <v>491</v>
      </c>
      <c r="O489" s="299" t="s">
        <v>491</v>
      </c>
      <c r="P489" s="299" t="s">
        <v>491</v>
      </c>
      <c r="Q489" s="299">
        <v>117.73</v>
      </c>
      <c r="R489" s="299" t="s">
        <v>491</v>
      </c>
      <c r="S489" s="299" t="s">
        <v>491</v>
      </c>
      <c r="T489" s="299" t="s">
        <v>491</v>
      </c>
      <c r="U489" s="299" t="s">
        <v>491</v>
      </c>
      <c r="V489" s="296" t="s">
        <v>187</v>
      </c>
      <c r="W489" s="299">
        <v>2.1192000000000002</v>
      </c>
      <c r="X489" s="299" t="s">
        <v>491</v>
      </c>
      <c r="Y489" s="299" t="s">
        <v>491</v>
      </c>
      <c r="Z489" s="299" t="s">
        <v>491</v>
      </c>
      <c r="AA489" s="299" t="s">
        <v>491</v>
      </c>
      <c r="AB489" s="299" t="s">
        <v>491</v>
      </c>
      <c r="AC489" s="299" t="s">
        <v>491</v>
      </c>
      <c r="AD489" s="299" t="s">
        <v>491</v>
      </c>
      <c r="AE489" s="299" t="s">
        <v>491</v>
      </c>
      <c r="AF489" s="299" t="s">
        <v>491</v>
      </c>
      <c r="AG489" s="296" t="s">
        <v>187</v>
      </c>
      <c r="AH489" s="299">
        <v>7230.4559117999988</v>
      </c>
      <c r="AI489" s="299" t="s">
        <v>491</v>
      </c>
      <c r="AJ489" s="299" t="s">
        <v>491</v>
      </c>
    </row>
    <row r="490" spans="1:36">
      <c r="A490" s="300" t="s">
        <v>652</v>
      </c>
      <c r="B490" s="299" t="s">
        <v>491</v>
      </c>
      <c r="C490" s="299">
        <v>397.31929999999994</v>
      </c>
      <c r="D490" s="299" t="s">
        <v>491</v>
      </c>
      <c r="E490" s="299" t="s">
        <v>491</v>
      </c>
      <c r="F490" s="299">
        <v>2549.6623400000003</v>
      </c>
      <c r="G490" s="299" t="s">
        <v>491</v>
      </c>
      <c r="H490" s="299">
        <v>49042.255100000002</v>
      </c>
      <c r="I490" s="299" t="s">
        <v>491</v>
      </c>
      <c r="J490" s="299">
        <v>2093.1475999999998</v>
      </c>
      <c r="K490" s="299" t="s">
        <v>491</v>
      </c>
      <c r="L490" s="299" t="s">
        <v>491</v>
      </c>
      <c r="M490" s="299" t="s">
        <v>491</v>
      </c>
      <c r="N490" s="299" t="s">
        <v>491</v>
      </c>
      <c r="O490" s="299" t="s">
        <v>491</v>
      </c>
      <c r="P490" s="299" t="s">
        <v>491</v>
      </c>
      <c r="Q490" s="299">
        <v>99.33</v>
      </c>
      <c r="R490" s="299" t="s">
        <v>491</v>
      </c>
      <c r="S490" s="299" t="s">
        <v>491</v>
      </c>
      <c r="T490" s="299" t="s">
        <v>491</v>
      </c>
      <c r="U490" s="299" t="s">
        <v>491</v>
      </c>
      <c r="V490" s="296" t="s">
        <v>187</v>
      </c>
      <c r="W490" s="299" t="s">
        <v>491</v>
      </c>
      <c r="X490" s="299" t="s">
        <v>491</v>
      </c>
      <c r="Y490" s="299" t="s">
        <v>491</v>
      </c>
      <c r="Z490" s="299" t="s">
        <v>491</v>
      </c>
      <c r="AA490" s="299" t="s">
        <v>491</v>
      </c>
      <c r="AB490" s="299" t="s">
        <v>491</v>
      </c>
      <c r="AC490" s="299" t="s">
        <v>491</v>
      </c>
      <c r="AD490" s="299" t="s">
        <v>491</v>
      </c>
      <c r="AE490" s="299" t="s">
        <v>491</v>
      </c>
      <c r="AF490" s="299" t="s">
        <v>491</v>
      </c>
      <c r="AG490" s="296" t="s">
        <v>187</v>
      </c>
      <c r="AH490" s="299" t="s">
        <v>3109</v>
      </c>
      <c r="AI490" s="299" t="s">
        <v>491</v>
      </c>
      <c r="AJ490" s="299" t="s">
        <v>491</v>
      </c>
    </row>
    <row r="491" spans="1:36">
      <c r="A491" s="300" t="s">
        <v>653</v>
      </c>
      <c r="B491" s="299" t="s">
        <v>491</v>
      </c>
      <c r="C491" s="299" t="s">
        <v>491</v>
      </c>
      <c r="D491" s="299" t="s">
        <v>491</v>
      </c>
      <c r="E491" s="299" t="s">
        <v>491</v>
      </c>
      <c r="F491" s="299" t="s">
        <v>491</v>
      </c>
      <c r="G491" s="299" t="s">
        <v>491</v>
      </c>
      <c r="H491" s="299">
        <v>1019.4</v>
      </c>
      <c r="I491" s="299" t="s">
        <v>491</v>
      </c>
      <c r="J491" s="299" t="s">
        <v>491</v>
      </c>
      <c r="K491" s="299" t="s">
        <v>491</v>
      </c>
      <c r="L491" s="299" t="s">
        <v>491</v>
      </c>
      <c r="M491" s="299" t="s">
        <v>491</v>
      </c>
      <c r="N491" s="299" t="s">
        <v>491</v>
      </c>
      <c r="O491" s="299" t="s">
        <v>491</v>
      </c>
      <c r="P491" s="299" t="s">
        <v>491</v>
      </c>
      <c r="Q491" s="299" t="s">
        <v>491</v>
      </c>
      <c r="R491" s="299" t="s">
        <v>491</v>
      </c>
      <c r="S491" s="299" t="s">
        <v>491</v>
      </c>
      <c r="T491" s="299" t="s">
        <v>491</v>
      </c>
      <c r="U491" s="299" t="s">
        <v>491</v>
      </c>
      <c r="V491" s="296" t="s">
        <v>187</v>
      </c>
      <c r="W491" s="299" t="s">
        <v>491</v>
      </c>
      <c r="X491" s="299" t="s">
        <v>491</v>
      </c>
      <c r="Y491" s="299" t="s">
        <v>491</v>
      </c>
      <c r="Z491" s="299" t="s">
        <v>491</v>
      </c>
      <c r="AA491" s="299" t="s">
        <v>491</v>
      </c>
      <c r="AB491" s="299" t="s">
        <v>491</v>
      </c>
      <c r="AC491" s="299" t="s">
        <v>491</v>
      </c>
      <c r="AD491" s="299" t="s">
        <v>491</v>
      </c>
      <c r="AE491" s="299" t="s">
        <v>491</v>
      </c>
      <c r="AF491" s="299" t="s">
        <v>491</v>
      </c>
      <c r="AG491" s="296" t="s">
        <v>187</v>
      </c>
      <c r="AH491" s="299" t="s">
        <v>493</v>
      </c>
      <c r="AI491" s="299" t="s">
        <v>491</v>
      </c>
      <c r="AJ491" s="299" t="s">
        <v>491</v>
      </c>
    </row>
    <row r="492" spans="1:36">
      <c r="A492" s="300" t="s">
        <v>654</v>
      </c>
      <c r="B492" s="299">
        <v>0.88</v>
      </c>
      <c r="C492" s="299" t="s">
        <v>491</v>
      </c>
      <c r="D492" s="299" t="s">
        <v>491</v>
      </c>
      <c r="E492" s="299" t="s">
        <v>491</v>
      </c>
      <c r="F492" s="299">
        <v>30.78</v>
      </c>
      <c r="G492" s="299" t="s">
        <v>491</v>
      </c>
      <c r="H492" s="299" t="s">
        <v>491</v>
      </c>
      <c r="I492" s="299" t="s">
        <v>491</v>
      </c>
      <c r="J492" s="299" t="s">
        <v>491</v>
      </c>
      <c r="K492" s="299" t="s">
        <v>491</v>
      </c>
      <c r="L492" s="299" t="s">
        <v>491</v>
      </c>
      <c r="M492" s="299" t="s">
        <v>491</v>
      </c>
      <c r="N492" s="299" t="s">
        <v>491</v>
      </c>
      <c r="O492" s="299" t="s">
        <v>491</v>
      </c>
      <c r="P492" s="299" t="s">
        <v>491</v>
      </c>
      <c r="Q492" s="299">
        <v>18.399999999999999</v>
      </c>
      <c r="R492" s="299" t="s">
        <v>491</v>
      </c>
      <c r="S492" s="299" t="s">
        <v>491</v>
      </c>
      <c r="T492" s="299" t="s">
        <v>491</v>
      </c>
      <c r="U492" s="299" t="s">
        <v>491</v>
      </c>
      <c r="V492" s="296" t="s">
        <v>187</v>
      </c>
      <c r="W492" s="299">
        <v>2.1192000000000002</v>
      </c>
      <c r="X492" s="299" t="s">
        <v>491</v>
      </c>
      <c r="Y492" s="299" t="s">
        <v>491</v>
      </c>
      <c r="Z492" s="299" t="s">
        <v>491</v>
      </c>
      <c r="AA492" s="299" t="s">
        <v>491</v>
      </c>
      <c r="AB492" s="299" t="s">
        <v>491</v>
      </c>
      <c r="AC492" s="299" t="s">
        <v>491</v>
      </c>
      <c r="AD492" s="299" t="s">
        <v>491</v>
      </c>
      <c r="AE492" s="299" t="s">
        <v>491</v>
      </c>
      <c r="AF492" s="299" t="s">
        <v>491</v>
      </c>
      <c r="AG492" s="296" t="s">
        <v>187</v>
      </c>
      <c r="AH492" s="299" t="s">
        <v>493</v>
      </c>
      <c r="AI492" s="299" t="s">
        <v>491</v>
      </c>
      <c r="AJ492" s="299" t="s">
        <v>491</v>
      </c>
    </row>
    <row r="493" spans="1:36">
      <c r="A493" s="300" t="s">
        <v>655</v>
      </c>
      <c r="B493" s="299" t="s">
        <v>491</v>
      </c>
      <c r="C493" s="299" t="s">
        <v>491</v>
      </c>
      <c r="D493" s="299" t="s">
        <v>491</v>
      </c>
      <c r="E493" s="299" t="s">
        <v>491</v>
      </c>
      <c r="F493" s="299" t="s">
        <v>491</v>
      </c>
      <c r="G493" s="299" t="s">
        <v>491</v>
      </c>
      <c r="H493" s="299">
        <v>5967.5</v>
      </c>
      <c r="I493" s="299" t="s">
        <v>491</v>
      </c>
      <c r="J493" s="299" t="s">
        <v>491</v>
      </c>
      <c r="K493" s="299" t="s">
        <v>491</v>
      </c>
      <c r="L493" s="299" t="s">
        <v>491</v>
      </c>
      <c r="M493" s="299" t="s">
        <v>491</v>
      </c>
      <c r="N493" s="299" t="s">
        <v>491</v>
      </c>
      <c r="O493" s="299" t="s">
        <v>491</v>
      </c>
      <c r="P493" s="299" t="s">
        <v>491</v>
      </c>
      <c r="Q493" s="299" t="s">
        <v>491</v>
      </c>
      <c r="R493" s="299" t="s">
        <v>491</v>
      </c>
      <c r="S493" s="299" t="s">
        <v>491</v>
      </c>
      <c r="T493" s="299" t="s">
        <v>491</v>
      </c>
      <c r="U493" s="299" t="s">
        <v>491</v>
      </c>
      <c r="V493" s="296" t="s">
        <v>187</v>
      </c>
      <c r="W493" s="299" t="s">
        <v>491</v>
      </c>
      <c r="X493" s="299" t="s">
        <v>491</v>
      </c>
      <c r="Y493" s="299" t="s">
        <v>491</v>
      </c>
      <c r="Z493" s="299" t="s">
        <v>491</v>
      </c>
      <c r="AA493" s="299" t="s">
        <v>491</v>
      </c>
      <c r="AB493" s="299" t="s">
        <v>491</v>
      </c>
      <c r="AC493" s="299" t="s">
        <v>491</v>
      </c>
      <c r="AD493" s="299" t="s">
        <v>491</v>
      </c>
      <c r="AE493" s="299" t="s">
        <v>491</v>
      </c>
      <c r="AF493" s="299" t="s">
        <v>491</v>
      </c>
      <c r="AG493" s="296" t="s">
        <v>187</v>
      </c>
      <c r="AH493" s="299" t="s">
        <v>565</v>
      </c>
      <c r="AI493" s="299" t="s">
        <v>491</v>
      </c>
      <c r="AJ493" s="299" t="s">
        <v>491</v>
      </c>
    </row>
    <row r="494" spans="1:36">
      <c r="A494" s="300" t="s">
        <v>656</v>
      </c>
      <c r="B494" s="299" t="s">
        <v>491</v>
      </c>
      <c r="C494" s="299" t="s">
        <v>491</v>
      </c>
      <c r="D494" s="299" t="s">
        <v>491</v>
      </c>
      <c r="E494" s="299" t="s">
        <v>491</v>
      </c>
      <c r="F494" s="299" t="s">
        <v>491</v>
      </c>
      <c r="G494" s="299" t="s">
        <v>491</v>
      </c>
      <c r="H494" s="299" t="s">
        <v>491</v>
      </c>
      <c r="I494" s="299" t="s">
        <v>491</v>
      </c>
      <c r="J494" s="299" t="s">
        <v>491</v>
      </c>
      <c r="K494" s="299" t="s">
        <v>491</v>
      </c>
      <c r="L494" s="299" t="s">
        <v>491</v>
      </c>
      <c r="M494" s="299" t="s">
        <v>491</v>
      </c>
      <c r="N494" s="299" t="s">
        <v>491</v>
      </c>
      <c r="O494" s="299" t="s">
        <v>491</v>
      </c>
      <c r="P494" s="299" t="s">
        <v>491</v>
      </c>
      <c r="Q494" s="299" t="s">
        <v>491</v>
      </c>
      <c r="R494" s="299" t="s">
        <v>491</v>
      </c>
      <c r="S494" s="299" t="s">
        <v>491</v>
      </c>
      <c r="T494" s="299" t="s">
        <v>491</v>
      </c>
      <c r="U494" s="299" t="s">
        <v>491</v>
      </c>
      <c r="V494" s="296" t="s">
        <v>187</v>
      </c>
      <c r="W494" s="299" t="s">
        <v>491</v>
      </c>
      <c r="X494" s="299" t="s">
        <v>491</v>
      </c>
      <c r="Y494" s="299" t="s">
        <v>491</v>
      </c>
      <c r="Z494" s="299" t="s">
        <v>491</v>
      </c>
      <c r="AA494" s="299" t="s">
        <v>491</v>
      </c>
      <c r="AB494" s="299" t="s">
        <v>491</v>
      </c>
      <c r="AC494" s="299" t="s">
        <v>491</v>
      </c>
      <c r="AD494" s="299" t="s">
        <v>491</v>
      </c>
      <c r="AE494" s="299" t="s">
        <v>491</v>
      </c>
      <c r="AF494" s="299" t="s">
        <v>491</v>
      </c>
      <c r="AG494" s="296" t="s">
        <v>187</v>
      </c>
      <c r="AH494" s="299" t="s">
        <v>493</v>
      </c>
      <c r="AI494" s="299" t="s">
        <v>491</v>
      </c>
      <c r="AJ494" s="299" t="s">
        <v>491</v>
      </c>
    </row>
    <row r="495" spans="1:36">
      <c r="A495" s="302" t="s">
        <v>657</v>
      </c>
      <c r="B495" s="299" t="s">
        <v>491</v>
      </c>
      <c r="C495" s="299" t="s">
        <v>491</v>
      </c>
      <c r="D495" s="299" t="s">
        <v>491</v>
      </c>
      <c r="E495" s="299" t="s">
        <v>491</v>
      </c>
      <c r="F495" s="299" t="s">
        <v>491</v>
      </c>
      <c r="G495" s="299" t="s">
        <v>491</v>
      </c>
      <c r="H495" s="299" t="s">
        <v>491</v>
      </c>
      <c r="I495" s="299" t="s">
        <v>491</v>
      </c>
      <c r="J495" s="299" t="s">
        <v>491</v>
      </c>
      <c r="K495" s="299" t="s">
        <v>491</v>
      </c>
      <c r="L495" s="299" t="s">
        <v>491</v>
      </c>
      <c r="M495" s="299" t="s">
        <v>491</v>
      </c>
      <c r="N495" s="299" t="s">
        <v>491</v>
      </c>
      <c r="O495" s="299" t="s">
        <v>491</v>
      </c>
      <c r="P495" s="299" t="s">
        <v>491</v>
      </c>
      <c r="Q495" s="299" t="s">
        <v>491</v>
      </c>
      <c r="R495" s="299" t="s">
        <v>491</v>
      </c>
      <c r="S495" s="299" t="s">
        <v>491</v>
      </c>
      <c r="T495" s="299" t="s">
        <v>491</v>
      </c>
      <c r="U495" s="299" t="s">
        <v>491</v>
      </c>
      <c r="V495" s="296" t="s">
        <v>187</v>
      </c>
      <c r="W495" s="299" t="s">
        <v>491</v>
      </c>
      <c r="X495" s="299" t="s">
        <v>491</v>
      </c>
      <c r="Y495" s="299" t="s">
        <v>491</v>
      </c>
      <c r="Z495" s="299" t="s">
        <v>491</v>
      </c>
      <c r="AA495" s="299" t="s">
        <v>491</v>
      </c>
      <c r="AB495" s="299" t="s">
        <v>491</v>
      </c>
      <c r="AC495" s="299" t="s">
        <v>491</v>
      </c>
      <c r="AD495" s="299" t="s">
        <v>491</v>
      </c>
      <c r="AE495" s="299" t="s">
        <v>491</v>
      </c>
      <c r="AF495" s="299" t="s">
        <v>491</v>
      </c>
      <c r="AG495" s="296" t="s">
        <v>187</v>
      </c>
      <c r="AH495" s="299">
        <v>7230.4559117999988</v>
      </c>
      <c r="AI495" s="299" t="s">
        <v>491</v>
      </c>
      <c r="AJ495" s="299" t="s">
        <v>491</v>
      </c>
    </row>
    <row r="496" spans="1:36">
      <c r="A496" s="304" t="s">
        <v>658</v>
      </c>
      <c r="B496" s="299" t="s">
        <v>491</v>
      </c>
      <c r="C496" s="299" t="s">
        <v>491</v>
      </c>
      <c r="D496" s="299" t="s">
        <v>491</v>
      </c>
      <c r="E496" s="299" t="s">
        <v>491</v>
      </c>
      <c r="F496" s="299" t="s">
        <v>491</v>
      </c>
      <c r="G496" s="299" t="s">
        <v>491</v>
      </c>
      <c r="H496" s="299" t="s">
        <v>491</v>
      </c>
      <c r="I496" s="299" t="s">
        <v>491</v>
      </c>
      <c r="J496" s="299" t="s">
        <v>491</v>
      </c>
      <c r="K496" s="299" t="s">
        <v>491</v>
      </c>
      <c r="L496" s="299" t="s">
        <v>491</v>
      </c>
      <c r="M496" s="299" t="s">
        <v>491</v>
      </c>
      <c r="N496" s="299" t="s">
        <v>491</v>
      </c>
      <c r="O496" s="299" t="s">
        <v>491</v>
      </c>
      <c r="P496" s="299" t="s">
        <v>491</v>
      </c>
      <c r="Q496" s="299" t="s">
        <v>491</v>
      </c>
      <c r="R496" s="299" t="s">
        <v>491</v>
      </c>
      <c r="S496" s="299" t="s">
        <v>491</v>
      </c>
      <c r="T496" s="299" t="s">
        <v>491</v>
      </c>
      <c r="U496" s="299" t="s">
        <v>491</v>
      </c>
      <c r="V496" s="296" t="s">
        <v>187</v>
      </c>
      <c r="W496" s="299">
        <v>0.31825058820208002</v>
      </c>
      <c r="X496" s="299" t="s">
        <v>491</v>
      </c>
      <c r="Y496" s="299" t="s">
        <v>491</v>
      </c>
      <c r="Z496" s="299" t="s">
        <v>491</v>
      </c>
      <c r="AA496" s="299" t="s">
        <v>491</v>
      </c>
      <c r="AB496" s="299" t="s">
        <v>491</v>
      </c>
      <c r="AC496" s="299" t="s">
        <v>491</v>
      </c>
      <c r="AD496" s="299" t="s">
        <v>491</v>
      </c>
      <c r="AE496" s="299" t="s">
        <v>491</v>
      </c>
      <c r="AF496" s="299" t="s">
        <v>491</v>
      </c>
      <c r="AG496" s="296" t="s">
        <v>187</v>
      </c>
      <c r="AH496" s="299" t="s">
        <v>491</v>
      </c>
      <c r="AI496" s="299">
        <v>366.18901378629999</v>
      </c>
      <c r="AJ496" s="299" t="s">
        <v>491</v>
      </c>
    </row>
    <row r="497" spans="1:36">
      <c r="A497" s="300" t="s">
        <v>659</v>
      </c>
      <c r="B497" s="299" t="s">
        <v>491</v>
      </c>
      <c r="C497" s="299" t="s">
        <v>491</v>
      </c>
      <c r="D497" s="299" t="s">
        <v>491</v>
      </c>
      <c r="E497" s="299" t="s">
        <v>491</v>
      </c>
      <c r="F497" s="299" t="s">
        <v>491</v>
      </c>
      <c r="G497" s="299" t="s">
        <v>491</v>
      </c>
      <c r="H497" s="299" t="s">
        <v>491</v>
      </c>
      <c r="I497" s="299" t="s">
        <v>491</v>
      </c>
      <c r="J497" s="299" t="s">
        <v>491</v>
      </c>
      <c r="K497" s="299" t="s">
        <v>491</v>
      </c>
      <c r="L497" s="299" t="s">
        <v>491</v>
      </c>
      <c r="M497" s="299" t="s">
        <v>491</v>
      </c>
      <c r="N497" s="299" t="s">
        <v>491</v>
      </c>
      <c r="O497" s="299" t="s">
        <v>491</v>
      </c>
      <c r="P497" s="299" t="s">
        <v>491</v>
      </c>
      <c r="Q497" s="299" t="s">
        <v>491</v>
      </c>
      <c r="R497" s="299" t="s">
        <v>491</v>
      </c>
      <c r="S497" s="299" t="s">
        <v>491</v>
      </c>
      <c r="T497" s="299" t="s">
        <v>491</v>
      </c>
      <c r="U497" s="299" t="s">
        <v>491</v>
      </c>
      <c r="V497" s="296" t="s">
        <v>187</v>
      </c>
      <c r="W497" s="299">
        <v>0.31825058820208002</v>
      </c>
      <c r="X497" s="299" t="s">
        <v>491</v>
      </c>
      <c r="Y497" s="299" t="s">
        <v>491</v>
      </c>
      <c r="Z497" s="299" t="s">
        <v>491</v>
      </c>
      <c r="AA497" s="299" t="s">
        <v>491</v>
      </c>
      <c r="AB497" s="299" t="s">
        <v>491</v>
      </c>
      <c r="AC497" s="299" t="s">
        <v>491</v>
      </c>
      <c r="AD497" s="299" t="s">
        <v>491</v>
      </c>
      <c r="AE497" s="299" t="s">
        <v>491</v>
      </c>
      <c r="AF497" s="299" t="s">
        <v>491</v>
      </c>
      <c r="AG497" s="296" t="s">
        <v>187</v>
      </c>
      <c r="AH497" s="299" t="s">
        <v>491</v>
      </c>
      <c r="AI497" s="299">
        <v>366.18901378630005</v>
      </c>
      <c r="AJ497" s="299" t="s">
        <v>491</v>
      </c>
    </row>
    <row r="498" spans="1:36">
      <c r="A498" s="300" t="s">
        <v>3380</v>
      </c>
      <c r="B498" s="296" t="s">
        <v>187</v>
      </c>
      <c r="C498" s="296" t="s">
        <v>187</v>
      </c>
      <c r="D498" s="296" t="s">
        <v>187</v>
      </c>
      <c r="E498" s="296" t="s">
        <v>187</v>
      </c>
      <c r="F498" s="296" t="s">
        <v>187</v>
      </c>
      <c r="G498" s="296" t="s">
        <v>187</v>
      </c>
      <c r="H498" s="296" t="s">
        <v>187</v>
      </c>
      <c r="I498" s="296" t="s">
        <v>187</v>
      </c>
      <c r="J498" s="296" t="s">
        <v>187</v>
      </c>
      <c r="K498" s="296" t="s">
        <v>187</v>
      </c>
      <c r="L498" s="296" t="s">
        <v>187</v>
      </c>
      <c r="M498" s="296" t="s">
        <v>187</v>
      </c>
      <c r="N498" s="296" t="s">
        <v>187</v>
      </c>
      <c r="O498" s="296" t="s">
        <v>187</v>
      </c>
      <c r="P498" s="296" t="s">
        <v>187</v>
      </c>
      <c r="Q498" s="296" t="s">
        <v>187</v>
      </c>
      <c r="R498" s="296" t="s">
        <v>187</v>
      </c>
      <c r="S498" s="296" t="s">
        <v>187</v>
      </c>
      <c r="T498" s="296" t="s">
        <v>187</v>
      </c>
      <c r="U498" s="296" t="s">
        <v>187</v>
      </c>
      <c r="V498" s="296" t="s">
        <v>187</v>
      </c>
      <c r="W498" s="299" t="s">
        <v>491</v>
      </c>
      <c r="X498" s="299" t="s">
        <v>491</v>
      </c>
      <c r="Y498" s="299" t="s">
        <v>491</v>
      </c>
      <c r="Z498" s="299" t="s">
        <v>491</v>
      </c>
      <c r="AA498" s="299" t="s">
        <v>491</v>
      </c>
      <c r="AB498" s="299" t="s">
        <v>491</v>
      </c>
      <c r="AC498" s="299" t="s">
        <v>491</v>
      </c>
      <c r="AD498" s="299" t="s">
        <v>491</v>
      </c>
      <c r="AE498" s="299" t="s">
        <v>491</v>
      </c>
      <c r="AF498" s="299" t="s">
        <v>491</v>
      </c>
      <c r="AG498" s="296" t="s">
        <v>187</v>
      </c>
      <c r="AH498" s="296" t="s">
        <v>187</v>
      </c>
      <c r="AI498" s="299" t="s">
        <v>518</v>
      </c>
      <c r="AJ498" s="296" t="s">
        <v>187</v>
      </c>
    </row>
    <row r="499" spans="1:36">
      <c r="A499" s="300" t="s">
        <v>660</v>
      </c>
      <c r="B499" s="299" t="s">
        <v>491</v>
      </c>
      <c r="C499" s="299" t="s">
        <v>491</v>
      </c>
      <c r="D499" s="299" t="s">
        <v>491</v>
      </c>
      <c r="E499" s="299" t="s">
        <v>491</v>
      </c>
      <c r="F499" s="299" t="s">
        <v>491</v>
      </c>
      <c r="G499" s="299" t="s">
        <v>491</v>
      </c>
      <c r="H499" s="299" t="s">
        <v>491</v>
      </c>
      <c r="I499" s="299" t="s">
        <v>491</v>
      </c>
      <c r="J499" s="299" t="s">
        <v>491</v>
      </c>
      <c r="K499" s="299" t="s">
        <v>491</v>
      </c>
      <c r="L499" s="299" t="s">
        <v>491</v>
      </c>
      <c r="M499" s="299" t="s">
        <v>491</v>
      </c>
      <c r="N499" s="299" t="s">
        <v>491</v>
      </c>
      <c r="O499" s="299" t="s">
        <v>491</v>
      </c>
      <c r="P499" s="299" t="s">
        <v>491</v>
      </c>
      <c r="Q499" s="299" t="s">
        <v>491</v>
      </c>
      <c r="R499" s="299" t="s">
        <v>491</v>
      </c>
      <c r="S499" s="299" t="s">
        <v>491</v>
      </c>
      <c r="T499" s="299" t="s">
        <v>491</v>
      </c>
      <c r="U499" s="299" t="s">
        <v>491</v>
      </c>
      <c r="V499" s="296" t="s">
        <v>187</v>
      </c>
      <c r="W499" s="299" t="s">
        <v>491</v>
      </c>
      <c r="X499" s="299" t="s">
        <v>491</v>
      </c>
      <c r="Y499" s="299" t="s">
        <v>491</v>
      </c>
      <c r="Z499" s="299" t="s">
        <v>491</v>
      </c>
      <c r="AA499" s="299" t="s">
        <v>491</v>
      </c>
      <c r="AB499" s="299" t="s">
        <v>491</v>
      </c>
      <c r="AC499" s="299" t="s">
        <v>491</v>
      </c>
      <c r="AD499" s="299" t="s">
        <v>491</v>
      </c>
      <c r="AE499" s="299" t="s">
        <v>491</v>
      </c>
      <c r="AF499" s="299" t="s">
        <v>491</v>
      </c>
      <c r="AG499" s="296" t="s">
        <v>187</v>
      </c>
      <c r="AH499" s="299" t="s">
        <v>491</v>
      </c>
      <c r="AI499" s="299" t="s">
        <v>491</v>
      </c>
      <c r="AJ499" s="299" t="s">
        <v>491</v>
      </c>
    </row>
    <row r="500" spans="1:36">
      <c r="A500" s="226" t="s">
        <v>709</v>
      </c>
      <c r="B500" s="299" t="s">
        <v>525</v>
      </c>
      <c r="C500" s="299" t="s">
        <v>491</v>
      </c>
      <c r="D500" s="299" t="s">
        <v>491</v>
      </c>
      <c r="E500" s="299" t="s">
        <v>491</v>
      </c>
      <c r="F500" s="299" t="s">
        <v>491</v>
      </c>
      <c r="G500" s="299" t="s">
        <v>491</v>
      </c>
      <c r="H500" s="299" t="s">
        <v>491</v>
      </c>
      <c r="I500" s="299" t="s">
        <v>491</v>
      </c>
      <c r="J500" s="299" t="s">
        <v>491</v>
      </c>
      <c r="K500" s="299" t="s">
        <v>491</v>
      </c>
      <c r="L500" s="299" t="s">
        <v>491</v>
      </c>
      <c r="M500" s="299" t="s">
        <v>491</v>
      </c>
      <c r="N500" s="299" t="s">
        <v>491</v>
      </c>
      <c r="O500" s="299" t="s">
        <v>491</v>
      </c>
      <c r="P500" s="299" t="s">
        <v>491</v>
      </c>
      <c r="Q500" s="299" t="s">
        <v>491</v>
      </c>
      <c r="R500" s="299" t="s">
        <v>491</v>
      </c>
      <c r="S500" s="299" t="s">
        <v>491</v>
      </c>
      <c r="T500" s="299" t="s">
        <v>491</v>
      </c>
      <c r="U500" s="299" t="s">
        <v>491</v>
      </c>
      <c r="V500" s="296" t="s">
        <v>187</v>
      </c>
      <c r="W500" s="299" t="s">
        <v>525</v>
      </c>
      <c r="X500" s="299" t="s">
        <v>525</v>
      </c>
      <c r="Y500" s="299" t="s">
        <v>525</v>
      </c>
      <c r="Z500" s="299" t="s">
        <v>491</v>
      </c>
      <c r="AA500" s="299" t="s">
        <v>525</v>
      </c>
      <c r="AB500" s="299" t="s">
        <v>491</v>
      </c>
      <c r="AC500" s="299" t="s">
        <v>491</v>
      </c>
      <c r="AD500" s="299" t="s">
        <v>491</v>
      </c>
      <c r="AE500" s="299" t="s">
        <v>491</v>
      </c>
      <c r="AF500" s="299" t="s">
        <v>491</v>
      </c>
      <c r="AG500" s="296" t="s">
        <v>187</v>
      </c>
      <c r="AH500" s="299" t="s">
        <v>491</v>
      </c>
      <c r="AI500" s="299" t="s">
        <v>525</v>
      </c>
      <c r="AJ500" s="299" t="s">
        <v>525</v>
      </c>
    </row>
    <row r="501" spans="1:36">
      <c r="A501" s="305" t="s">
        <v>710</v>
      </c>
      <c r="B501" s="299" t="s">
        <v>525</v>
      </c>
      <c r="C501" s="299" t="s">
        <v>491</v>
      </c>
      <c r="D501" s="299" t="s">
        <v>491</v>
      </c>
      <c r="E501" s="299" t="s">
        <v>491</v>
      </c>
      <c r="F501" s="299" t="s">
        <v>491</v>
      </c>
      <c r="G501" s="299" t="s">
        <v>491</v>
      </c>
      <c r="H501" s="299" t="s">
        <v>491</v>
      </c>
      <c r="I501" s="299" t="s">
        <v>491</v>
      </c>
      <c r="J501" s="299" t="s">
        <v>491</v>
      </c>
      <c r="K501" s="299" t="s">
        <v>491</v>
      </c>
      <c r="L501" s="299" t="s">
        <v>491</v>
      </c>
      <c r="M501" s="299" t="s">
        <v>491</v>
      </c>
      <c r="N501" s="299" t="s">
        <v>491</v>
      </c>
      <c r="O501" s="299" t="s">
        <v>491</v>
      </c>
      <c r="P501" s="299" t="s">
        <v>491</v>
      </c>
      <c r="Q501" s="299" t="s">
        <v>491</v>
      </c>
      <c r="R501" s="299" t="s">
        <v>491</v>
      </c>
      <c r="S501" s="299" t="s">
        <v>491</v>
      </c>
      <c r="T501" s="299" t="s">
        <v>491</v>
      </c>
      <c r="U501" s="299" t="s">
        <v>491</v>
      </c>
      <c r="V501" s="296" t="s">
        <v>187</v>
      </c>
      <c r="W501" s="299" t="s">
        <v>525</v>
      </c>
      <c r="X501" s="299" t="s">
        <v>525</v>
      </c>
      <c r="Y501" s="299" t="s">
        <v>525</v>
      </c>
      <c r="Z501" s="299" t="s">
        <v>491</v>
      </c>
      <c r="AA501" s="299" t="s">
        <v>525</v>
      </c>
      <c r="AB501" s="299" t="s">
        <v>491</v>
      </c>
      <c r="AC501" s="299" t="s">
        <v>491</v>
      </c>
      <c r="AD501" s="299" t="s">
        <v>491</v>
      </c>
      <c r="AE501" s="299" t="s">
        <v>491</v>
      </c>
      <c r="AF501" s="299" t="s">
        <v>491</v>
      </c>
      <c r="AG501" s="296" t="s">
        <v>187</v>
      </c>
      <c r="AH501" s="299" t="s">
        <v>491</v>
      </c>
      <c r="AI501" s="299" t="s">
        <v>525</v>
      </c>
      <c r="AJ501" s="299" t="s">
        <v>525</v>
      </c>
    </row>
    <row r="502" spans="1:36" ht="15.75" customHeight="1" thickBot="1">
      <c r="A502" s="227" t="s">
        <v>711</v>
      </c>
      <c r="B502" s="412" t="s">
        <v>698</v>
      </c>
      <c r="C502" s="426"/>
      <c r="D502" s="426"/>
      <c r="E502" s="426"/>
      <c r="F502" s="426"/>
      <c r="G502" s="426"/>
      <c r="H502" s="426"/>
      <c r="I502" s="426"/>
      <c r="J502" s="426"/>
      <c r="K502" s="426"/>
      <c r="L502" s="426"/>
      <c r="M502" s="426"/>
      <c r="N502" s="426"/>
      <c r="O502" s="426"/>
      <c r="P502" s="426"/>
      <c r="Q502" s="426"/>
      <c r="R502" s="426"/>
      <c r="S502" s="426"/>
      <c r="T502" s="426"/>
      <c r="U502" s="426"/>
      <c r="V502" s="426"/>
      <c r="W502" s="426"/>
      <c r="X502" s="426"/>
      <c r="Y502" s="426"/>
      <c r="Z502" s="426"/>
      <c r="AA502" s="426"/>
      <c r="AB502" s="426"/>
      <c r="AC502" s="426"/>
      <c r="AD502" s="426"/>
      <c r="AE502" s="426"/>
      <c r="AF502" s="426"/>
      <c r="AG502" s="426"/>
      <c r="AH502" s="426"/>
      <c r="AI502" s="426"/>
      <c r="AJ502" s="427"/>
    </row>
    <row r="503" spans="1:36" ht="16" thickTop="1">
      <c r="A503" s="225" t="s">
        <v>712</v>
      </c>
      <c r="B503" s="299">
        <v>20255.88328182527</v>
      </c>
      <c r="C503" s="299">
        <v>268.79848497951895</v>
      </c>
      <c r="D503" s="299">
        <v>0.18223611604834999</v>
      </c>
      <c r="E503" s="299" t="s">
        <v>796</v>
      </c>
      <c r="F503" s="299">
        <v>9031.5481900000013</v>
      </c>
      <c r="G503" s="299" t="s">
        <v>516</v>
      </c>
      <c r="H503" s="299">
        <v>80121.705387429378</v>
      </c>
      <c r="I503" s="299" t="s">
        <v>516</v>
      </c>
      <c r="J503" s="299">
        <v>9356.369772</v>
      </c>
      <c r="K503" s="299" t="s">
        <v>516</v>
      </c>
      <c r="L503" s="299" t="s">
        <v>796</v>
      </c>
      <c r="M503" s="299" t="s">
        <v>516</v>
      </c>
      <c r="N503" s="299" t="s">
        <v>516</v>
      </c>
      <c r="O503" s="299" t="s">
        <v>516</v>
      </c>
      <c r="P503" s="299" t="s">
        <v>516</v>
      </c>
      <c r="Q503" s="299">
        <v>1154.9313</v>
      </c>
      <c r="R503" s="299" t="s">
        <v>516</v>
      </c>
      <c r="S503" s="299" t="s">
        <v>796</v>
      </c>
      <c r="T503" s="299" t="s">
        <v>796</v>
      </c>
      <c r="U503" s="299">
        <v>1.6984600970478201</v>
      </c>
      <c r="V503" s="296" t="s">
        <v>187</v>
      </c>
      <c r="W503" s="299">
        <v>3991.1111453887138</v>
      </c>
      <c r="X503" s="299">
        <v>2523.6563378072069</v>
      </c>
      <c r="Y503" s="299">
        <v>79.714328892219598</v>
      </c>
      <c r="Z503" s="299" t="s">
        <v>516</v>
      </c>
      <c r="AA503" s="299">
        <v>118.23495360473002</v>
      </c>
      <c r="AB503" s="299" t="s">
        <v>516</v>
      </c>
      <c r="AC503" s="299" t="s">
        <v>796</v>
      </c>
      <c r="AD503" s="299" t="s">
        <v>516</v>
      </c>
      <c r="AE503" s="299" t="s">
        <v>516</v>
      </c>
      <c r="AF503" s="299">
        <v>3.5894286775586801</v>
      </c>
      <c r="AG503" s="296" t="s">
        <v>187</v>
      </c>
      <c r="AH503" s="299">
        <v>7230.4559117999988</v>
      </c>
      <c r="AI503" s="299">
        <v>11803.800907153873</v>
      </c>
      <c r="AJ503" s="299">
        <v>490.71858044203998</v>
      </c>
    </row>
    <row r="504" spans="1:36">
      <c r="A504" s="306" t="s">
        <v>713</v>
      </c>
      <c r="B504" s="299">
        <v>20040.325102040817</v>
      </c>
      <c r="C504" s="299" t="s">
        <v>491</v>
      </c>
      <c r="D504" s="299" t="s">
        <v>491</v>
      </c>
      <c r="E504" s="299" t="s">
        <v>491</v>
      </c>
      <c r="F504" s="299" t="s">
        <v>491</v>
      </c>
      <c r="G504" s="299" t="s">
        <v>491</v>
      </c>
      <c r="H504" s="299" t="s">
        <v>491</v>
      </c>
      <c r="I504" s="299" t="s">
        <v>491</v>
      </c>
      <c r="J504" s="299" t="s">
        <v>491</v>
      </c>
      <c r="K504" s="299" t="s">
        <v>491</v>
      </c>
      <c r="L504" s="299" t="s">
        <v>491</v>
      </c>
      <c r="M504" s="299" t="s">
        <v>491</v>
      </c>
      <c r="N504" s="299" t="s">
        <v>491</v>
      </c>
      <c r="O504" s="299" t="s">
        <v>491</v>
      </c>
      <c r="P504" s="299" t="s">
        <v>491</v>
      </c>
      <c r="Q504" s="299" t="s">
        <v>491</v>
      </c>
      <c r="R504" s="299" t="s">
        <v>491</v>
      </c>
      <c r="S504" s="299" t="s">
        <v>491</v>
      </c>
      <c r="T504" s="299" t="s">
        <v>491</v>
      </c>
      <c r="U504" s="299" t="s">
        <v>491</v>
      </c>
      <c r="V504" s="296" t="s">
        <v>187</v>
      </c>
      <c r="W504" s="299" t="s">
        <v>491</v>
      </c>
      <c r="X504" s="299" t="s">
        <v>491</v>
      </c>
      <c r="Y504" s="299" t="s">
        <v>491</v>
      </c>
      <c r="Z504" s="299" t="s">
        <v>491</v>
      </c>
      <c r="AA504" s="299" t="s">
        <v>491</v>
      </c>
      <c r="AB504" s="299" t="s">
        <v>491</v>
      </c>
      <c r="AC504" s="299" t="s">
        <v>491</v>
      </c>
      <c r="AD504" s="299" t="s">
        <v>491</v>
      </c>
      <c r="AE504" s="299" t="s">
        <v>491</v>
      </c>
      <c r="AF504" s="299" t="s">
        <v>491</v>
      </c>
      <c r="AG504" s="296" t="s">
        <v>187</v>
      </c>
      <c r="AH504" s="299" t="s">
        <v>491</v>
      </c>
      <c r="AI504" s="299" t="s">
        <v>491</v>
      </c>
      <c r="AJ504" s="299" t="s">
        <v>491</v>
      </c>
    </row>
    <row r="505" spans="1:36">
      <c r="A505" s="307" t="s">
        <v>714</v>
      </c>
      <c r="B505" s="299" t="s">
        <v>491</v>
      </c>
      <c r="C505" s="299" t="s">
        <v>491</v>
      </c>
      <c r="D505" s="299" t="s">
        <v>491</v>
      </c>
      <c r="E505" s="299" t="s">
        <v>491</v>
      </c>
      <c r="F505" s="299" t="s">
        <v>491</v>
      </c>
      <c r="G505" s="299" t="s">
        <v>491</v>
      </c>
      <c r="H505" s="299" t="s">
        <v>553</v>
      </c>
      <c r="I505" s="299" t="s">
        <v>491</v>
      </c>
      <c r="J505" s="299" t="s">
        <v>491</v>
      </c>
      <c r="K505" s="299" t="s">
        <v>491</v>
      </c>
      <c r="L505" s="299" t="s">
        <v>491</v>
      </c>
      <c r="M505" s="299" t="s">
        <v>491</v>
      </c>
      <c r="N505" s="299" t="s">
        <v>491</v>
      </c>
      <c r="O505" s="299" t="s">
        <v>491</v>
      </c>
      <c r="P505" s="299" t="s">
        <v>491</v>
      </c>
      <c r="Q505" s="299" t="s">
        <v>491</v>
      </c>
      <c r="R505" s="299" t="s">
        <v>491</v>
      </c>
      <c r="S505" s="299" t="s">
        <v>491</v>
      </c>
      <c r="T505" s="299" t="s">
        <v>491</v>
      </c>
      <c r="U505" s="299" t="s">
        <v>491</v>
      </c>
      <c r="V505" s="296" t="s">
        <v>187</v>
      </c>
      <c r="W505" s="299">
        <v>2889.5115971792543</v>
      </c>
      <c r="X505" s="299">
        <v>550.24258844079532</v>
      </c>
      <c r="Y505" s="299" t="s">
        <v>491</v>
      </c>
      <c r="Z505" s="299" t="s">
        <v>491</v>
      </c>
      <c r="AA505" s="299" t="s">
        <v>491</v>
      </c>
      <c r="AB505" s="299" t="s">
        <v>491</v>
      </c>
      <c r="AC505" s="299" t="s">
        <v>491</v>
      </c>
      <c r="AD505" s="299" t="s">
        <v>491</v>
      </c>
      <c r="AE505" s="299" t="s">
        <v>491</v>
      </c>
      <c r="AF505" s="299" t="s">
        <v>491</v>
      </c>
      <c r="AG505" s="296" t="s">
        <v>187</v>
      </c>
      <c r="AH505" s="299" t="s">
        <v>491</v>
      </c>
      <c r="AI505" s="299">
        <v>2745.5373405254281</v>
      </c>
      <c r="AJ505" s="299" t="s">
        <v>491</v>
      </c>
    </row>
    <row r="506" spans="1:36">
      <c r="A506" s="308" t="s">
        <v>715</v>
      </c>
      <c r="B506" s="299">
        <v>202.53417978445603</v>
      </c>
      <c r="C506" s="299">
        <v>0.60795747951898005</v>
      </c>
      <c r="D506" s="299">
        <v>0.18223611604834999</v>
      </c>
      <c r="E506" s="299" t="s">
        <v>3108</v>
      </c>
      <c r="F506" s="299" t="s">
        <v>3108</v>
      </c>
      <c r="G506" s="299" t="s">
        <v>590</v>
      </c>
      <c r="H506" s="299">
        <v>1.359442937847E-2</v>
      </c>
      <c r="I506" s="299" t="s">
        <v>590</v>
      </c>
      <c r="J506" s="299" t="s">
        <v>3108</v>
      </c>
      <c r="K506" s="299" t="s">
        <v>590</v>
      </c>
      <c r="L506" s="299" t="s">
        <v>3108</v>
      </c>
      <c r="M506" s="299" t="s">
        <v>590</v>
      </c>
      <c r="N506" s="299" t="s">
        <v>590</v>
      </c>
      <c r="O506" s="299" t="s">
        <v>590</v>
      </c>
      <c r="P506" s="299" t="s">
        <v>590</v>
      </c>
      <c r="Q506" s="299" t="s">
        <v>3108</v>
      </c>
      <c r="R506" s="299" t="s">
        <v>590</v>
      </c>
      <c r="S506" s="299" t="s">
        <v>3108</v>
      </c>
      <c r="T506" s="299" t="s">
        <v>3108</v>
      </c>
      <c r="U506" s="299">
        <v>1.6984600970478201</v>
      </c>
      <c r="V506" s="296" t="s">
        <v>187</v>
      </c>
      <c r="W506" s="299">
        <v>1083.5867883626456</v>
      </c>
      <c r="X506" s="299">
        <v>1973.4137493664118</v>
      </c>
      <c r="Y506" s="299">
        <v>79.714328892219598</v>
      </c>
      <c r="Z506" s="299" t="s">
        <v>590</v>
      </c>
      <c r="AA506" s="299">
        <v>118.23495360473002</v>
      </c>
      <c r="AB506" s="299" t="s">
        <v>590</v>
      </c>
      <c r="AC506" s="299" t="s">
        <v>3108</v>
      </c>
      <c r="AD506" s="299" t="s">
        <v>590</v>
      </c>
      <c r="AE506" s="299" t="s">
        <v>590</v>
      </c>
      <c r="AF506" s="299">
        <v>3.5894286775586801</v>
      </c>
      <c r="AG506" s="296" t="s">
        <v>187</v>
      </c>
      <c r="AH506" s="299" t="s">
        <v>590</v>
      </c>
      <c r="AI506" s="299">
        <v>709.15405230078557</v>
      </c>
      <c r="AJ506" s="299">
        <v>490.71858044210865</v>
      </c>
    </row>
    <row r="507" spans="1:36">
      <c r="A507" s="309" t="s">
        <v>3381</v>
      </c>
      <c r="B507" s="299">
        <v>13.023999999999999</v>
      </c>
      <c r="C507" s="299">
        <v>268.19052749999997</v>
      </c>
      <c r="D507" s="299" t="s">
        <v>491</v>
      </c>
      <c r="E507" s="299" t="s">
        <v>491</v>
      </c>
      <c r="F507" s="299">
        <v>9031.5481900000013</v>
      </c>
      <c r="G507" s="299" t="s">
        <v>491</v>
      </c>
      <c r="H507" s="299">
        <v>80121.691793000005</v>
      </c>
      <c r="I507" s="299" t="s">
        <v>491</v>
      </c>
      <c r="J507" s="299">
        <v>9356.369772</v>
      </c>
      <c r="K507" s="299" t="s">
        <v>491</v>
      </c>
      <c r="L507" s="299" t="s">
        <v>491</v>
      </c>
      <c r="M507" s="299" t="s">
        <v>491</v>
      </c>
      <c r="N507" s="299" t="s">
        <v>491</v>
      </c>
      <c r="O507" s="299" t="s">
        <v>491</v>
      </c>
      <c r="P507" s="299" t="s">
        <v>491</v>
      </c>
      <c r="Q507" s="299">
        <v>1154.9313</v>
      </c>
      <c r="R507" s="299" t="s">
        <v>491</v>
      </c>
      <c r="S507" s="299" t="s">
        <v>491</v>
      </c>
      <c r="T507" s="299" t="s">
        <v>491</v>
      </c>
      <c r="U507" s="299" t="s">
        <v>491</v>
      </c>
      <c r="V507" s="296" t="s">
        <v>187</v>
      </c>
      <c r="W507" s="299">
        <v>15.660888</v>
      </c>
      <c r="X507" s="299" t="s">
        <v>491</v>
      </c>
      <c r="Y507" s="299" t="s">
        <v>491</v>
      </c>
      <c r="Z507" s="299" t="s">
        <v>491</v>
      </c>
      <c r="AA507" s="299" t="s">
        <v>491</v>
      </c>
      <c r="AB507" s="299" t="s">
        <v>491</v>
      </c>
      <c r="AC507" s="299" t="s">
        <v>491</v>
      </c>
      <c r="AD507" s="299" t="s">
        <v>491</v>
      </c>
      <c r="AE507" s="299" t="s">
        <v>491</v>
      </c>
      <c r="AF507" s="299" t="s">
        <v>491</v>
      </c>
      <c r="AG507" s="296" t="s">
        <v>187</v>
      </c>
      <c r="AH507" s="299">
        <v>7230.4559117999988</v>
      </c>
      <c r="AI507" s="299" t="s">
        <v>491</v>
      </c>
      <c r="AJ507" s="299" t="s">
        <v>491</v>
      </c>
    </row>
    <row r="508" spans="1:36">
      <c r="A508" s="308" t="s">
        <v>716</v>
      </c>
      <c r="B508" s="299" t="s">
        <v>491</v>
      </c>
      <c r="C508" s="299" t="s">
        <v>491</v>
      </c>
      <c r="D508" s="299" t="s">
        <v>491</v>
      </c>
      <c r="E508" s="299" t="s">
        <v>491</v>
      </c>
      <c r="F508" s="299" t="s">
        <v>491</v>
      </c>
      <c r="G508" s="299" t="s">
        <v>491</v>
      </c>
      <c r="H508" s="299" t="s">
        <v>491</v>
      </c>
      <c r="I508" s="299" t="s">
        <v>491</v>
      </c>
      <c r="J508" s="299" t="s">
        <v>491</v>
      </c>
      <c r="K508" s="299" t="s">
        <v>491</v>
      </c>
      <c r="L508" s="299" t="s">
        <v>491</v>
      </c>
      <c r="M508" s="299" t="s">
        <v>491</v>
      </c>
      <c r="N508" s="299" t="s">
        <v>491</v>
      </c>
      <c r="O508" s="299" t="s">
        <v>491</v>
      </c>
      <c r="P508" s="299" t="s">
        <v>491</v>
      </c>
      <c r="Q508" s="299" t="s">
        <v>491</v>
      </c>
      <c r="R508" s="299" t="s">
        <v>491</v>
      </c>
      <c r="S508" s="299" t="s">
        <v>491</v>
      </c>
      <c r="T508" s="299" t="s">
        <v>491</v>
      </c>
      <c r="U508" s="299" t="s">
        <v>491</v>
      </c>
      <c r="V508" s="296" t="s">
        <v>187</v>
      </c>
      <c r="W508" s="299">
        <v>2.3518718468133701</v>
      </c>
      <c r="X508" s="299" t="s">
        <v>491</v>
      </c>
      <c r="Y508" s="299" t="s">
        <v>491</v>
      </c>
      <c r="Z508" s="299" t="s">
        <v>491</v>
      </c>
      <c r="AA508" s="299" t="s">
        <v>491</v>
      </c>
      <c r="AB508" s="299" t="s">
        <v>491</v>
      </c>
      <c r="AC508" s="299" t="s">
        <v>491</v>
      </c>
      <c r="AD508" s="299" t="s">
        <v>491</v>
      </c>
      <c r="AE508" s="299" t="s">
        <v>491</v>
      </c>
      <c r="AF508" s="299" t="s">
        <v>491</v>
      </c>
      <c r="AG508" s="296" t="s">
        <v>187</v>
      </c>
      <c r="AH508" s="299" t="s">
        <v>491</v>
      </c>
      <c r="AI508" s="299">
        <v>8349.1095143276398</v>
      </c>
      <c r="AJ508" s="299" t="s">
        <v>491</v>
      </c>
    </row>
    <row r="509" spans="1:36">
      <c r="A509" s="310" t="s">
        <v>717</v>
      </c>
      <c r="B509" s="299" t="s">
        <v>525</v>
      </c>
      <c r="C509" s="299" t="s">
        <v>491</v>
      </c>
      <c r="D509" s="299" t="s">
        <v>491</v>
      </c>
      <c r="E509" s="299" t="s">
        <v>491</v>
      </c>
      <c r="F509" s="299" t="s">
        <v>491</v>
      </c>
      <c r="G509" s="299" t="s">
        <v>491</v>
      </c>
      <c r="H509" s="299" t="s">
        <v>491</v>
      </c>
      <c r="I509" s="299" t="s">
        <v>491</v>
      </c>
      <c r="J509" s="299" t="s">
        <v>491</v>
      </c>
      <c r="K509" s="299" t="s">
        <v>491</v>
      </c>
      <c r="L509" s="299" t="s">
        <v>491</v>
      </c>
      <c r="M509" s="299" t="s">
        <v>491</v>
      </c>
      <c r="N509" s="299" t="s">
        <v>491</v>
      </c>
      <c r="O509" s="299" t="s">
        <v>491</v>
      </c>
      <c r="P509" s="299" t="s">
        <v>491</v>
      </c>
      <c r="Q509" s="299" t="s">
        <v>491</v>
      </c>
      <c r="R509" s="299" t="s">
        <v>491</v>
      </c>
      <c r="S509" s="299" t="s">
        <v>491</v>
      </c>
      <c r="T509" s="299" t="s">
        <v>491</v>
      </c>
      <c r="U509" s="299" t="s">
        <v>491</v>
      </c>
      <c r="V509" s="296" t="s">
        <v>187</v>
      </c>
      <c r="W509" s="299" t="s">
        <v>525</v>
      </c>
      <c r="X509" s="299" t="s">
        <v>525</v>
      </c>
      <c r="Y509" s="299" t="s">
        <v>525</v>
      </c>
      <c r="Z509" s="299" t="s">
        <v>491</v>
      </c>
      <c r="AA509" s="299" t="s">
        <v>525</v>
      </c>
      <c r="AB509" s="299" t="s">
        <v>491</v>
      </c>
      <c r="AC509" s="299" t="s">
        <v>491</v>
      </c>
      <c r="AD509" s="299" t="s">
        <v>491</v>
      </c>
      <c r="AE509" s="299" t="s">
        <v>491</v>
      </c>
      <c r="AF509" s="299" t="s">
        <v>491</v>
      </c>
      <c r="AG509" s="296" t="s">
        <v>187</v>
      </c>
      <c r="AH509" s="299" t="s">
        <v>491</v>
      </c>
      <c r="AI509" s="299" t="s">
        <v>525</v>
      </c>
      <c r="AJ509" s="299" t="s">
        <v>525</v>
      </c>
    </row>
    <row r="511" spans="1:36" ht="32">
      <c r="A511" s="43" t="s">
        <v>718</v>
      </c>
      <c r="B511" s="55">
        <f>B473</f>
        <v>1368.6407622854913</v>
      </c>
      <c r="C511" s="55">
        <f t="shared" ref="C511:AJ511" si="10">C473</f>
        <v>398.21997774743551</v>
      </c>
      <c r="D511" s="55">
        <f t="shared" si="10"/>
        <v>1.9808273483516601</v>
      </c>
      <c r="E511" s="55" t="str">
        <f t="shared" si="10"/>
        <v>NO,NE,IE,NA</v>
      </c>
      <c r="F511" s="55">
        <f t="shared" si="10"/>
        <v>2580.4423400000001</v>
      </c>
      <c r="G511" s="55" t="str">
        <f t="shared" si="10"/>
        <v>NO,NE,NA</v>
      </c>
      <c r="H511" s="55">
        <f t="shared" si="10"/>
        <v>56029.164606593971</v>
      </c>
      <c r="I511" s="55" t="str">
        <f t="shared" si="10"/>
        <v>NO,NE,NA</v>
      </c>
      <c r="J511" s="55">
        <f t="shared" si="10"/>
        <v>2093.1475999999998</v>
      </c>
      <c r="K511" s="55" t="str">
        <f t="shared" si="10"/>
        <v>NO,NE,NA</v>
      </c>
      <c r="L511" s="55" t="str">
        <f t="shared" si="10"/>
        <v>NO,NE,IE,NA</v>
      </c>
      <c r="M511" s="55" t="str">
        <f t="shared" si="10"/>
        <v>NO,NE,NA</v>
      </c>
      <c r="N511" s="55" t="str">
        <f t="shared" si="10"/>
        <v>NO,NE,NA</v>
      </c>
      <c r="O511" s="55" t="str">
        <f t="shared" si="10"/>
        <v>NO,NE,NA</v>
      </c>
      <c r="P511" s="55" t="str">
        <f t="shared" si="10"/>
        <v>NO,NE,NA</v>
      </c>
      <c r="Q511" s="55">
        <f t="shared" si="10"/>
        <v>117.73</v>
      </c>
      <c r="R511" s="55" t="str">
        <f t="shared" si="10"/>
        <v>NO,NE,NA</v>
      </c>
      <c r="S511" s="55" t="str">
        <f t="shared" si="10"/>
        <v>NO,NE,IE,NA</v>
      </c>
      <c r="T511" s="55" t="str">
        <f t="shared" si="10"/>
        <v>NO,NE,IE,NA</v>
      </c>
      <c r="U511" s="55">
        <f t="shared" si="10"/>
        <v>1.6984600970478201</v>
      </c>
      <c r="V511" s="55" t="str">
        <f t="shared" si="10"/>
        <v/>
      </c>
      <c r="W511" s="55">
        <f t="shared" si="10"/>
        <v>540.06916717032652</v>
      </c>
      <c r="X511" s="55">
        <f t="shared" si="10"/>
        <v>206.85707686944318</v>
      </c>
      <c r="Y511" s="55">
        <f t="shared" si="10"/>
        <v>9.0276703162196608</v>
      </c>
      <c r="Z511" s="55" t="str">
        <f t="shared" si="10"/>
        <v>NO,NE,NA</v>
      </c>
      <c r="AA511" s="55">
        <f t="shared" si="10"/>
        <v>11.47912170919709</v>
      </c>
      <c r="AB511" s="55" t="str">
        <f t="shared" si="10"/>
        <v>NO,NE,NA</v>
      </c>
      <c r="AC511" s="55" t="str">
        <f t="shared" si="10"/>
        <v>NO,NE,IE,NA</v>
      </c>
      <c r="AD511" s="55" t="str">
        <f t="shared" si="10"/>
        <v>NO,NE,NA</v>
      </c>
      <c r="AE511" s="55" t="str">
        <f t="shared" si="10"/>
        <v>NO,NE,NA</v>
      </c>
      <c r="AF511" s="55">
        <f t="shared" si="10"/>
        <v>3.5894286775586801</v>
      </c>
      <c r="AG511" s="55" t="str">
        <f t="shared" si="10"/>
        <v/>
      </c>
      <c r="AH511" s="55">
        <f t="shared" si="10"/>
        <v>7230.4559117999988</v>
      </c>
      <c r="AI511" s="55">
        <f t="shared" si="10"/>
        <v>517.71056610324001</v>
      </c>
      <c r="AJ511" s="55">
        <f t="shared" si="10"/>
        <v>28.530150025699999</v>
      </c>
    </row>
    <row r="514" spans="1:7" ht="16">
      <c r="A514" s="215" t="s">
        <v>719</v>
      </c>
      <c r="B514" s="200"/>
      <c r="C514" s="200"/>
      <c r="D514" s="200"/>
      <c r="E514" s="200"/>
      <c r="F514" s="201"/>
      <c r="G514" s="42" t="s">
        <v>475</v>
      </c>
    </row>
    <row r="515" spans="1:7" ht="16">
      <c r="A515" s="215" t="s">
        <v>720</v>
      </c>
      <c r="B515" s="200"/>
      <c r="C515" s="200"/>
      <c r="D515" s="200"/>
      <c r="E515" s="200"/>
      <c r="F515" s="201"/>
      <c r="G515" s="42" t="s">
        <v>3378</v>
      </c>
    </row>
    <row r="516" spans="1:7">
      <c r="A516" s="200"/>
      <c r="B516" s="200"/>
      <c r="C516" s="200"/>
      <c r="D516" s="200"/>
      <c r="E516" s="200"/>
      <c r="F516" s="201"/>
      <c r="G516" s="42" t="s">
        <v>476</v>
      </c>
    </row>
    <row r="517" spans="1:7">
      <c r="A517" s="200"/>
      <c r="B517" s="200"/>
      <c r="C517" s="200"/>
      <c r="D517" s="200"/>
      <c r="E517" s="200"/>
      <c r="F517" s="214"/>
      <c r="G517" s="200"/>
    </row>
    <row r="518" spans="1:7">
      <c r="A518" s="284" t="s">
        <v>721</v>
      </c>
      <c r="B518" s="285" t="s">
        <v>478</v>
      </c>
      <c r="C518" s="209" t="s">
        <v>479</v>
      </c>
      <c r="D518" s="209" t="s">
        <v>480</v>
      </c>
      <c r="E518" s="209" t="s">
        <v>616</v>
      </c>
      <c r="F518" s="228" t="s">
        <v>482</v>
      </c>
      <c r="G518" s="228" t="s">
        <v>483</v>
      </c>
    </row>
    <row r="519" spans="1:7" ht="16" thickBot="1">
      <c r="A519" s="286" t="s">
        <v>722</v>
      </c>
      <c r="B519" s="422" t="s">
        <v>485</v>
      </c>
      <c r="C519" s="422"/>
      <c r="D519" s="422"/>
      <c r="E519" s="422"/>
      <c r="F519" s="422"/>
      <c r="G519" s="423"/>
    </row>
    <row r="520" spans="1:7" ht="16" thickTop="1">
      <c r="A520" s="287" t="s">
        <v>723</v>
      </c>
      <c r="B520" s="299">
        <v>7853.7090592547993</v>
      </c>
      <c r="C520" s="299">
        <v>9418.7606550076798</v>
      </c>
      <c r="D520" s="299">
        <v>1108.4205949512345</v>
      </c>
      <c r="E520" s="299">
        <v>14.91067980114685</v>
      </c>
      <c r="F520" s="299">
        <v>363.40666610922074</v>
      </c>
      <c r="G520" s="299" t="s">
        <v>491</v>
      </c>
    </row>
    <row r="521" spans="1:7">
      <c r="A521" s="304" t="s">
        <v>724</v>
      </c>
      <c r="B521" s="296" t="s">
        <v>187</v>
      </c>
      <c r="C521" s="299">
        <v>8681.5577516158737</v>
      </c>
      <c r="D521" s="299">
        <v>54.694930480826123</v>
      </c>
      <c r="E521" s="296" t="s">
        <v>187</v>
      </c>
      <c r="F521" s="296" t="s">
        <v>187</v>
      </c>
      <c r="G521" s="299" t="s">
        <v>491</v>
      </c>
    </row>
    <row r="522" spans="1:7">
      <c r="A522" s="304" t="s">
        <v>725</v>
      </c>
      <c r="B522" s="296" t="s">
        <v>187</v>
      </c>
      <c r="C522" s="299">
        <v>6721.72746699257</v>
      </c>
      <c r="D522" s="296" t="s">
        <v>187</v>
      </c>
      <c r="E522" s="296" t="s">
        <v>187</v>
      </c>
      <c r="F522" s="296" t="s">
        <v>187</v>
      </c>
      <c r="G522" s="296" t="s">
        <v>187</v>
      </c>
    </row>
    <row r="523" spans="1:7">
      <c r="A523" s="311" t="s">
        <v>3382</v>
      </c>
      <c r="B523" s="296" t="s">
        <v>187</v>
      </c>
      <c r="C523" s="299">
        <v>6459.5584610062451</v>
      </c>
      <c r="D523" s="296" t="s">
        <v>187</v>
      </c>
      <c r="E523" s="296" t="s">
        <v>187</v>
      </c>
      <c r="F523" s="296" t="s">
        <v>187</v>
      </c>
      <c r="G523" s="296" t="s">
        <v>187</v>
      </c>
    </row>
    <row r="524" spans="1:7">
      <c r="A524" s="312" t="s">
        <v>726</v>
      </c>
      <c r="B524" s="296" t="s">
        <v>187</v>
      </c>
      <c r="C524" s="296" t="s">
        <v>187</v>
      </c>
      <c r="D524" s="296" t="s">
        <v>187</v>
      </c>
      <c r="E524" s="296" t="s">
        <v>187</v>
      </c>
      <c r="F524" s="296" t="s">
        <v>187</v>
      </c>
      <c r="G524" s="296" t="s">
        <v>187</v>
      </c>
    </row>
    <row r="525" spans="1:7">
      <c r="A525" s="313" t="s">
        <v>727</v>
      </c>
      <c r="B525" s="296" t="s">
        <v>187</v>
      </c>
      <c r="C525" s="299" t="s">
        <v>187</v>
      </c>
      <c r="D525" s="296" t="s">
        <v>187</v>
      </c>
      <c r="E525" s="296" t="s">
        <v>187</v>
      </c>
      <c r="F525" s="296" t="s">
        <v>187</v>
      </c>
      <c r="G525" s="296" t="s">
        <v>187</v>
      </c>
    </row>
    <row r="526" spans="1:7">
      <c r="A526" s="313" t="s">
        <v>728</v>
      </c>
      <c r="B526" s="296" t="s">
        <v>187</v>
      </c>
      <c r="C526" s="299" t="s">
        <v>187</v>
      </c>
      <c r="D526" s="296" t="s">
        <v>187</v>
      </c>
      <c r="E526" s="296" t="s">
        <v>187</v>
      </c>
      <c r="F526" s="296" t="s">
        <v>187</v>
      </c>
      <c r="G526" s="296" t="s">
        <v>187</v>
      </c>
    </row>
    <row r="527" spans="1:7">
      <c r="A527" s="312" t="s">
        <v>729</v>
      </c>
      <c r="B527" s="296" t="s">
        <v>187</v>
      </c>
      <c r="C527" s="296" t="s">
        <v>187</v>
      </c>
      <c r="D527" s="296" t="s">
        <v>187</v>
      </c>
      <c r="E527" s="296" t="s">
        <v>187</v>
      </c>
      <c r="F527" s="296" t="s">
        <v>187</v>
      </c>
      <c r="G527" s="296" t="s">
        <v>187</v>
      </c>
    </row>
    <row r="528" spans="1:7">
      <c r="A528" s="313" t="s">
        <v>730</v>
      </c>
      <c r="B528" s="296" t="s">
        <v>187</v>
      </c>
      <c r="C528" s="299" t="s">
        <v>187</v>
      </c>
      <c r="D528" s="296" t="s">
        <v>187</v>
      </c>
      <c r="E528" s="296" t="s">
        <v>187</v>
      </c>
      <c r="F528" s="296" t="s">
        <v>187</v>
      </c>
      <c r="G528" s="296" t="s">
        <v>187</v>
      </c>
    </row>
    <row r="529" spans="1:7">
      <c r="A529" s="313" t="s">
        <v>731</v>
      </c>
      <c r="B529" s="296" t="s">
        <v>187</v>
      </c>
      <c r="C529" s="299" t="s">
        <v>187</v>
      </c>
      <c r="D529" s="296" t="s">
        <v>187</v>
      </c>
      <c r="E529" s="296" t="s">
        <v>187</v>
      </c>
      <c r="F529" s="296" t="s">
        <v>187</v>
      </c>
      <c r="G529" s="296" t="s">
        <v>187</v>
      </c>
    </row>
    <row r="530" spans="1:7">
      <c r="A530" s="313" t="s">
        <v>732</v>
      </c>
      <c r="B530" s="296" t="s">
        <v>187</v>
      </c>
      <c r="C530" s="299" t="s">
        <v>187</v>
      </c>
      <c r="D530" s="296" t="s">
        <v>187</v>
      </c>
      <c r="E530" s="296" t="s">
        <v>187</v>
      </c>
      <c r="F530" s="296" t="s">
        <v>187</v>
      </c>
      <c r="G530" s="296" t="s">
        <v>187</v>
      </c>
    </row>
    <row r="531" spans="1:7">
      <c r="A531" s="312" t="s">
        <v>733</v>
      </c>
      <c r="B531" s="296" t="s">
        <v>187</v>
      </c>
      <c r="C531" s="296" t="s">
        <v>187</v>
      </c>
      <c r="D531" s="296" t="s">
        <v>187</v>
      </c>
      <c r="E531" s="296" t="s">
        <v>187</v>
      </c>
      <c r="F531" s="296" t="s">
        <v>187</v>
      </c>
      <c r="G531" s="296" t="s">
        <v>187</v>
      </c>
    </row>
    <row r="532" spans="1:7">
      <c r="A532" s="313" t="s">
        <v>3383</v>
      </c>
      <c r="B532" s="296" t="s">
        <v>187</v>
      </c>
      <c r="C532" s="299">
        <v>6459.5584610062451</v>
      </c>
      <c r="D532" s="296" t="s">
        <v>187</v>
      </c>
      <c r="E532" s="296" t="s">
        <v>187</v>
      </c>
      <c r="F532" s="296" t="s">
        <v>187</v>
      </c>
      <c r="G532" s="296" t="s">
        <v>187</v>
      </c>
    </row>
    <row r="533" spans="1:7">
      <c r="A533" s="314" t="s">
        <v>736</v>
      </c>
      <c r="B533" s="296" t="s">
        <v>187</v>
      </c>
      <c r="C533" s="299">
        <v>473.19623090020355</v>
      </c>
      <c r="D533" s="296"/>
      <c r="E533" s="296" t="s">
        <v>187</v>
      </c>
      <c r="F533" s="296" t="s">
        <v>187</v>
      </c>
      <c r="G533" s="296"/>
    </row>
    <row r="534" spans="1:7">
      <c r="A534" s="314" t="s">
        <v>737</v>
      </c>
      <c r="B534" s="296" t="s">
        <v>187</v>
      </c>
      <c r="C534" s="299">
        <v>299.39799460361405</v>
      </c>
      <c r="D534" s="296"/>
      <c r="E534" s="296" t="s">
        <v>187</v>
      </c>
      <c r="F534" s="296" t="s">
        <v>187</v>
      </c>
      <c r="G534" s="296"/>
    </row>
    <row r="535" spans="1:7">
      <c r="A535" s="314" t="s">
        <v>738</v>
      </c>
      <c r="B535" s="296" t="s">
        <v>187</v>
      </c>
      <c r="C535" s="299">
        <v>3035.0507480212009</v>
      </c>
      <c r="D535" s="296"/>
      <c r="E535" s="296" t="s">
        <v>187</v>
      </c>
      <c r="F535" s="296" t="s">
        <v>187</v>
      </c>
      <c r="G535" s="296"/>
    </row>
    <row r="536" spans="1:7">
      <c r="A536" s="314" t="s">
        <v>739</v>
      </c>
      <c r="B536" s="296" t="s">
        <v>187</v>
      </c>
      <c r="C536" s="299">
        <v>251.93525163617798</v>
      </c>
      <c r="D536" s="296"/>
      <c r="E536" s="296" t="s">
        <v>187</v>
      </c>
      <c r="F536" s="296" t="s">
        <v>187</v>
      </c>
      <c r="G536" s="296"/>
    </row>
    <row r="537" spans="1:7">
      <c r="A537" s="314" t="s">
        <v>740</v>
      </c>
      <c r="B537" s="296" t="s">
        <v>187</v>
      </c>
      <c r="C537" s="299">
        <v>297.36246326322032</v>
      </c>
      <c r="D537" s="296"/>
      <c r="E537" s="296" t="s">
        <v>187</v>
      </c>
      <c r="F537" s="296" t="s">
        <v>187</v>
      </c>
      <c r="G537" s="296"/>
    </row>
    <row r="538" spans="1:7">
      <c r="A538" s="314" t="s">
        <v>741</v>
      </c>
      <c r="B538" s="296" t="s">
        <v>187</v>
      </c>
      <c r="C538" s="299">
        <v>309.95636595734669</v>
      </c>
      <c r="D538" s="296"/>
      <c r="E538" s="296" t="s">
        <v>187</v>
      </c>
      <c r="F538" s="296" t="s">
        <v>187</v>
      </c>
      <c r="G538" s="296"/>
    </row>
    <row r="539" spans="1:7">
      <c r="A539" s="314" t="s">
        <v>742</v>
      </c>
      <c r="B539" s="296" t="s">
        <v>187</v>
      </c>
      <c r="C539" s="299">
        <v>178.40438707912745</v>
      </c>
      <c r="D539" s="296"/>
      <c r="E539" s="296" t="s">
        <v>187</v>
      </c>
      <c r="F539" s="296" t="s">
        <v>187</v>
      </c>
      <c r="G539" s="296"/>
    </row>
    <row r="540" spans="1:7">
      <c r="A540" s="314" t="s">
        <v>743</v>
      </c>
      <c r="B540" s="296" t="s">
        <v>187</v>
      </c>
      <c r="C540" s="299">
        <v>214.11005793654462</v>
      </c>
      <c r="D540" s="296"/>
      <c r="E540" s="296" t="s">
        <v>187</v>
      </c>
      <c r="F540" s="296" t="s">
        <v>187</v>
      </c>
      <c r="G540" s="296"/>
    </row>
    <row r="541" spans="1:7">
      <c r="A541" s="314" t="s">
        <v>744</v>
      </c>
      <c r="B541" s="296" t="s">
        <v>187</v>
      </c>
      <c r="C541" s="299">
        <v>1167.114207479091</v>
      </c>
      <c r="D541" s="296"/>
      <c r="E541" s="296" t="s">
        <v>187</v>
      </c>
      <c r="F541" s="296" t="s">
        <v>187</v>
      </c>
      <c r="G541" s="296"/>
    </row>
    <row r="542" spans="1:7">
      <c r="A542" s="314" t="s">
        <v>3112</v>
      </c>
      <c r="B542" s="296" t="s">
        <v>187</v>
      </c>
      <c r="C542" s="299">
        <v>178.70274178817721</v>
      </c>
      <c r="D542" s="296"/>
      <c r="E542" s="296" t="s">
        <v>187</v>
      </c>
      <c r="F542" s="296" t="s">
        <v>187</v>
      </c>
      <c r="G542" s="296"/>
    </row>
    <row r="543" spans="1:7">
      <c r="A543" s="314" t="s">
        <v>3113</v>
      </c>
      <c r="B543" s="296" t="s">
        <v>187</v>
      </c>
      <c r="C543" s="299">
        <v>54.328012341541672</v>
      </c>
      <c r="D543" s="296"/>
      <c r="E543" s="296" t="s">
        <v>187</v>
      </c>
      <c r="F543" s="296" t="s">
        <v>187</v>
      </c>
      <c r="G543" s="296"/>
    </row>
    <row r="544" spans="1:7">
      <c r="A544" s="311" t="s">
        <v>745</v>
      </c>
      <c r="B544" s="296" t="s">
        <v>187</v>
      </c>
      <c r="C544" s="299">
        <v>55.215000000000003</v>
      </c>
      <c r="D544" s="296" t="s">
        <v>187</v>
      </c>
      <c r="E544" s="296" t="s">
        <v>187</v>
      </c>
      <c r="F544" s="296" t="s">
        <v>187</v>
      </c>
      <c r="G544" s="296" t="s">
        <v>187</v>
      </c>
    </row>
    <row r="545" spans="1:7">
      <c r="A545" s="311" t="s">
        <v>746</v>
      </c>
      <c r="B545" s="296" t="s">
        <v>187</v>
      </c>
      <c r="C545" s="299">
        <v>91.609200000000001</v>
      </c>
      <c r="D545" s="296" t="s">
        <v>187</v>
      </c>
      <c r="E545" s="296" t="s">
        <v>187</v>
      </c>
      <c r="F545" s="296" t="s">
        <v>187</v>
      </c>
      <c r="G545" s="296" t="s">
        <v>187</v>
      </c>
    </row>
    <row r="546" spans="1:7">
      <c r="A546" s="311" t="s">
        <v>747</v>
      </c>
      <c r="B546" s="296" t="s">
        <v>187</v>
      </c>
      <c r="C546" s="299">
        <v>115.34480598632427</v>
      </c>
      <c r="D546" s="296" t="s">
        <v>187</v>
      </c>
      <c r="E546" s="296" t="s">
        <v>187</v>
      </c>
      <c r="F546" s="296" t="s">
        <v>187</v>
      </c>
      <c r="G546" s="296" t="s">
        <v>187</v>
      </c>
    </row>
    <row r="547" spans="1:7">
      <c r="A547" s="315" t="s">
        <v>748</v>
      </c>
      <c r="B547" s="296" t="s">
        <v>187</v>
      </c>
      <c r="C547" s="299" t="s">
        <v>518</v>
      </c>
      <c r="D547" s="296"/>
      <c r="E547" s="296" t="s">
        <v>187</v>
      </c>
      <c r="F547" s="296" t="s">
        <v>187</v>
      </c>
      <c r="G547" s="296"/>
    </row>
    <row r="548" spans="1:7">
      <c r="A548" s="315" t="s">
        <v>749</v>
      </c>
      <c r="B548" s="296" t="s">
        <v>187</v>
      </c>
      <c r="C548" s="299">
        <v>26.068534199999998</v>
      </c>
      <c r="D548" s="296"/>
      <c r="E548" s="296" t="s">
        <v>187</v>
      </c>
      <c r="F548" s="296" t="s">
        <v>187</v>
      </c>
      <c r="G548" s="296"/>
    </row>
    <row r="549" spans="1:7">
      <c r="A549" s="315" t="s">
        <v>750</v>
      </c>
      <c r="B549" s="296" t="s">
        <v>187</v>
      </c>
      <c r="C549" s="299">
        <v>69.750133199999993</v>
      </c>
      <c r="D549" s="296"/>
      <c r="E549" s="296" t="s">
        <v>187</v>
      </c>
      <c r="F549" s="296" t="s">
        <v>187</v>
      </c>
      <c r="G549" s="296"/>
    </row>
    <row r="550" spans="1:7">
      <c r="A550" s="315" t="s">
        <v>751</v>
      </c>
      <c r="B550" s="296" t="s">
        <v>187</v>
      </c>
      <c r="C550" s="299">
        <v>2.1242679999999998</v>
      </c>
      <c r="D550" s="296"/>
      <c r="E550" s="296" t="s">
        <v>187</v>
      </c>
      <c r="F550" s="296" t="s">
        <v>187</v>
      </c>
      <c r="G550" s="296"/>
    </row>
    <row r="551" spans="1:7">
      <c r="A551" s="315" t="s">
        <v>752</v>
      </c>
      <c r="B551" s="296" t="s">
        <v>187</v>
      </c>
      <c r="C551" s="299" t="s">
        <v>518</v>
      </c>
      <c r="D551" s="296"/>
      <c r="E551" s="296" t="s">
        <v>187</v>
      </c>
      <c r="F551" s="296" t="s">
        <v>187</v>
      </c>
      <c r="G551" s="296"/>
    </row>
    <row r="552" spans="1:7">
      <c r="A552" s="316" t="s">
        <v>753</v>
      </c>
      <c r="B552" s="296" t="s">
        <v>187</v>
      </c>
      <c r="C552" s="299">
        <v>17.401870586324279</v>
      </c>
      <c r="D552" s="296" t="s">
        <v>187</v>
      </c>
      <c r="E552" s="296" t="s">
        <v>187</v>
      </c>
      <c r="F552" s="296" t="s">
        <v>187</v>
      </c>
      <c r="G552" s="296" t="s">
        <v>187</v>
      </c>
    </row>
    <row r="553" spans="1:7">
      <c r="A553" s="317" t="s">
        <v>754</v>
      </c>
      <c r="B553" s="296" t="s">
        <v>187</v>
      </c>
      <c r="C553" s="299">
        <v>17.401870586324279</v>
      </c>
      <c r="D553" s="296"/>
      <c r="E553" s="296" t="s">
        <v>187</v>
      </c>
      <c r="F553" s="296" t="s">
        <v>187</v>
      </c>
      <c r="G553" s="296"/>
    </row>
    <row r="554" spans="1:7">
      <c r="A554" s="304" t="s">
        <v>755</v>
      </c>
      <c r="B554" s="296" t="s">
        <v>187</v>
      </c>
      <c r="C554" s="299">
        <v>1959.8302846233032</v>
      </c>
      <c r="D554" s="299">
        <v>54.694930480826123</v>
      </c>
      <c r="E554" s="296" t="s">
        <v>187</v>
      </c>
      <c r="F554" s="296" t="s">
        <v>187</v>
      </c>
      <c r="G554" s="299" t="s">
        <v>491</v>
      </c>
    </row>
    <row r="555" spans="1:7">
      <c r="A555" s="318" t="s">
        <v>3384</v>
      </c>
      <c r="B555" s="296" t="s">
        <v>187</v>
      </c>
      <c r="C555" s="299">
        <v>1009.8520195503449</v>
      </c>
      <c r="D555" s="299">
        <v>42.152764039128421</v>
      </c>
      <c r="E555" s="296" t="s">
        <v>187</v>
      </c>
      <c r="F555" s="296" t="s">
        <v>187</v>
      </c>
      <c r="G555" s="299" t="s">
        <v>491</v>
      </c>
    </row>
    <row r="556" spans="1:7">
      <c r="A556" s="312" t="s">
        <v>726</v>
      </c>
      <c r="B556" s="296" t="s">
        <v>187</v>
      </c>
      <c r="C556" s="296" t="s">
        <v>187</v>
      </c>
      <c r="D556" s="296" t="s">
        <v>187</v>
      </c>
      <c r="E556" s="296" t="s">
        <v>187</v>
      </c>
      <c r="F556" s="296" t="s">
        <v>187</v>
      </c>
      <c r="G556" s="296" t="s">
        <v>187</v>
      </c>
    </row>
    <row r="557" spans="1:7">
      <c r="A557" s="313" t="s">
        <v>727</v>
      </c>
      <c r="B557" s="296" t="s">
        <v>187</v>
      </c>
      <c r="C557" s="299" t="s">
        <v>187</v>
      </c>
      <c r="D557" s="299" t="s">
        <v>187</v>
      </c>
      <c r="E557" s="296" t="s">
        <v>187</v>
      </c>
      <c r="F557" s="296" t="s">
        <v>187</v>
      </c>
      <c r="G557" s="297" t="s">
        <v>187</v>
      </c>
    </row>
    <row r="558" spans="1:7">
      <c r="A558" s="313" t="s">
        <v>728</v>
      </c>
      <c r="B558" s="296" t="s">
        <v>187</v>
      </c>
      <c r="C558" s="299" t="s">
        <v>187</v>
      </c>
      <c r="D558" s="299" t="s">
        <v>187</v>
      </c>
      <c r="E558" s="296" t="s">
        <v>187</v>
      </c>
      <c r="F558" s="296" t="s">
        <v>187</v>
      </c>
      <c r="G558" s="297" t="s">
        <v>187</v>
      </c>
    </row>
    <row r="559" spans="1:7">
      <c r="A559" s="312" t="s">
        <v>729</v>
      </c>
      <c r="B559" s="296" t="s">
        <v>187</v>
      </c>
      <c r="C559" s="296" t="s">
        <v>187</v>
      </c>
      <c r="D559" s="296" t="s">
        <v>187</v>
      </c>
      <c r="E559" s="296" t="s">
        <v>187</v>
      </c>
      <c r="F559" s="296" t="s">
        <v>187</v>
      </c>
      <c r="G559" s="296" t="s">
        <v>187</v>
      </c>
    </row>
    <row r="560" spans="1:7">
      <c r="A560" s="313" t="s">
        <v>730</v>
      </c>
      <c r="B560" s="296" t="s">
        <v>187</v>
      </c>
      <c r="C560" s="299" t="s">
        <v>187</v>
      </c>
      <c r="D560" s="299" t="s">
        <v>187</v>
      </c>
      <c r="E560" s="296" t="s">
        <v>187</v>
      </c>
      <c r="F560" s="296" t="s">
        <v>187</v>
      </c>
      <c r="G560" s="297" t="s">
        <v>187</v>
      </c>
    </row>
    <row r="561" spans="1:7">
      <c r="A561" s="313" t="s">
        <v>731</v>
      </c>
      <c r="B561" s="296" t="s">
        <v>187</v>
      </c>
      <c r="C561" s="299" t="s">
        <v>187</v>
      </c>
      <c r="D561" s="299" t="s">
        <v>187</v>
      </c>
      <c r="E561" s="296" t="s">
        <v>187</v>
      </c>
      <c r="F561" s="296" t="s">
        <v>187</v>
      </c>
      <c r="G561" s="297" t="s">
        <v>187</v>
      </c>
    </row>
    <row r="562" spans="1:7">
      <c r="A562" s="313" t="s">
        <v>732</v>
      </c>
      <c r="B562" s="296" t="s">
        <v>187</v>
      </c>
      <c r="C562" s="299" t="s">
        <v>187</v>
      </c>
      <c r="D562" s="299" t="s">
        <v>187</v>
      </c>
      <c r="E562" s="296" t="s">
        <v>187</v>
      </c>
      <c r="F562" s="296" t="s">
        <v>187</v>
      </c>
      <c r="G562" s="297" t="s">
        <v>187</v>
      </c>
    </row>
    <row r="563" spans="1:7">
      <c r="A563" s="312" t="s">
        <v>733</v>
      </c>
      <c r="B563" s="296" t="s">
        <v>187</v>
      </c>
      <c r="C563" s="296" t="s">
        <v>187</v>
      </c>
      <c r="D563" s="296" t="s">
        <v>187</v>
      </c>
      <c r="E563" s="296" t="s">
        <v>187</v>
      </c>
      <c r="F563" s="296" t="s">
        <v>187</v>
      </c>
      <c r="G563" s="296" t="s">
        <v>187</v>
      </c>
    </row>
    <row r="564" spans="1:7">
      <c r="A564" s="313" t="s">
        <v>3385</v>
      </c>
      <c r="B564" s="296" t="s">
        <v>187</v>
      </c>
      <c r="C564" s="299">
        <v>1009.8520195503449</v>
      </c>
      <c r="D564" s="299">
        <v>42.152764039128421</v>
      </c>
      <c r="E564" s="296" t="s">
        <v>187</v>
      </c>
      <c r="F564" s="296" t="s">
        <v>187</v>
      </c>
      <c r="G564" s="297" t="s">
        <v>491</v>
      </c>
    </row>
    <row r="565" spans="1:7">
      <c r="A565" s="314" t="s">
        <v>734</v>
      </c>
      <c r="B565" s="296" t="s">
        <v>187</v>
      </c>
      <c r="C565" s="299" t="s">
        <v>493</v>
      </c>
      <c r="D565" s="299" t="s">
        <v>493</v>
      </c>
      <c r="E565" s="296" t="s">
        <v>187</v>
      </c>
      <c r="F565" s="296" t="s">
        <v>187</v>
      </c>
      <c r="G565" s="297" t="s">
        <v>491</v>
      </c>
    </row>
    <row r="566" spans="1:7">
      <c r="A566" s="314" t="s">
        <v>735</v>
      </c>
      <c r="B566" s="296" t="s">
        <v>187</v>
      </c>
      <c r="C566" s="299" t="s">
        <v>493</v>
      </c>
      <c r="D566" s="299" t="s">
        <v>493</v>
      </c>
      <c r="E566" s="296" t="s">
        <v>187</v>
      </c>
      <c r="F566" s="296" t="s">
        <v>187</v>
      </c>
      <c r="G566" s="297" t="s">
        <v>491</v>
      </c>
    </row>
    <row r="567" spans="1:7">
      <c r="A567" s="314" t="s">
        <v>736</v>
      </c>
      <c r="B567" s="296" t="s">
        <v>187</v>
      </c>
      <c r="C567" s="299">
        <v>4.2126418231888598</v>
      </c>
      <c r="D567" s="299" t="s">
        <v>493</v>
      </c>
      <c r="E567" s="296" t="s">
        <v>187</v>
      </c>
      <c r="F567" s="296" t="s">
        <v>187</v>
      </c>
      <c r="G567" s="297" t="s">
        <v>491</v>
      </c>
    </row>
    <row r="568" spans="1:7">
      <c r="A568" s="314" t="s">
        <v>737</v>
      </c>
      <c r="B568" s="296" t="s">
        <v>187</v>
      </c>
      <c r="C568" s="299">
        <v>2.7902546389271099</v>
      </c>
      <c r="D568" s="299" t="s">
        <v>493</v>
      </c>
      <c r="E568" s="296" t="s">
        <v>187</v>
      </c>
      <c r="F568" s="296" t="s">
        <v>187</v>
      </c>
      <c r="G568" s="297" t="s">
        <v>491</v>
      </c>
    </row>
    <row r="569" spans="1:7">
      <c r="A569" s="314" t="s">
        <v>738</v>
      </c>
      <c r="B569" s="296" t="s">
        <v>187</v>
      </c>
      <c r="C569" s="299">
        <v>28.497717298240602</v>
      </c>
      <c r="D569" s="299" t="s">
        <v>493</v>
      </c>
      <c r="E569" s="296" t="s">
        <v>187</v>
      </c>
      <c r="F569" s="296" t="s">
        <v>187</v>
      </c>
      <c r="G569" s="297" t="s">
        <v>491</v>
      </c>
    </row>
    <row r="570" spans="1:7">
      <c r="A570" s="314" t="s">
        <v>739</v>
      </c>
      <c r="B570" s="296" t="s">
        <v>187</v>
      </c>
      <c r="C570" s="299">
        <v>6.66034512616306</v>
      </c>
      <c r="D570" s="299">
        <v>7.8425112598720697</v>
      </c>
      <c r="E570" s="296" t="s">
        <v>187</v>
      </c>
      <c r="F570" s="296" t="s">
        <v>187</v>
      </c>
      <c r="G570" s="297" t="s">
        <v>491</v>
      </c>
    </row>
    <row r="571" spans="1:7">
      <c r="A571" s="314" t="s">
        <v>740</v>
      </c>
      <c r="B571" s="296" t="s">
        <v>187</v>
      </c>
      <c r="C571" s="299">
        <v>2.52263043402202</v>
      </c>
      <c r="D571" s="299" t="s">
        <v>493</v>
      </c>
      <c r="E571" s="296" t="s">
        <v>187</v>
      </c>
      <c r="F571" s="296" t="s">
        <v>187</v>
      </c>
      <c r="G571" s="297" t="s">
        <v>491</v>
      </c>
    </row>
    <row r="572" spans="1:7">
      <c r="A572" s="314" t="s">
        <v>741</v>
      </c>
      <c r="B572" s="296" t="s">
        <v>187</v>
      </c>
      <c r="C572" s="299">
        <v>15.278275422757799</v>
      </c>
      <c r="D572" s="299">
        <v>15.52463493848146</v>
      </c>
      <c r="E572" s="296" t="s">
        <v>187</v>
      </c>
      <c r="F572" s="296" t="s">
        <v>187</v>
      </c>
      <c r="G572" s="297" t="s">
        <v>491</v>
      </c>
    </row>
    <row r="573" spans="1:7">
      <c r="A573" s="314" t="s">
        <v>742</v>
      </c>
      <c r="B573" s="296" t="s">
        <v>187</v>
      </c>
      <c r="C573" s="299">
        <v>8.8016924452317706</v>
      </c>
      <c r="D573" s="299">
        <v>8.4893956827476593</v>
      </c>
      <c r="E573" s="296" t="s">
        <v>187</v>
      </c>
      <c r="F573" s="296" t="s">
        <v>187</v>
      </c>
      <c r="G573" s="297" t="s">
        <v>491</v>
      </c>
    </row>
    <row r="574" spans="1:7">
      <c r="A574" s="314" t="s">
        <v>743</v>
      </c>
      <c r="B574" s="296" t="s">
        <v>187</v>
      </c>
      <c r="C574" s="299">
        <v>2.0137792152480598</v>
      </c>
      <c r="D574" s="299" t="s">
        <v>493</v>
      </c>
      <c r="E574" s="296" t="s">
        <v>187</v>
      </c>
      <c r="F574" s="296" t="s">
        <v>187</v>
      </c>
      <c r="G574" s="297" t="s">
        <v>491</v>
      </c>
    </row>
    <row r="575" spans="1:7">
      <c r="A575" s="314" t="s">
        <v>744</v>
      </c>
      <c r="B575" s="296" t="s">
        <v>187</v>
      </c>
      <c r="C575" s="299">
        <v>935.45098734337898</v>
      </c>
      <c r="D575" s="299">
        <v>10.296222158027231</v>
      </c>
      <c r="E575" s="296" t="s">
        <v>187</v>
      </c>
      <c r="F575" s="296" t="s">
        <v>187</v>
      </c>
      <c r="G575" s="297" t="s">
        <v>491</v>
      </c>
    </row>
    <row r="576" spans="1:7">
      <c r="A576" s="314" t="s">
        <v>3112</v>
      </c>
      <c r="B576" s="296" t="s">
        <v>187</v>
      </c>
      <c r="C576" s="299">
        <v>2.84526374758499</v>
      </c>
      <c r="D576" s="299" t="s">
        <v>493</v>
      </c>
      <c r="E576" s="296" t="s">
        <v>187</v>
      </c>
      <c r="F576" s="296" t="s">
        <v>187</v>
      </c>
      <c r="G576" s="297" t="s">
        <v>491</v>
      </c>
    </row>
    <row r="577" spans="1:7">
      <c r="A577" s="314" t="s">
        <v>3113</v>
      </c>
      <c r="B577" s="296" t="s">
        <v>187</v>
      </c>
      <c r="C577" s="299">
        <v>0.77843205560164996</v>
      </c>
      <c r="D577" s="299" t="s">
        <v>493</v>
      </c>
      <c r="E577" s="296" t="s">
        <v>187</v>
      </c>
      <c r="F577" s="296" t="s">
        <v>187</v>
      </c>
      <c r="G577" s="297" t="s">
        <v>491</v>
      </c>
    </row>
    <row r="578" spans="1:7">
      <c r="A578" s="311" t="s">
        <v>745</v>
      </c>
      <c r="B578" s="296" t="s">
        <v>187</v>
      </c>
      <c r="C578" s="299">
        <v>2.33929947528482</v>
      </c>
      <c r="D578" s="299">
        <v>1.16065025717818</v>
      </c>
      <c r="E578" s="296" t="s">
        <v>187</v>
      </c>
      <c r="F578" s="296" t="s">
        <v>187</v>
      </c>
      <c r="G578" s="297" t="s">
        <v>491</v>
      </c>
    </row>
    <row r="579" spans="1:7">
      <c r="A579" s="311" t="s">
        <v>746</v>
      </c>
      <c r="B579" s="296" t="s">
        <v>187</v>
      </c>
      <c r="C579" s="299">
        <v>811.93514606186397</v>
      </c>
      <c r="D579" s="299">
        <v>5.4580785736261301</v>
      </c>
      <c r="E579" s="296" t="s">
        <v>187</v>
      </c>
      <c r="F579" s="296" t="s">
        <v>187</v>
      </c>
      <c r="G579" s="297" t="s">
        <v>491</v>
      </c>
    </row>
    <row r="580" spans="1:7">
      <c r="A580" s="311" t="s">
        <v>747</v>
      </c>
      <c r="B580" s="296" t="s">
        <v>187</v>
      </c>
      <c r="C580" s="299">
        <v>135.7038195358096</v>
      </c>
      <c r="D580" s="299">
        <v>5.9234376108933899</v>
      </c>
      <c r="E580" s="296" t="s">
        <v>187</v>
      </c>
      <c r="F580" s="296" t="s">
        <v>187</v>
      </c>
      <c r="G580" s="299" t="s">
        <v>491</v>
      </c>
    </row>
    <row r="581" spans="1:7">
      <c r="A581" s="315" t="s">
        <v>748</v>
      </c>
      <c r="B581" s="296" t="s">
        <v>187</v>
      </c>
      <c r="C581" s="299" t="s">
        <v>518</v>
      </c>
      <c r="D581" s="299" t="s">
        <v>518</v>
      </c>
      <c r="E581" s="296" t="s">
        <v>187</v>
      </c>
      <c r="F581" s="296" t="s">
        <v>187</v>
      </c>
      <c r="G581" s="297" t="s">
        <v>491</v>
      </c>
    </row>
    <row r="582" spans="1:7">
      <c r="A582" s="315" t="s">
        <v>749</v>
      </c>
      <c r="B582" s="296" t="s">
        <v>187</v>
      </c>
      <c r="C582" s="299">
        <v>0.39070037091767001</v>
      </c>
      <c r="D582" s="299">
        <v>8.605344306328E-2</v>
      </c>
      <c r="E582" s="296" t="s">
        <v>187</v>
      </c>
      <c r="F582" s="296" t="s">
        <v>187</v>
      </c>
      <c r="G582" s="297" t="s">
        <v>491</v>
      </c>
    </row>
    <row r="583" spans="1:7">
      <c r="A583" s="315" t="s">
        <v>750</v>
      </c>
      <c r="B583" s="296" t="s">
        <v>187</v>
      </c>
      <c r="C583" s="299">
        <v>5.3420648053523196</v>
      </c>
      <c r="D583" s="299">
        <v>0.46691353425823001</v>
      </c>
      <c r="E583" s="296" t="s">
        <v>187</v>
      </c>
      <c r="F583" s="296" t="s">
        <v>187</v>
      </c>
      <c r="G583" s="297" t="s">
        <v>491</v>
      </c>
    </row>
    <row r="584" spans="1:7">
      <c r="A584" s="315" t="s">
        <v>751</v>
      </c>
      <c r="B584" s="296" t="s">
        <v>187</v>
      </c>
      <c r="C584" s="299">
        <v>8.5169405120220004E-2</v>
      </c>
      <c r="D584" s="299">
        <v>8.4830813865599992E-3</v>
      </c>
      <c r="E584" s="296" t="s">
        <v>187</v>
      </c>
      <c r="F584" s="296" t="s">
        <v>187</v>
      </c>
      <c r="G584" s="297" t="s">
        <v>491</v>
      </c>
    </row>
    <row r="585" spans="1:7">
      <c r="A585" s="315" t="s">
        <v>752</v>
      </c>
      <c r="B585" s="296" t="s">
        <v>187</v>
      </c>
      <c r="C585" s="299">
        <v>129.698664250798</v>
      </c>
      <c r="D585" s="299">
        <v>5.3619875521853197</v>
      </c>
      <c r="E585" s="296" t="s">
        <v>187</v>
      </c>
      <c r="F585" s="296" t="s">
        <v>187</v>
      </c>
      <c r="G585" s="297" t="s">
        <v>491</v>
      </c>
    </row>
    <row r="586" spans="1:7">
      <c r="A586" s="316" t="s">
        <v>753</v>
      </c>
      <c r="B586" s="296" t="s">
        <v>187</v>
      </c>
      <c r="C586" s="299">
        <v>0.18722070362137999</v>
      </c>
      <c r="D586" s="299" t="s">
        <v>493</v>
      </c>
      <c r="E586" s="296" t="s">
        <v>187</v>
      </c>
      <c r="F586" s="296" t="s">
        <v>187</v>
      </c>
      <c r="G586" s="299" t="s">
        <v>491</v>
      </c>
    </row>
    <row r="587" spans="1:7">
      <c r="A587" s="317" t="s">
        <v>754</v>
      </c>
      <c r="B587" s="296" t="s">
        <v>187</v>
      </c>
      <c r="C587" s="299">
        <v>0.18722070362137999</v>
      </c>
      <c r="D587" s="299" t="s">
        <v>493</v>
      </c>
      <c r="E587" s="296" t="s">
        <v>187</v>
      </c>
      <c r="F587" s="296" t="s">
        <v>187</v>
      </c>
      <c r="G587" s="297" t="s">
        <v>491</v>
      </c>
    </row>
    <row r="588" spans="1:7" ht="16" thickBot="1">
      <c r="A588" s="311" t="s">
        <v>3386</v>
      </c>
      <c r="B588" s="296" t="s">
        <v>187</v>
      </c>
      <c r="C588" s="296" t="s">
        <v>187</v>
      </c>
      <c r="D588" s="299" t="s">
        <v>493</v>
      </c>
      <c r="E588" s="296" t="s">
        <v>187</v>
      </c>
      <c r="F588" s="296" t="s">
        <v>187</v>
      </c>
      <c r="G588" s="296" t="s">
        <v>187</v>
      </c>
    </row>
    <row r="589" spans="1:7" s="229" customFormat="1" ht="12.75" customHeight="1" thickTop="1">
      <c r="A589" s="60" t="s">
        <v>756</v>
      </c>
      <c r="B589" s="296" t="s">
        <v>187</v>
      </c>
      <c r="C589" s="299">
        <v>719.88457694084161</v>
      </c>
      <c r="D589" s="296" t="s">
        <v>187</v>
      </c>
      <c r="E589" s="296" t="s">
        <v>187</v>
      </c>
      <c r="F589" s="296" t="s">
        <v>187</v>
      </c>
      <c r="G589" s="299" t="s">
        <v>491</v>
      </c>
    </row>
    <row r="590" spans="1:7" s="229" customFormat="1" ht="12.75" customHeight="1">
      <c r="A590" s="61" t="s">
        <v>757</v>
      </c>
      <c r="B590" s="296" t="s">
        <v>187</v>
      </c>
      <c r="C590" s="297" t="s">
        <v>491</v>
      </c>
      <c r="D590" s="299">
        <v>1053.0935979415153</v>
      </c>
      <c r="E590" s="297" t="s">
        <v>491</v>
      </c>
      <c r="F590" s="297" t="s">
        <v>491</v>
      </c>
      <c r="G590" s="297" t="s">
        <v>491</v>
      </c>
    </row>
    <row r="591" spans="1:7" s="229" customFormat="1" ht="12.75" customHeight="1">
      <c r="A591" s="61" t="s">
        <v>758</v>
      </c>
      <c r="B591" s="296" t="s">
        <v>187</v>
      </c>
      <c r="C591" s="299" t="s">
        <v>493</v>
      </c>
      <c r="D591" s="299" t="s">
        <v>493</v>
      </c>
      <c r="E591" s="297" t="s">
        <v>493</v>
      </c>
      <c r="F591" s="297" t="s">
        <v>493</v>
      </c>
      <c r="G591" s="297" t="s">
        <v>491</v>
      </c>
    </row>
    <row r="592" spans="1:7" s="229" customFormat="1" ht="12.75" customHeight="1">
      <c r="A592" s="61" t="s">
        <v>759</v>
      </c>
      <c r="B592" s="296" t="s">
        <v>187</v>
      </c>
      <c r="C592" s="299">
        <v>17.318326450965749</v>
      </c>
      <c r="D592" s="299">
        <v>0.63206652889299997</v>
      </c>
      <c r="E592" s="297">
        <v>14.91067980114685</v>
      </c>
      <c r="F592" s="297">
        <v>363.40666610922074</v>
      </c>
      <c r="G592" s="297" t="s">
        <v>491</v>
      </c>
    </row>
    <row r="593" spans="1:7" s="229" customFormat="1" ht="14.25" customHeight="1">
      <c r="A593" s="282" t="s">
        <v>760</v>
      </c>
      <c r="B593" s="299">
        <v>4349.248664685867</v>
      </c>
      <c r="C593" s="296" t="s">
        <v>187</v>
      </c>
      <c r="D593" s="296" t="s">
        <v>187</v>
      </c>
      <c r="E593" s="296" t="s">
        <v>187</v>
      </c>
      <c r="F593" s="296" t="s">
        <v>187</v>
      </c>
      <c r="G593" s="296" t="s">
        <v>187</v>
      </c>
    </row>
    <row r="594" spans="1:7" s="229" customFormat="1" ht="12" customHeight="1">
      <c r="A594" s="282" t="s">
        <v>761</v>
      </c>
      <c r="B594" s="299">
        <v>3504.4603945689328</v>
      </c>
      <c r="C594" s="296" t="s">
        <v>187</v>
      </c>
      <c r="D594" s="296" t="s">
        <v>187</v>
      </c>
      <c r="E594" s="296" t="s">
        <v>187</v>
      </c>
      <c r="F594" s="296" t="s">
        <v>187</v>
      </c>
      <c r="G594" s="296" t="s">
        <v>187</v>
      </c>
    </row>
    <row r="595" spans="1:7" s="229" customFormat="1" ht="12" customHeight="1">
      <c r="A595" s="279" t="s">
        <v>762</v>
      </c>
      <c r="B595" s="299" t="s">
        <v>491</v>
      </c>
      <c r="C595" s="296" t="s">
        <v>187</v>
      </c>
      <c r="D595" s="296" t="s">
        <v>187</v>
      </c>
      <c r="E595" s="296" t="s">
        <v>187</v>
      </c>
      <c r="F595" s="296" t="s">
        <v>187</v>
      </c>
      <c r="G595" s="296" t="s">
        <v>187</v>
      </c>
    </row>
    <row r="596" spans="1:7" s="229" customFormat="1" ht="13.5" customHeight="1">
      <c r="A596" s="62" t="s">
        <v>763</v>
      </c>
      <c r="B596" s="299" t="s">
        <v>491</v>
      </c>
      <c r="C596" s="299" t="s">
        <v>491</v>
      </c>
      <c r="D596" s="299" t="s">
        <v>491</v>
      </c>
      <c r="E596" s="299" t="s">
        <v>491</v>
      </c>
      <c r="F596" s="299" t="s">
        <v>491</v>
      </c>
      <c r="G596" s="299" t="s">
        <v>491</v>
      </c>
    </row>
    <row r="597" spans="1:7">
      <c r="A597"/>
      <c r="B597"/>
      <c r="C597"/>
      <c r="D597"/>
      <c r="E597"/>
    </row>
    <row r="598" spans="1:7">
      <c r="A598" s="63" t="s">
        <v>764</v>
      </c>
      <c r="B598" s="64">
        <f>B520</f>
        <v>7853.7090592547993</v>
      </c>
      <c r="C598" s="64">
        <f t="shared" ref="C598:G598" si="11">C520</f>
        <v>9418.7606550076798</v>
      </c>
      <c r="D598" s="64">
        <f t="shared" si="11"/>
        <v>1108.4205949512345</v>
      </c>
      <c r="E598" s="64">
        <f t="shared" si="11"/>
        <v>14.91067980114685</v>
      </c>
      <c r="F598" s="64">
        <f t="shared" si="11"/>
        <v>363.40666610922074</v>
      </c>
      <c r="G598" s="64" t="str">
        <f t="shared" si="11"/>
        <v>NA</v>
      </c>
    </row>
    <row r="599" spans="1:7">
      <c r="A599"/>
      <c r="B599"/>
      <c r="C599"/>
      <c r="D599"/>
      <c r="E599"/>
    </row>
    <row r="601" spans="1:7" ht="16">
      <c r="A601" s="195" t="s">
        <v>765</v>
      </c>
      <c r="B601" s="200"/>
      <c r="C601" s="200"/>
      <c r="D601" s="200"/>
      <c r="E601" s="200"/>
      <c r="F601" s="200"/>
      <c r="G601" s="42" t="s">
        <v>475</v>
      </c>
    </row>
    <row r="602" spans="1:7" ht="16">
      <c r="A602" s="195" t="s">
        <v>664</v>
      </c>
      <c r="B602" s="200"/>
      <c r="C602" s="200"/>
      <c r="D602" s="200"/>
      <c r="E602" s="200"/>
      <c r="F602" s="200"/>
      <c r="G602" s="42" t="s">
        <v>3378</v>
      </c>
    </row>
    <row r="603" spans="1:7">
      <c r="A603" s="200"/>
      <c r="B603" s="200"/>
      <c r="C603" s="200"/>
      <c r="D603" s="200"/>
      <c r="E603" s="200"/>
      <c r="F603" s="200"/>
      <c r="G603" s="42" t="s">
        <v>476</v>
      </c>
    </row>
    <row r="604" spans="1:7">
      <c r="A604" s="200"/>
      <c r="B604" s="200"/>
      <c r="C604" s="200"/>
      <c r="D604" s="200"/>
      <c r="E604" s="200"/>
      <c r="F604" s="200"/>
      <c r="G604" s="230"/>
    </row>
    <row r="605" spans="1:7" ht="54" customHeight="1">
      <c r="A605" s="414" t="s">
        <v>477</v>
      </c>
      <c r="B605" s="65" t="s">
        <v>766</v>
      </c>
      <c r="C605" s="65" t="s">
        <v>767</v>
      </c>
      <c r="D605" s="65" t="s">
        <v>768</v>
      </c>
      <c r="E605" s="65" t="s">
        <v>616</v>
      </c>
      <c r="F605" s="65" t="s">
        <v>482</v>
      </c>
      <c r="G605" s="65" t="s">
        <v>483</v>
      </c>
    </row>
    <row r="606" spans="1:7" ht="16" thickBot="1">
      <c r="A606" s="415"/>
      <c r="B606" s="416" t="s">
        <v>485</v>
      </c>
      <c r="C606" s="417"/>
      <c r="D606" s="417"/>
      <c r="E606" s="417"/>
      <c r="F606" s="417"/>
      <c r="G606" s="418"/>
    </row>
    <row r="607" spans="1:7" ht="16" thickTop="1">
      <c r="A607" s="66" t="s">
        <v>769</v>
      </c>
      <c r="B607" s="299">
        <v>-831125.53638504399</v>
      </c>
      <c r="C607" s="299">
        <v>1234.7394602571119</v>
      </c>
      <c r="D607" s="299">
        <v>35.11369899647039</v>
      </c>
      <c r="E607" s="299">
        <v>141.59499629999999</v>
      </c>
      <c r="F607" s="299">
        <v>7641.6606409999995</v>
      </c>
      <c r="G607" s="299" t="s">
        <v>514</v>
      </c>
    </row>
    <row r="608" spans="1:7">
      <c r="A608" s="67" t="s">
        <v>770</v>
      </c>
      <c r="B608" s="299">
        <v>-680293.34243705962</v>
      </c>
      <c r="C608" s="299">
        <v>260.14196732065915</v>
      </c>
      <c r="D608" s="299">
        <v>22.501521677555012</v>
      </c>
      <c r="E608" s="299">
        <v>120.1226453</v>
      </c>
      <c r="F608" s="299">
        <v>7283.7881829999997</v>
      </c>
      <c r="G608" s="299" t="s">
        <v>514</v>
      </c>
    </row>
    <row r="609" spans="1:7">
      <c r="A609" s="319" t="s">
        <v>771</v>
      </c>
      <c r="B609" s="299">
        <v>-581225.21712432243</v>
      </c>
      <c r="C609" s="299">
        <v>259.58656569999999</v>
      </c>
      <c r="D609" s="299">
        <v>22.303775677555009</v>
      </c>
      <c r="E609" s="297">
        <v>120.1226453</v>
      </c>
      <c r="F609" s="297">
        <v>7283.7881829999997</v>
      </c>
      <c r="G609" s="297" t="s">
        <v>518</v>
      </c>
    </row>
    <row r="610" spans="1:7">
      <c r="A610" s="320" t="s">
        <v>772</v>
      </c>
      <c r="B610" s="299">
        <v>-99068.125312737131</v>
      </c>
      <c r="C610" s="299" t="s">
        <v>493</v>
      </c>
      <c r="D610" s="299" t="s">
        <v>3108</v>
      </c>
      <c r="E610" s="297" t="s">
        <v>491</v>
      </c>
      <c r="F610" s="297" t="s">
        <v>491</v>
      </c>
      <c r="G610" s="297" t="s">
        <v>491</v>
      </c>
    </row>
    <row r="611" spans="1:7">
      <c r="A611" s="321" t="s">
        <v>773</v>
      </c>
      <c r="B611" s="299">
        <v>23030.524805171535</v>
      </c>
      <c r="C611" s="299" t="s">
        <v>3114</v>
      </c>
      <c r="D611" s="299" t="s">
        <v>3114</v>
      </c>
      <c r="E611" s="299" t="s">
        <v>491</v>
      </c>
      <c r="F611" s="299" t="s">
        <v>491</v>
      </c>
      <c r="G611" s="299" t="s">
        <v>491</v>
      </c>
    </row>
    <row r="612" spans="1:7">
      <c r="A612" s="319" t="s">
        <v>774</v>
      </c>
      <c r="B612" s="299">
        <v>-29001.50383515003</v>
      </c>
      <c r="C612" s="299" t="s">
        <v>589</v>
      </c>
      <c r="D612" s="299" t="s">
        <v>589</v>
      </c>
      <c r="E612" s="297" t="s">
        <v>491</v>
      </c>
      <c r="F612" s="297" t="s">
        <v>491</v>
      </c>
      <c r="G612" s="297" t="s">
        <v>491</v>
      </c>
    </row>
    <row r="613" spans="1:7">
      <c r="A613" s="319" t="s">
        <v>775</v>
      </c>
      <c r="B613" s="299">
        <v>52032.028640321565</v>
      </c>
      <c r="C613" s="299" t="s">
        <v>589</v>
      </c>
      <c r="D613" s="299" t="s">
        <v>589</v>
      </c>
      <c r="E613" s="297" t="s">
        <v>491</v>
      </c>
      <c r="F613" s="297" t="s">
        <v>491</v>
      </c>
      <c r="G613" s="297" t="s">
        <v>491</v>
      </c>
    </row>
    <row r="614" spans="1:7">
      <c r="A614" s="67" t="s">
        <v>776</v>
      </c>
      <c r="B614" s="299">
        <v>-28216.102686357408</v>
      </c>
      <c r="C614" s="299">
        <v>12.663181</v>
      </c>
      <c r="D614" s="299">
        <v>1.1562030000000001</v>
      </c>
      <c r="E614" s="299">
        <v>21.472351</v>
      </c>
      <c r="F614" s="299">
        <v>357.87245800000005</v>
      </c>
      <c r="G614" s="299" t="s">
        <v>491</v>
      </c>
    </row>
    <row r="615" spans="1:7">
      <c r="A615" s="319" t="s">
        <v>777</v>
      </c>
      <c r="B615" s="299">
        <v>8734.4840051914307</v>
      </c>
      <c r="C615" s="299">
        <v>12.663181</v>
      </c>
      <c r="D615" s="299">
        <v>1.1562030000000001</v>
      </c>
      <c r="E615" s="297">
        <v>21.472351</v>
      </c>
      <c r="F615" s="297">
        <v>357.87245800000005</v>
      </c>
      <c r="G615" s="297" t="s">
        <v>491</v>
      </c>
    </row>
    <row r="616" spans="1:7">
      <c r="A616" s="320" t="s">
        <v>778</v>
      </c>
      <c r="B616" s="299">
        <v>-36950.586691548837</v>
      </c>
      <c r="C616" s="299" t="s">
        <v>518</v>
      </c>
      <c r="D616" s="299" t="s">
        <v>589</v>
      </c>
      <c r="E616" s="297" t="s">
        <v>491</v>
      </c>
      <c r="F616" s="297" t="s">
        <v>491</v>
      </c>
      <c r="G616" s="297" t="s">
        <v>491</v>
      </c>
    </row>
    <row r="617" spans="1:7">
      <c r="A617" s="321" t="s">
        <v>779</v>
      </c>
      <c r="B617" s="299">
        <v>-5742.2251556353804</v>
      </c>
      <c r="C617" s="299">
        <v>961.93431193645267</v>
      </c>
      <c r="D617" s="299">
        <v>0.59525414428571</v>
      </c>
      <c r="E617" s="299" t="s">
        <v>491</v>
      </c>
      <c r="F617" s="299" t="s">
        <v>491</v>
      </c>
      <c r="G617" s="299" t="s">
        <v>491</v>
      </c>
    </row>
    <row r="618" spans="1:7">
      <c r="A618" s="319" t="s">
        <v>780</v>
      </c>
      <c r="B618" s="299">
        <v>-10133.615543726639</v>
      </c>
      <c r="C618" s="299" t="s">
        <v>518</v>
      </c>
      <c r="D618" s="299">
        <v>0.59215403</v>
      </c>
      <c r="E618" s="297" t="s">
        <v>491</v>
      </c>
      <c r="F618" s="297" t="s">
        <v>491</v>
      </c>
      <c r="G618" s="297" t="s">
        <v>491</v>
      </c>
    </row>
    <row r="619" spans="1:7">
      <c r="A619" s="319" t="s">
        <v>781</v>
      </c>
      <c r="B619" s="299">
        <v>469.44060909762544</v>
      </c>
      <c r="C619" s="299" t="s">
        <v>518</v>
      </c>
      <c r="D619" s="299" t="s">
        <v>514</v>
      </c>
      <c r="E619" s="297" t="s">
        <v>491</v>
      </c>
      <c r="F619" s="297" t="s">
        <v>491</v>
      </c>
      <c r="G619" s="297" t="s">
        <v>491</v>
      </c>
    </row>
    <row r="620" spans="1:7">
      <c r="A620" s="67" t="s">
        <v>782</v>
      </c>
      <c r="B620" s="299">
        <v>-33858.519844496128</v>
      </c>
      <c r="C620" s="299" t="s">
        <v>518</v>
      </c>
      <c r="D620" s="299">
        <v>6.0475778530394004</v>
      </c>
      <c r="E620" s="299" t="s">
        <v>518</v>
      </c>
      <c r="F620" s="299" t="s">
        <v>518</v>
      </c>
      <c r="G620" s="299" t="s">
        <v>491</v>
      </c>
    </row>
    <row r="621" spans="1:7">
      <c r="A621" s="319" t="s">
        <v>783</v>
      </c>
      <c r="B621" s="299">
        <v>-116642.3750794526</v>
      </c>
      <c r="C621" s="299" t="s">
        <v>518</v>
      </c>
      <c r="D621" s="299">
        <v>6.0475778530394004</v>
      </c>
      <c r="E621" s="297" t="s">
        <v>518</v>
      </c>
      <c r="F621" s="297" t="s">
        <v>518</v>
      </c>
      <c r="G621" s="297" t="s">
        <v>491</v>
      </c>
    </row>
    <row r="622" spans="1:7">
      <c r="A622" s="320" t="s">
        <v>784</v>
      </c>
      <c r="B622" s="299">
        <v>82783.855234956471</v>
      </c>
      <c r="C622" s="299" t="s">
        <v>518</v>
      </c>
      <c r="D622" s="299" t="s">
        <v>589</v>
      </c>
      <c r="E622" s="297" t="s">
        <v>518</v>
      </c>
      <c r="F622" s="297" t="s">
        <v>518</v>
      </c>
      <c r="G622" s="297" t="s">
        <v>491</v>
      </c>
    </row>
    <row r="623" spans="1:7">
      <c r="A623" s="321" t="s">
        <v>785</v>
      </c>
      <c r="B623" s="299" t="s">
        <v>518</v>
      </c>
      <c r="C623" s="299" t="s">
        <v>518</v>
      </c>
      <c r="D623" s="299" t="s">
        <v>518</v>
      </c>
      <c r="E623" s="299" t="s">
        <v>491</v>
      </c>
      <c r="F623" s="299" t="s">
        <v>491</v>
      </c>
      <c r="G623" s="299" t="s">
        <v>491</v>
      </c>
    </row>
    <row r="624" spans="1:7">
      <c r="A624" s="319" t="s">
        <v>786</v>
      </c>
      <c r="B624" s="296" t="s">
        <v>187</v>
      </c>
      <c r="C624" s="296" t="s">
        <v>187</v>
      </c>
      <c r="D624" s="296" t="s">
        <v>187</v>
      </c>
      <c r="E624" s="296" t="s">
        <v>187</v>
      </c>
      <c r="F624" s="296" t="s">
        <v>187</v>
      </c>
      <c r="G624" s="296" t="s">
        <v>187</v>
      </c>
    </row>
    <row r="625" spans="1:8">
      <c r="A625" s="319" t="s">
        <v>787</v>
      </c>
      <c r="B625" s="299" t="s">
        <v>518</v>
      </c>
      <c r="C625" s="299" t="s">
        <v>518</v>
      </c>
      <c r="D625" s="299" t="s">
        <v>518</v>
      </c>
      <c r="E625" s="297" t="s">
        <v>491</v>
      </c>
      <c r="F625" s="297" t="s">
        <v>491</v>
      </c>
      <c r="G625" s="297" t="s">
        <v>491</v>
      </c>
    </row>
    <row r="626" spans="1:8">
      <c r="A626" s="67" t="s">
        <v>788</v>
      </c>
      <c r="B626" s="299">
        <v>-106045.87106666707</v>
      </c>
      <c r="C626" s="296" t="s">
        <v>187</v>
      </c>
      <c r="D626" s="296" t="s">
        <v>187</v>
      </c>
      <c r="E626" s="296" t="s">
        <v>187</v>
      </c>
      <c r="F626" s="296" t="s">
        <v>187</v>
      </c>
      <c r="G626" s="296" t="s">
        <v>187</v>
      </c>
    </row>
    <row r="627" spans="1:8">
      <c r="A627" s="322" t="s">
        <v>789</v>
      </c>
      <c r="B627" s="299" t="s">
        <v>3114</v>
      </c>
      <c r="C627" s="299" t="s">
        <v>514</v>
      </c>
      <c r="D627" s="299">
        <v>2.41583792</v>
      </c>
      <c r="E627" s="299" t="s">
        <v>491</v>
      </c>
      <c r="F627" s="299" t="s">
        <v>491</v>
      </c>
      <c r="G627" s="299" t="s">
        <v>491</v>
      </c>
    </row>
    <row r="628" spans="1:8">
      <c r="A628" s="305" t="s">
        <v>790</v>
      </c>
      <c r="B628" s="299" t="s">
        <v>3114</v>
      </c>
      <c r="C628" s="299" t="s">
        <v>514</v>
      </c>
      <c r="D628" s="299">
        <v>2.41583792</v>
      </c>
      <c r="E628" s="299" t="s">
        <v>491</v>
      </c>
      <c r="F628" s="299" t="s">
        <v>491</v>
      </c>
      <c r="G628" s="299" t="s">
        <v>491</v>
      </c>
    </row>
    <row r="630" spans="1:8" ht="16">
      <c r="A630" s="43" t="s">
        <v>791</v>
      </c>
      <c r="B630" s="44">
        <f>B607</f>
        <v>-831125.53638504399</v>
      </c>
      <c r="C630" s="55">
        <f t="shared" ref="C630:G630" si="12">C607</f>
        <v>1234.7394602571119</v>
      </c>
      <c r="D630" s="55">
        <f t="shared" si="12"/>
        <v>35.11369899647039</v>
      </c>
      <c r="E630" s="55">
        <f t="shared" si="12"/>
        <v>141.59499629999999</v>
      </c>
      <c r="F630" s="55">
        <f t="shared" si="12"/>
        <v>7641.6606409999995</v>
      </c>
      <c r="G630" s="55" t="str">
        <f t="shared" si="12"/>
        <v>NE,NA</v>
      </c>
    </row>
    <row r="633" spans="1:8" ht="16">
      <c r="A633" s="424" t="s">
        <v>792</v>
      </c>
      <c r="B633" s="424"/>
      <c r="C633" s="200"/>
      <c r="D633" s="200"/>
      <c r="E633" s="200"/>
      <c r="F633" s="200"/>
      <c r="G633" s="200"/>
      <c r="H633" s="42" t="s">
        <v>475</v>
      </c>
    </row>
    <row r="634" spans="1:8" ht="16">
      <c r="A634" s="215" t="s">
        <v>664</v>
      </c>
      <c r="B634" s="45"/>
      <c r="C634" s="200"/>
      <c r="D634" s="200"/>
      <c r="E634" s="200"/>
      <c r="F634" s="200"/>
      <c r="G634" s="200"/>
      <c r="H634" s="42" t="s">
        <v>3378</v>
      </c>
    </row>
    <row r="635" spans="1:8">
      <c r="A635" s="200"/>
      <c r="B635" s="200"/>
      <c r="C635" s="200"/>
      <c r="D635" s="200"/>
      <c r="E635" s="200"/>
      <c r="F635" s="200"/>
      <c r="G635" s="200"/>
      <c r="H635" s="42" t="s">
        <v>476</v>
      </c>
    </row>
    <row r="636" spans="1:8">
      <c r="A636" s="200"/>
      <c r="B636" s="200"/>
      <c r="C636" s="200"/>
      <c r="D636" s="200"/>
      <c r="E636" s="200"/>
      <c r="F636" s="200"/>
      <c r="G636" s="200"/>
      <c r="H636" s="231"/>
    </row>
    <row r="637" spans="1:8">
      <c r="A637" s="407" t="s">
        <v>793</v>
      </c>
      <c r="B637" s="232" t="s">
        <v>794</v>
      </c>
      <c r="C637" s="233" t="s">
        <v>479</v>
      </c>
      <c r="D637" s="233" t="s">
        <v>480</v>
      </c>
      <c r="E637" s="233" t="s">
        <v>616</v>
      </c>
      <c r="F637" s="234" t="s">
        <v>482</v>
      </c>
      <c r="G637" s="235" t="s">
        <v>483</v>
      </c>
      <c r="H637" s="234" t="s">
        <v>617</v>
      </c>
    </row>
    <row r="638" spans="1:8" ht="16" thickBot="1">
      <c r="A638" s="408"/>
      <c r="B638" s="409" t="s">
        <v>485</v>
      </c>
      <c r="C638" s="410"/>
      <c r="D638" s="410"/>
      <c r="E638" s="410"/>
      <c r="F638" s="410"/>
      <c r="G638" s="410"/>
      <c r="H638" s="411"/>
    </row>
    <row r="639" spans="1:8" ht="16" thickTop="1">
      <c r="A639" s="236" t="s">
        <v>795</v>
      </c>
      <c r="B639" s="299" t="s">
        <v>3109</v>
      </c>
      <c r="C639" s="299">
        <v>6143.8266127488378</v>
      </c>
      <c r="D639" s="299">
        <v>73.757520658580603</v>
      </c>
      <c r="E639" s="299">
        <v>2.3460190219567099</v>
      </c>
      <c r="F639" s="299">
        <v>6.5483463597946603</v>
      </c>
      <c r="G639" s="299">
        <v>114.39560414851302</v>
      </c>
      <c r="H639" s="299">
        <v>0.74349333311907995</v>
      </c>
    </row>
    <row r="640" spans="1:8">
      <c r="A640" s="323" t="s">
        <v>797</v>
      </c>
      <c r="B640" s="299" t="s">
        <v>553</v>
      </c>
      <c r="C640" s="299">
        <v>5261.8993888836258</v>
      </c>
      <c r="D640" s="296" t="s">
        <v>187</v>
      </c>
      <c r="E640" s="299">
        <v>2.3460190219567099</v>
      </c>
      <c r="F640" s="299">
        <v>6.1117899358083498</v>
      </c>
      <c r="G640" s="299">
        <v>21.695718028166269</v>
      </c>
      <c r="H640" s="296" t="s">
        <v>187</v>
      </c>
    </row>
    <row r="641" spans="1:8">
      <c r="A641" s="300" t="s">
        <v>798</v>
      </c>
      <c r="B641" s="299" t="s">
        <v>553</v>
      </c>
      <c r="C641" s="299">
        <v>5261.8993888836258</v>
      </c>
      <c r="D641" s="296" t="s">
        <v>187</v>
      </c>
      <c r="E641" s="297">
        <v>2.3460190219567099</v>
      </c>
      <c r="F641" s="297">
        <v>6.1117899358083498</v>
      </c>
      <c r="G641" s="297">
        <v>21.695718028166269</v>
      </c>
      <c r="H641" s="296" t="s">
        <v>187</v>
      </c>
    </row>
    <row r="642" spans="1:8">
      <c r="A642" s="300" t="s">
        <v>799</v>
      </c>
      <c r="B642" s="299" t="s">
        <v>520</v>
      </c>
      <c r="C642" s="299" t="s">
        <v>520</v>
      </c>
      <c r="D642" s="296" t="s">
        <v>187</v>
      </c>
      <c r="E642" s="297" t="s">
        <v>520</v>
      </c>
      <c r="F642" s="297" t="s">
        <v>520</v>
      </c>
      <c r="G642" s="297" t="s">
        <v>520</v>
      </c>
      <c r="H642" s="296" t="s">
        <v>187</v>
      </c>
    </row>
    <row r="643" spans="1:8">
      <c r="A643" s="324" t="s">
        <v>800</v>
      </c>
      <c r="B643" s="299" t="s">
        <v>520</v>
      </c>
      <c r="C643" s="299" t="s">
        <v>520</v>
      </c>
      <c r="D643" s="296" t="s">
        <v>187</v>
      </c>
      <c r="E643" s="299" t="s">
        <v>520</v>
      </c>
      <c r="F643" s="299" t="s">
        <v>520</v>
      </c>
      <c r="G643" s="299" t="s">
        <v>520</v>
      </c>
      <c r="H643" s="296" t="s">
        <v>187</v>
      </c>
    </row>
    <row r="644" spans="1:8">
      <c r="A644" s="323" t="s">
        <v>801</v>
      </c>
      <c r="B644" s="296" t="s">
        <v>187</v>
      </c>
      <c r="C644" s="299">
        <v>76.365222930707887</v>
      </c>
      <c r="D644" s="299">
        <v>5.5964614607999996</v>
      </c>
      <c r="E644" s="299" t="s">
        <v>518</v>
      </c>
      <c r="F644" s="299" t="s">
        <v>518</v>
      </c>
      <c r="G644" s="299" t="s">
        <v>518</v>
      </c>
      <c r="H644" s="296" t="s">
        <v>187</v>
      </c>
    </row>
    <row r="645" spans="1:8">
      <c r="A645" s="325" t="s">
        <v>802</v>
      </c>
      <c r="B645" s="296" t="s">
        <v>187</v>
      </c>
      <c r="C645" s="299">
        <v>74.619486144000007</v>
      </c>
      <c r="D645" s="299">
        <v>5.5964614607999996</v>
      </c>
      <c r="E645" s="297" t="s">
        <v>518</v>
      </c>
      <c r="F645" s="297" t="s">
        <v>518</v>
      </c>
      <c r="G645" s="297" t="s">
        <v>518</v>
      </c>
      <c r="H645" s="296" t="s">
        <v>187</v>
      </c>
    </row>
    <row r="646" spans="1:8">
      <c r="A646" s="325" t="s">
        <v>803</v>
      </c>
      <c r="B646" s="296" t="s">
        <v>187</v>
      </c>
      <c r="C646" s="299">
        <v>1.7457367867078699</v>
      </c>
      <c r="D646" s="299" t="s">
        <v>565</v>
      </c>
      <c r="E646" s="297" t="s">
        <v>518</v>
      </c>
      <c r="F646" s="297" t="s">
        <v>518</v>
      </c>
      <c r="G646" s="297" t="s">
        <v>518</v>
      </c>
      <c r="H646" s="296" t="s">
        <v>187</v>
      </c>
    </row>
    <row r="647" spans="1:8">
      <c r="A647" s="323" t="s">
        <v>804</v>
      </c>
      <c r="B647" s="299" t="s">
        <v>525</v>
      </c>
      <c r="C647" s="299" t="s">
        <v>525</v>
      </c>
      <c r="D647" s="299" t="s">
        <v>525</v>
      </c>
      <c r="E647" s="299" t="s">
        <v>525</v>
      </c>
      <c r="F647" s="299" t="s">
        <v>525</v>
      </c>
      <c r="G647" s="299" t="s">
        <v>525</v>
      </c>
      <c r="H647" s="299" t="s">
        <v>525</v>
      </c>
    </row>
    <row r="648" spans="1:8">
      <c r="A648" s="300" t="s">
        <v>805</v>
      </c>
      <c r="B648" s="299" t="s">
        <v>493</v>
      </c>
      <c r="C648" s="299" t="s">
        <v>525</v>
      </c>
      <c r="D648" s="299" t="s">
        <v>525</v>
      </c>
      <c r="E648" s="297" t="s">
        <v>493</v>
      </c>
      <c r="F648" s="297" t="s">
        <v>493</v>
      </c>
      <c r="G648" s="297" t="s">
        <v>493</v>
      </c>
      <c r="H648" s="297" t="s">
        <v>493</v>
      </c>
    </row>
    <row r="649" spans="1:8">
      <c r="A649" s="300" t="s">
        <v>806</v>
      </c>
      <c r="B649" s="299" t="s">
        <v>491</v>
      </c>
      <c r="C649" s="299" t="s">
        <v>491</v>
      </c>
      <c r="D649" s="299" t="s">
        <v>491</v>
      </c>
      <c r="E649" s="297" t="s">
        <v>491</v>
      </c>
      <c r="F649" s="297" t="s">
        <v>491</v>
      </c>
      <c r="G649" s="297" t="s">
        <v>491</v>
      </c>
      <c r="H649" s="297" t="s">
        <v>491</v>
      </c>
    </row>
    <row r="650" spans="1:8">
      <c r="A650" s="323" t="s">
        <v>807</v>
      </c>
      <c r="B650" s="296" t="s">
        <v>187</v>
      </c>
      <c r="C650" s="299">
        <v>805.56200093450445</v>
      </c>
      <c r="D650" s="299">
        <v>68.161059197780617</v>
      </c>
      <c r="E650" s="299" t="s">
        <v>565</v>
      </c>
      <c r="F650" s="299">
        <v>0.43655642398631</v>
      </c>
      <c r="G650" s="299">
        <v>49.308450064014231</v>
      </c>
      <c r="H650" s="296" t="s">
        <v>187</v>
      </c>
    </row>
    <row r="651" spans="1:8">
      <c r="A651" s="300" t="s">
        <v>808</v>
      </c>
      <c r="B651" s="296" t="s">
        <v>187</v>
      </c>
      <c r="C651" s="299">
        <v>566.94660201297143</v>
      </c>
      <c r="D651" s="299">
        <v>66.504112399504038</v>
      </c>
      <c r="E651" s="297" t="s">
        <v>520</v>
      </c>
      <c r="F651" s="297">
        <v>0.43655642398631</v>
      </c>
      <c r="G651" s="297">
        <v>33.529746043529677</v>
      </c>
      <c r="H651" s="296" t="s">
        <v>187</v>
      </c>
    </row>
    <row r="652" spans="1:8">
      <c r="A652" s="300" t="s">
        <v>809</v>
      </c>
      <c r="B652" s="296" t="s">
        <v>187</v>
      </c>
      <c r="C652" s="299">
        <v>238.61539892153306</v>
      </c>
      <c r="D652" s="299">
        <v>1.65694679827657</v>
      </c>
      <c r="E652" s="297" t="s">
        <v>520</v>
      </c>
      <c r="F652" s="297" t="s">
        <v>520</v>
      </c>
      <c r="G652" s="297">
        <v>15.77870402048455</v>
      </c>
      <c r="H652" s="296" t="s">
        <v>187</v>
      </c>
    </row>
    <row r="653" spans="1:8">
      <c r="A653" s="300" t="s">
        <v>3387</v>
      </c>
      <c r="B653" s="296" t="s">
        <v>187</v>
      </c>
      <c r="C653" s="299" t="s">
        <v>493</v>
      </c>
      <c r="D653" s="299" t="s">
        <v>493</v>
      </c>
      <c r="E653" s="299" t="s">
        <v>493</v>
      </c>
      <c r="F653" s="299" t="s">
        <v>493</v>
      </c>
      <c r="G653" s="299" t="s">
        <v>493</v>
      </c>
      <c r="H653" s="296" t="s">
        <v>187</v>
      </c>
    </row>
    <row r="654" spans="1:8">
      <c r="A654" s="323" t="s">
        <v>3388</v>
      </c>
      <c r="B654" s="299" t="s">
        <v>491</v>
      </c>
      <c r="C654" s="299" t="s">
        <v>491</v>
      </c>
      <c r="D654" s="299" t="s">
        <v>491</v>
      </c>
      <c r="E654" s="299" t="s">
        <v>520</v>
      </c>
      <c r="F654" s="299" t="s">
        <v>520</v>
      </c>
      <c r="G654" s="299">
        <v>43.391436056332523</v>
      </c>
      <c r="H654" s="299">
        <v>0.74349333311907995</v>
      </c>
    </row>
    <row r="655" spans="1:8">
      <c r="A655" s="305" t="s">
        <v>569</v>
      </c>
      <c r="B655" s="297" t="s">
        <v>491</v>
      </c>
      <c r="C655" s="297" t="s">
        <v>491</v>
      </c>
      <c r="D655" s="297" t="s">
        <v>491</v>
      </c>
      <c r="E655" s="297" t="s">
        <v>520</v>
      </c>
      <c r="F655" s="297" t="s">
        <v>520</v>
      </c>
      <c r="G655" s="297">
        <v>43.391436056332523</v>
      </c>
      <c r="H655" s="297">
        <v>0.74349333311907995</v>
      </c>
    </row>
    <row r="656" spans="1:8">
      <c r="A656" s="323" t="s">
        <v>810</v>
      </c>
      <c r="B656" s="296" t="s">
        <v>187</v>
      </c>
      <c r="C656" s="296" t="s">
        <v>187</v>
      </c>
      <c r="D656" s="296" t="s">
        <v>187</v>
      </c>
      <c r="E656" s="296" t="s">
        <v>187</v>
      </c>
      <c r="F656" s="296" t="s">
        <v>187</v>
      </c>
      <c r="G656" s="296" t="s">
        <v>187</v>
      </c>
      <c r="H656" s="296" t="s">
        <v>187</v>
      </c>
    </row>
    <row r="657" spans="1:8">
      <c r="A657" s="325" t="s">
        <v>811</v>
      </c>
      <c r="B657" s="297">
        <v>11397.929630279281</v>
      </c>
      <c r="C657" s="296" t="s">
        <v>187</v>
      </c>
      <c r="D657" s="296" t="s">
        <v>187</v>
      </c>
      <c r="E657" s="296" t="s">
        <v>187</v>
      </c>
      <c r="F657" s="296" t="s">
        <v>187</v>
      </c>
      <c r="G657" s="296" t="s">
        <v>187</v>
      </c>
      <c r="H657" s="296" t="s">
        <v>187</v>
      </c>
    </row>
    <row r="658" spans="1:8">
      <c r="A658" s="325" t="s">
        <v>812</v>
      </c>
      <c r="B658" s="297" t="s">
        <v>491</v>
      </c>
      <c r="C658" s="296" t="s">
        <v>187</v>
      </c>
      <c r="D658" s="296" t="s">
        <v>187</v>
      </c>
      <c r="E658" s="296" t="s">
        <v>187</v>
      </c>
      <c r="F658" s="296" t="s">
        <v>187</v>
      </c>
      <c r="G658" s="296" t="s">
        <v>187</v>
      </c>
      <c r="H658" s="296" t="s">
        <v>187</v>
      </c>
    </row>
    <row r="659" spans="1:8">
      <c r="A659" s="326" t="s">
        <v>3389</v>
      </c>
      <c r="B659" s="297" t="s">
        <v>491</v>
      </c>
      <c r="C659" s="296" t="s">
        <v>187</v>
      </c>
      <c r="D659" s="296" t="s">
        <v>187</v>
      </c>
      <c r="E659" s="296" t="s">
        <v>187</v>
      </c>
      <c r="F659" s="296" t="s">
        <v>187</v>
      </c>
      <c r="G659" s="296" t="s">
        <v>187</v>
      </c>
      <c r="H659" s="296" t="s">
        <v>187</v>
      </c>
    </row>
    <row r="661" spans="1:8" ht="16">
      <c r="A661" s="43" t="s">
        <v>813</v>
      </c>
      <c r="B661" s="55" t="str">
        <f>B639</f>
        <v>NO,IE,NA</v>
      </c>
      <c r="C661" s="55">
        <f t="shared" ref="C661:H661" si="13">C639</f>
        <v>6143.8266127488378</v>
      </c>
      <c r="D661" s="55">
        <f t="shared" si="13"/>
        <v>73.757520658580603</v>
      </c>
      <c r="E661" s="55">
        <f t="shared" si="13"/>
        <v>2.3460190219567099</v>
      </c>
      <c r="F661" s="55">
        <f t="shared" si="13"/>
        <v>6.5483463597946603</v>
      </c>
      <c r="G661" s="55">
        <f t="shared" si="13"/>
        <v>114.39560414851302</v>
      </c>
      <c r="H661" s="55">
        <f t="shared" si="13"/>
        <v>0.74349333311907995</v>
      </c>
    </row>
    <row r="664" spans="1:8" ht="17">
      <c r="A664" s="43" t="s">
        <v>814</v>
      </c>
      <c r="B664" s="68" t="s">
        <v>815</v>
      </c>
      <c r="C664" s="68" t="s">
        <v>816</v>
      </c>
      <c r="D664" s="68" t="s">
        <v>817</v>
      </c>
      <c r="E664" s="68" t="s">
        <v>818</v>
      </c>
      <c r="F664" s="68" t="s">
        <v>482</v>
      </c>
      <c r="G664" s="68" t="s">
        <v>483</v>
      </c>
      <c r="H664" s="68" t="s">
        <v>819</v>
      </c>
    </row>
    <row r="665" spans="1:8" ht="16">
      <c r="A665" s="193" t="s">
        <v>3604</v>
      </c>
      <c r="B665" s="194">
        <f t="shared" ref="B665:B672" si="14">B59</f>
        <v>5935361.2048846316</v>
      </c>
      <c r="C665" s="194">
        <f t="shared" ref="C665:H665" si="15">C59</f>
        <v>12331.35516763239</v>
      </c>
      <c r="D665" s="194">
        <f t="shared" si="15"/>
        <v>255.41813011993699</v>
      </c>
      <c r="E665" s="194">
        <f t="shared" si="15"/>
        <v>16601.736021301014</v>
      </c>
      <c r="F665" s="194">
        <f t="shared" si="15"/>
        <v>64984.511311122282</v>
      </c>
      <c r="G665" s="194">
        <f t="shared" si="15"/>
        <v>7345.4310275876951</v>
      </c>
      <c r="H665" s="194">
        <f t="shared" si="15"/>
        <v>12364.091048770906</v>
      </c>
    </row>
    <row r="666" spans="1:8" s="6" customFormat="1" ht="16">
      <c r="A666" s="193" t="s">
        <v>820</v>
      </c>
      <c r="B666" s="194">
        <f t="shared" si="14"/>
        <v>6048689.0414711749</v>
      </c>
      <c r="C666" s="194">
        <f t="shared" ref="C666:H672" si="16">C60</f>
        <v>12336.648060651123</v>
      </c>
      <c r="D666" s="194">
        <f t="shared" si="16"/>
        <v>258.66228519992751</v>
      </c>
      <c r="E666" s="194">
        <f t="shared" si="16"/>
        <v>18301.073699767901</v>
      </c>
      <c r="F666" s="194">
        <f t="shared" si="16"/>
        <v>65115.232968226752</v>
      </c>
      <c r="G666" s="194">
        <f t="shared" si="16"/>
        <v>7399.0875263533071</v>
      </c>
      <c r="H666" s="194">
        <f t="shared" si="16"/>
        <v>12364.091048770906</v>
      </c>
    </row>
    <row r="667" spans="1:8" s="2" customFormat="1" ht="16">
      <c r="A667" s="192" t="s">
        <v>93</v>
      </c>
      <c r="B667" s="69">
        <f t="shared" si="14"/>
        <v>2400057.4856406469</v>
      </c>
      <c r="C667" s="69">
        <f t="shared" si="16"/>
        <v>34.823479419570468</v>
      </c>
      <c r="D667" s="69">
        <f t="shared" si="16"/>
        <v>100.86538569159121</v>
      </c>
      <c r="E667" s="69">
        <f t="shared" si="16"/>
        <v>3434.4290996747714</v>
      </c>
      <c r="F667" s="69">
        <f t="shared" si="16"/>
        <v>581.83867235005948</v>
      </c>
      <c r="G667" s="69">
        <f t="shared" si="16"/>
        <v>43.701395420034459</v>
      </c>
      <c r="H667" s="69">
        <f t="shared" si="16"/>
        <v>9439.0432746602182</v>
      </c>
    </row>
    <row r="668" spans="1:8" s="2" customFormat="1" ht="16">
      <c r="A668" s="192" t="s">
        <v>4</v>
      </c>
      <c r="B668" s="69">
        <f t="shared" si="14"/>
        <v>1911442.8105552257</v>
      </c>
      <c r="C668" s="69">
        <f t="shared" si="16"/>
        <v>165.57291285866268</v>
      </c>
      <c r="D668" s="69">
        <f t="shared" si="16"/>
        <v>141.22138300660743</v>
      </c>
      <c r="E668" s="69">
        <f t="shared" si="16"/>
        <v>11993.96820796089</v>
      </c>
      <c r="F668" s="69">
        <f t="shared" si="16"/>
        <v>58745.519506243923</v>
      </c>
      <c r="G668" s="69">
        <f t="shared" si="16"/>
        <v>5777.2545334153529</v>
      </c>
      <c r="H668" s="69">
        <f t="shared" si="16"/>
        <v>618.63077203361581</v>
      </c>
    </row>
    <row r="669" spans="1:8" s="2" customFormat="1" ht="16">
      <c r="A669" s="192" t="s">
        <v>2424</v>
      </c>
      <c r="B669" s="69">
        <f t="shared" si="14"/>
        <v>586027.53370179143</v>
      </c>
      <c r="C669" s="69">
        <f t="shared" si="16"/>
        <v>205.33512877805845</v>
      </c>
      <c r="D669" s="69">
        <f t="shared" si="16"/>
        <v>4.0983274771096498</v>
      </c>
      <c r="E669" s="69">
        <f t="shared" si="16"/>
        <v>908.26373148672474</v>
      </c>
      <c r="F669" s="69">
        <f t="shared" si="16"/>
        <v>3021.64543736223</v>
      </c>
      <c r="G669" s="69">
        <f t="shared" si="16"/>
        <v>706.60096524296171</v>
      </c>
      <c r="H669" s="69">
        <f t="shared" si="16"/>
        <v>527.57585355553215</v>
      </c>
    </row>
    <row r="670" spans="1:8" s="2" customFormat="1" ht="16">
      <c r="A670" s="192" t="s">
        <v>9</v>
      </c>
      <c r="B670" s="69">
        <f t="shared" si="14"/>
        <v>1137620.3858851495</v>
      </c>
      <c r="C670" s="69">
        <f t="shared" si="16"/>
        <v>11930.898339782843</v>
      </c>
      <c r="D670" s="69">
        <f t="shared" si="16"/>
        <v>11.176634590788881</v>
      </c>
      <c r="E670" s="69">
        <f t="shared" si="16"/>
        <v>1964.4126606455166</v>
      </c>
      <c r="F670" s="69">
        <f t="shared" si="16"/>
        <v>2766.2293522705422</v>
      </c>
      <c r="G670" s="69">
        <f t="shared" si="16"/>
        <v>871.53063227495795</v>
      </c>
      <c r="H670" s="69">
        <f t="shared" si="16"/>
        <v>1778.8411485215402</v>
      </c>
    </row>
    <row r="671" spans="1:8" s="2" customFormat="1" ht="16">
      <c r="A671" s="192" t="s">
        <v>131</v>
      </c>
      <c r="B671" s="69">
        <f t="shared" si="14"/>
        <v>257.90976890459297</v>
      </c>
      <c r="C671" s="69">
        <f t="shared" si="16"/>
        <v>1.300499353749E-2</v>
      </c>
      <c r="D671" s="69">
        <f t="shared" si="16"/>
        <v>1.87845249299E-3</v>
      </c>
      <c r="E671" s="69" t="str">
        <f t="shared" si="16"/>
        <v>IE</v>
      </c>
      <c r="F671" s="69" t="str">
        <f t="shared" si="16"/>
        <v>IE</v>
      </c>
      <c r="G671" s="69" t="str">
        <f t="shared" si="16"/>
        <v>IE</v>
      </c>
      <c r="H671" s="69" t="str">
        <f t="shared" si="16"/>
        <v>IE</v>
      </c>
    </row>
    <row r="672" spans="1:8" s="2" customFormat="1" ht="16">
      <c r="A672" s="192" t="s">
        <v>3103</v>
      </c>
      <c r="B672" s="69">
        <f t="shared" si="14"/>
        <v>13282.915919456782</v>
      </c>
      <c r="C672" s="69">
        <f t="shared" si="16"/>
        <v>5.1948184495699996E-3</v>
      </c>
      <c r="D672" s="69">
        <f t="shared" si="16"/>
        <v>1.29867598133739</v>
      </c>
      <c r="E672" s="69">
        <f t="shared" si="16"/>
        <v>0</v>
      </c>
      <c r="F672" s="69">
        <f t="shared" si="16"/>
        <v>0</v>
      </c>
      <c r="G672" s="69">
        <f t="shared" si="16"/>
        <v>0</v>
      </c>
      <c r="H672" s="69">
        <f t="shared" si="16"/>
        <v>0</v>
      </c>
    </row>
    <row r="673" spans="1:36" ht="16">
      <c r="A673" s="193" t="s">
        <v>821</v>
      </c>
      <c r="B673" s="69">
        <f>G408</f>
        <v>22472.091458330953</v>
      </c>
      <c r="C673" s="69">
        <f>H408</f>
        <v>4.6925847366299997E-3</v>
      </c>
      <c r="D673" s="69">
        <f>I408</f>
        <v>4.8332437122200001E-3</v>
      </c>
      <c r="E673" s="69"/>
      <c r="F673" s="70"/>
      <c r="G673" s="70"/>
      <c r="H673" s="70"/>
    </row>
    <row r="674" spans="1:36" ht="16">
      <c r="A674" s="193" t="s">
        <v>822</v>
      </c>
      <c r="B674" s="69">
        <f>B465</f>
        <v>194388.53120401071</v>
      </c>
      <c r="C674" s="69">
        <f>C465</f>
        <v>4.4228396639999996</v>
      </c>
      <c r="D674" s="69">
        <f>D465</f>
        <v>83.655309749766346</v>
      </c>
      <c r="E674" s="69">
        <f>J465</f>
        <v>572.16514495327442</v>
      </c>
      <c r="F674" s="69">
        <f>K465</f>
        <v>1557.1939910195872</v>
      </c>
      <c r="G674" s="69">
        <f>L465</f>
        <v>5849.2197121443369</v>
      </c>
      <c r="H674" s="69">
        <f>M465</f>
        <v>830.75987228203655</v>
      </c>
    </row>
    <row r="675" spans="1:36" ht="16">
      <c r="A675" s="193" t="s">
        <v>823</v>
      </c>
      <c r="B675" s="69">
        <f t="shared" ref="B675:H675" si="17">B598</f>
        <v>7853.7090592547993</v>
      </c>
      <c r="C675" s="69">
        <f t="shared" si="17"/>
        <v>9418.7606550076798</v>
      </c>
      <c r="D675" s="69">
        <f t="shared" si="17"/>
        <v>1108.4205949512345</v>
      </c>
      <c r="E675" s="69">
        <f t="shared" si="17"/>
        <v>14.91067980114685</v>
      </c>
      <c r="F675" s="69">
        <f t="shared" si="17"/>
        <v>363.40666610922074</v>
      </c>
      <c r="G675" s="69" t="str">
        <f t="shared" si="17"/>
        <v>NA</v>
      </c>
      <c r="H675" s="69">
        <f t="shared" si="17"/>
        <v>0</v>
      </c>
    </row>
    <row r="676" spans="1:36" ht="16">
      <c r="A676" s="193" t="s">
        <v>824</v>
      </c>
      <c r="B676" s="69">
        <f>B630</f>
        <v>-831125.53638504399</v>
      </c>
      <c r="C676" s="69">
        <f t="shared" ref="C676:H676" si="18">C630</f>
        <v>1234.7394602571119</v>
      </c>
      <c r="D676" s="69">
        <f t="shared" si="18"/>
        <v>35.11369899647039</v>
      </c>
      <c r="E676" s="69">
        <f t="shared" si="18"/>
        <v>141.59499629999999</v>
      </c>
      <c r="F676" s="69">
        <f t="shared" si="18"/>
        <v>7641.6606409999995</v>
      </c>
      <c r="G676" s="69" t="str">
        <f t="shared" si="18"/>
        <v>NE,NA</v>
      </c>
      <c r="H676" s="69">
        <f t="shared" si="18"/>
        <v>0</v>
      </c>
    </row>
    <row r="677" spans="1:36" ht="16">
      <c r="A677" s="193" t="s">
        <v>825</v>
      </c>
      <c r="B677" s="71" t="str">
        <f>B661</f>
        <v>NO,IE,NA</v>
      </c>
      <c r="C677" s="71">
        <f t="shared" ref="C677:H677" si="19">C661</f>
        <v>6143.8266127488378</v>
      </c>
      <c r="D677" s="71">
        <f t="shared" si="19"/>
        <v>73.757520658580603</v>
      </c>
      <c r="E677" s="71">
        <f t="shared" si="19"/>
        <v>2.3460190219567099</v>
      </c>
      <c r="F677" s="71">
        <f t="shared" si="19"/>
        <v>6.5483463597946603</v>
      </c>
      <c r="G677" s="71">
        <f t="shared" si="19"/>
        <v>114.39560414851302</v>
      </c>
      <c r="H677" s="71">
        <f t="shared" si="19"/>
        <v>0.74349333311907995</v>
      </c>
    </row>
    <row r="678" spans="1:36" ht="16">
      <c r="A678" s="193" t="s">
        <v>3607</v>
      </c>
      <c r="B678" s="72">
        <f>B679-(B666-B665)</f>
        <v>5306477.9087628527</v>
      </c>
      <c r="C678" s="72">
        <f t="shared" ref="C678:H678" si="20">C679-(C666-C665)</f>
        <v>29133.104735310018</v>
      </c>
      <c r="D678" s="72">
        <f t="shared" si="20"/>
        <v>1556.3652544759889</v>
      </c>
      <c r="E678" s="72">
        <f t="shared" si="20"/>
        <v>17332.752861377387</v>
      </c>
      <c r="F678" s="72">
        <f t="shared" si="20"/>
        <v>74553.320955610878</v>
      </c>
      <c r="G678" s="72">
        <f t="shared" si="20"/>
        <v>13309.046343880545</v>
      </c>
      <c r="H678" s="72">
        <f t="shared" si="20"/>
        <v>13195.594414386062</v>
      </c>
    </row>
    <row r="679" spans="1:36" ht="16">
      <c r="A679" s="2" t="s">
        <v>826</v>
      </c>
      <c r="B679" s="72">
        <f>SUM(B666,B674:B677)</f>
        <v>5419805.745349396</v>
      </c>
      <c r="C679" s="72">
        <f t="shared" ref="C679:H679" si="21">SUM(C666,C674:C677)</f>
        <v>29138.397628328752</v>
      </c>
      <c r="D679" s="72">
        <f t="shared" si="21"/>
        <v>1559.6094095559795</v>
      </c>
      <c r="E679" s="72">
        <f t="shared" si="21"/>
        <v>19032.090539844274</v>
      </c>
      <c r="F679" s="72">
        <f t="shared" si="21"/>
        <v>74684.042612715348</v>
      </c>
      <c r="G679" s="72">
        <f t="shared" si="21"/>
        <v>13362.702842646157</v>
      </c>
      <c r="H679" s="72">
        <f t="shared" si="21"/>
        <v>13195.594414386062</v>
      </c>
    </row>
    <row r="681" spans="1:36" ht="16">
      <c r="A681" s="43" t="s">
        <v>827</v>
      </c>
      <c r="B681" s="43" t="s">
        <v>665</v>
      </c>
      <c r="C681" s="43" t="s">
        <v>666</v>
      </c>
      <c r="D681" s="43" t="s">
        <v>667</v>
      </c>
      <c r="E681" s="43" t="s">
        <v>668</v>
      </c>
      <c r="F681" s="73" t="s">
        <v>669</v>
      </c>
      <c r="G681" s="73" t="s">
        <v>670</v>
      </c>
      <c r="H681" s="73" t="s">
        <v>671</v>
      </c>
      <c r="I681" s="73" t="s">
        <v>672</v>
      </c>
      <c r="J681" s="73" t="s">
        <v>673</v>
      </c>
      <c r="K681" s="73" t="s">
        <v>674</v>
      </c>
      <c r="L681" s="73" t="s">
        <v>675</v>
      </c>
      <c r="M681" s="73" t="s">
        <v>676</v>
      </c>
      <c r="N681" s="73" t="s">
        <v>677</v>
      </c>
      <c r="O681" s="73" t="s">
        <v>678</v>
      </c>
      <c r="P681" s="73" t="s">
        <v>679</v>
      </c>
      <c r="Q681" s="73" t="s">
        <v>680</v>
      </c>
      <c r="R681" s="73" t="s">
        <v>681</v>
      </c>
      <c r="S681" s="73" t="s">
        <v>682</v>
      </c>
      <c r="T681" s="73" t="s">
        <v>683</v>
      </c>
      <c r="U681" s="73" t="s">
        <v>828</v>
      </c>
      <c r="V681" s="73" t="s">
        <v>685</v>
      </c>
      <c r="W681" s="73" t="s">
        <v>829</v>
      </c>
      <c r="X681" s="73" t="s">
        <v>830</v>
      </c>
      <c r="Y681" s="73" t="s">
        <v>831</v>
      </c>
      <c r="Z681" s="73" t="s">
        <v>832</v>
      </c>
      <c r="AA681" s="73" t="s">
        <v>833</v>
      </c>
      <c r="AB681" s="73" t="s">
        <v>834</v>
      </c>
      <c r="AC681" s="73" t="s">
        <v>835</v>
      </c>
      <c r="AD681" s="73" t="s">
        <v>836</v>
      </c>
      <c r="AE681" s="73" t="s">
        <v>837</v>
      </c>
      <c r="AF681" s="73" t="s">
        <v>838</v>
      </c>
      <c r="AG681" s="73" t="s">
        <v>696</v>
      </c>
      <c r="AH681" s="73" t="s">
        <v>839</v>
      </c>
      <c r="AI681" s="73" t="s">
        <v>840</v>
      </c>
      <c r="AJ681" s="73" t="s">
        <v>841</v>
      </c>
    </row>
    <row r="682" spans="1:36" ht="16">
      <c r="A682" s="1" t="s">
        <v>842</v>
      </c>
      <c r="B682" s="74">
        <f>B473</f>
        <v>1368.6407622854913</v>
      </c>
      <c r="C682" s="74">
        <f>C473</f>
        <v>398.21997774743551</v>
      </c>
      <c r="D682" s="74">
        <v>0</v>
      </c>
      <c r="E682" s="74">
        <v>0</v>
      </c>
      <c r="F682" s="74">
        <f>F473</f>
        <v>2580.4423400000001</v>
      </c>
      <c r="G682" s="74">
        <v>0</v>
      </c>
      <c r="H682" s="74">
        <f>H473</f>
        <v>56029.164606593971</v>
      </c>
      <c r="I682" s="74">
        <v>0</v>
      </c>
      <c r="J682" s="74">
        <f>J473</f>
        <v>2093.1475999999998</v>
      </c>
      <c r="K682" s="74">
        <v>0</v>
      </c>
      <c r="L682" s="74">
        <v>0</v>
      </c>
      <c r="M682" s="74">
        <v>0</v>
      </c>
      <c r="N682" s="74">
        <v>0</v>
      </c>
      <c r="O682" s="74">
        <v>0</v>
      </c>
      <c r="P682" s="74">
        <v>0</v>
      </c>
      <c r="Q682" s="74">
        <f>Q473</f>
        <v>117.73</v>
      </c>
      <c r="R682" s="74">
        <v>0</v>
      </c>
      <c r="S682" s="74">
        <v>0</v>
      </c>
      <c r="T682" s="74">
        <v>0</v>
      </c>
      <c r="U682" s="74">
        <v>0</v>
      </c>
      <c r="V682" s="74" t="str">
        <f>V473</f>
        <v/>
      </c>
      <c r="W682" s="74">
        <f>W473</f>
        <v>540.06916717032652</v>
      </c>
      <c r="X682" s="74">
        <f>X473</f>
        <v>206.85707686944318</v>
      </c>
      <c r="Y682" s="74">
        <f>Y473</f>
        <v>9.0276703162196608</v>
      </c>
      <c r="Z682" s="74">
        <v>0</v>
      </c>
      <c r="AA682" s="74">
        <f>AA473</f>
        <v>11.47912170919709</v>
      </c>
      <c r="AB682" s="74">
        <v>0</v>
      </c>
      <c r="AC682" s="74">
        <v>0</v>
      </c>
      <c r="AD682" s="74">
        <v>0</v>
      </c>
      <c r="AE682" s="74">
        <v>0</v>
      </c>
      <c r="AF682" s="74">
        <v>0</v>
      </c>
      <c r="AG682" s="74" t="str">
        <f>AG473</f>
        <v/>
      </c>
      <c r="AH682" s="74">
        <f>AH473</f>
        <v>7230.4559117999988</v>
      </c>
      <c r="AI682" s="74">
        <f>AI473</f>
        <v>517.71056610324001</v>
      </c>
      <c r="AJ682" s="74">
        <f>AJ473</f>
        <v>28.530150025699999</v>
      </c>
    </row>
    <row r="683" spans="1:36" ht="16">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4">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ht="16">
      <c r="A685" s="2" t="s">
        <v>826</v>
      </c>
      <c r="B685" s="2">
        <f>SUM(B683:AJ683)</f>
        <v>135177.28771279738</v>
      </c>
    </row>
    <row r="686" spans="1:36">
      <c r="K686" s="1"/>
      <c r="L686" s="1"/>
      <c r="M686" s="1"/>
      <c r="N686" s="1"/>
      <c r="O686" s="1"/>
      <c r="P686" s="1"/>
      <c r="Q686" s="1"/>
      <c r="R686" s="1"/>
      <c r="S686" s="1"/>
      <c r="T686" s="1"/>
      <c r="U686" s="1"/>
      <c r="V686" s="1"/>
      <c r="W686" s="1"/>
      <c r="X686" s="1"/>
      <c r="Y686" s="1"/>
      <c r="Z686" s="1"/>
      <c r="AA686" s="1"/>
      <c r="AB686" s="1"/>
    </row>
    <row r="687" spans="1:36" ht="17">
      <c r="A687" s="43" t="s">
        <v>3243</v>
      </c>
      <c r="B687" s="68" t="s">
        <v>815</v>
      </c>
      <c r="C687" s="68" t="s">
        <v>816</v>
      </c>
      <c r="D687" s="68" t="s">
        <v>817</v>
      </c>
      <c r="E687" s="68" t="s">
        <v>818</v>
      </c>
      <c r="F687" s="68" t="s">
        <v>482</v>
      </c>
      <c r="G687" s="68" t="s">
        <v>483</v>
      </c>
      <c r="H687" s="68" t="s">
        <v>819</v>
      </c>
      <c r="I687" s="68" t="s">
        <v>844</v>
      </c>
      <c r="J687" s="68" t="s">
        <v>2560</v>
      </c>
      <c r="K687" s="1"/>
      <c r="L687" s="1"/>
      <c r="M687" s="1"/>
      <c r="N687" s="1"/>
      <c r="O687" s="1"/>
      <c r="P687" s="1"/>
      <c r="Q687" s="1"/>
      <c r="R687" s="1"/>
      <c r="S687" s="1"/>
      <c r="T687" s="1"/>
      <c r="U687" s="1"/>
      <c r="V687" s="1"/>
      <c r="W687" s="1"/>
      <c r="X687" s="1"/>
      <c r="Y687" s="1"/>
      <c r="Z687" s="1"/>
      <c r="AA687" s="1"/>
      <c r="AB687" s="1"/>
    </row>
    <row r="688" spans="1:36" ht="16">
      <c r="A688" s="1" t="s">
        <v>3606</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9">
        <f>SUM(B688:I688)</f>
        <v>6728.4315574766761</v>
      </c>
      <c r="K688" s="1"/>
      <c r="L688" s="1"/>
      <c r="M688" s="1"/>
      <c r="N688" s="1"/>
      <c r="O688" s="1"/>
      <c r="P688" s="1"/>
      <c r="Q688" s="1"/>
      <c r="R688" s="1"/>
      <c r="S688" s="1"/>
      <c r="T688" s="1"/>
      <c r="U688" s="1"/>
      <c r="V688" s="1"/>
      <c r="W688" s="1"/>
      <c r="X688" s="1"/>
      <c r="Y688" s="1"/>
      <c r="Z688" s="1"/>
      <c r="AA688" s="1"/>
      <c r="AB688" s="1"/>
    </row>
    <row r="689" spans="1:28" ht="16">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9">
        <f>SUM(B689:I689)</f>
        <v>6829.3363086771278</v>
      </c>
      <c r="K689" s="1"/>
      <c r="L689" s="1"/>
      <c r="M689" s="1"/>
      <c r="N689" s="1"/>
      <c r="O689" s="1"/>
      <c r="P689" s="1"/>
      <c r="Q689" s="1"/>
      <c r="R689" s="1"/>
      <c r="S689" s="1"/>
      <c r="T689" s="1"/>
      <c r="U689" s="1"/>
      <c r="V689" s="1"/>
      <c r="W689" s="1"/>
      <c r="X689" s="1"/>
      <c r="Y689" s="1"/>
      <c r="Z689" s="1"/>
      <c r="AA689" s="1"/>
      <c r="AB689" s="1"/>
    </row>
    <row r="690" spans="1:28" ht="16">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9">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ht="16">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9">
        <f t="shared" si="23"/>
        <v>1988.8849778707445</v>
      </c>
      <c r="K691" s="1"/>
      <c r="L691" s="1"/>
      <c r="M691" s="1"/>
      <c r="N691" s="1"/>
      <c r="O691" s="1"/>
      <c r="P691" s="1"/>
      <c r="Q691" s="1"/>
      <c r="R691" s="1"/>
      <c r="S691" s="1"/>
      <c r="T691" s="1"/>
      <c r="U691" s="1"/>
      <c r="V691" s="1"/>
      <c r="W691" s="1"/>
      <c r="X691" s="1"/>
      <c r="Y691" s="1"/>
      <c r="Z691" s="1"/>
      <c r="AA691" s="1"/>
      <c r="AB691" s="1"/>
    </row>
    <row r="692" spans="1:28" ht="16">
      <c r="A692" s="1" t="s">
        <v>2424</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9">
        <f t="shared" si="23"/>
        <v>594.3871781042867</v>
      </c>
      <c r="K692" s="1"/>
      <c r="L692" s="1"/>
      <c r="M692" s="1"/>
      <c r="N692" s="1"/>
      <c r="O692" s="1"/>
      <c r="P692" s="1"/>
      <c r="Q692" s="1"/>
      <c r="R692" s="1"/>
      <c r="S692" s="1"/>
      <c r="T692" s="1"/>
      <c r="U692" s="1"/>
      <c r="V692" s="1"/>
      <c r="W692" s="1"/>
      <c r="X692" s="1"/>
      <c r="Y692" s="1"/>
      <c r="Z692" s="1"/>
      <c r="AA692" s="1"/>
      <c r="AB692" s="1"/>
    </row>
    <row r="693" spans="1:28" ht="16">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9">
        <f t="shared" si="23"/>
        <v>1847.0916388108249</v>
      </c>
      <c r="K693" s="1"/>
      <c r="L693" s="1"/>
      <c r="M693" s="1"/>
      <c r="N693" s="1"/>
      <c r="O693" s="1"/>
      <c r="P693" s="1"/>
      <c r="Q693" s="1"/>
      <c r="R693" s="1"/>
      <c r="S693" s="1"/>
      <c r="T693" s="1"/>
      <c r="U693" s="1"/>
      <c r="V693" s="1"/>
      <c r="W693" s="1"/>
      <c r="X693" s="1"/>
      <c r="Y693" s="1"/>
      <c r="Z693" s="1"/>
      <c r="AA693" s="1"/>
      <c r="AB693" s="1"/>
    </row>
    <row r="694" spans="1:28" ht="16">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9">
        <f t="shared" si="23"/>
        <v>566.1011011848085</v>
      </c>
      <c r="K694" s="1"/>
      <c r="L694" s="1"/>
      <c r="M694" s="1"/>
      <c r="N694" s="1"/>
      <c r="O694" s="1"/>
      <c r="P694" s="1"/>
      <c r="Q694" s="1"/>
      <c r="R694" s="1"/>
      <c r="S694" s="1"/>
      <c r="T694" s="1"/>
      <c r="U694" s="1"/>
      <c r="V694" s="1"/>
      <c r="W694" s="1"/>
      <c r="X694" s="1"/>
      <c r="Y694" s="1"/>
      <c r="Z694" s="1"/>
      <c r="AA694" s="1"/>
      <c r="AB694" s="1"/>
    </row>
    <row r="695" spans="1:28" ht="16">
      <c r="A695" s="1" t="s">
        <v>2434</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9">
        <f t="shared" si="23"/>
        <v>205.76462632912921</v>
      </c>
      <c r="K695" s="1"/>
      <c r="L695" s="1"/>
      <c r="M695" s="1"/>
      <c r="N695" s="1"/>
      <c r="O695" s="1"/>
      <c r="P695" s="1"/>
      <c r="Q695" s="1"/>
      <c r="R695" s="1"/>
      <c r="S695" s="1"/>
      <c r="T695" s="1"/>
      <c r="U695" s="1"/>
      <c r="V695" s="1"/>
      <c r="W695" s="1"/>
      <c r="X695" s="1"/>
      <c r="Y695" s="1"/>
      <c r="Z695" s="1"/>
      <c r="AA695" s="1"/>
      <c r="AB695" s="1"/>
    </row>
    <row r="696" spans="1:28" ht="16">
      <c r="A696" s="1" t="s">
        <v>3102</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9">
        <f t="shared" si="23"/>
        <v>-773.96549280953138</v>
      </c>
      <c r="K696" s="1"/>
      <c r="L696" s="1"/>
      <c r="M696" s="1"/>
      <c r="N696" s="1"/>
      <c r="O696" s="1"/>
      <c r="P696" s="1"/>
      <c r="Q696" s="1"/>
      <c r="R696" s="1"/>
      <c r="S696" s="1"/>
      <c r="T696" s="1"/>
      <c r="U696" s="1"/>
      <c r="V696" s="1"/>
      <c r="W696" s="1"/>
      <c r="X696" s="1"/>
      <c r="Y696" s="1"/>
      <c r="Z696" s="1"/>
      <c r="AA696" s="1"/>
      <c r="AB696" s="1"/>
    </row>
    <row r="697" spans="1:28">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7" thickBot="1">
      <c r="A698" s="1" t="s">
        <v>3608</v>
      </c>
      <c r="B698" s="3"/>
      <c r="C698" s="3"/>
      <c r="D698" s="3"/>
      <c r="E698" s="3"/>
      <c r="F698" s="3"/>
      <c r="G698" s="3"/>
      <c r="H698" s="3"/>
      <c r="I698" s="3"/>
      <c r="K698" s="1"/>
      <c r="L698" s="1"/>
      <c r="M698" s="1"/>
      <c r="N698" s="1"/>
    </row>
    <row r="699" spans="1:28" ht="17" thickBot="1">
      <c r="A699" s="75" t="s">
        <v>846</v>
      </c>
      <c r="B699" s="76">
        <f>SUM(B689:D689,I689)</f>
        <v>6784.1546601877326</v>
      </c>
      <c r="C699" s="3"/>
      <c r="D699" s="3"/>
      <c r="E699" s="288"/>
      <c r="F699" s="3"/>
      <c r="G699" s="3"/>
      <c r="H699" s="3"/>
      <c r="I699" s="3"/>
      <c r="K699" s="1"/>
      <c r="L699" s="1"/>
      <c r="M699" s="1"/>
      <c r="N699" s="1"/>
      <c r="O699" s="1"/>
      <c r="P699" s="1"/>
      <c r="Q699" s="1"/>
      <c r="R699" s="1"/>
      <c r="S699" s="1"/>
      <c r="T699" s="1"/>
      <c r="U699" s="1"/>
      <c r="V699" s="1"/>
      <c r="W699" s="1"/>
      <c r="X699" s="1"/>
      <c r="Y699" s="1"/>
      <c r="Z699" s="1"/>
      <c r="AA699" s="1"/>
      <c r="AB699" s="1"/>
    </row>
    <row r="700" spans="1:28" ht="17" thickBot="1">
      <c r="A700" s="75" t="s">
        <v>3605</v>
      </c>
      <c r="B700" s="76">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c r="B701" s="3"/>
      <c r="C701" s="3"/>
      <c r="D701" s="3"/>
      <c r="E701" s="3"/>
      <c r="F701" s="3"/>
      <c r="G701" s="3"/>
      <c r="H701" s="3"/>
      <c r="I701" s="288"/>
      <c r="K701" s="1"/>
      <c r="L701" s="1"/>
      <c r="M701" s="1"/>
      <c r="N701" s="1"/>
      <c r="O701" s="1"/>
      <c r="P701" s="1"/>
      <c r="Q701" s="1"/>
      <c r="R701" s="1"/>
      <c r="S701" s="1"/>
      <c r="T701" s="1"/>
      <c r="U701" s="1"/>
      <c r="V701" s="1"/>
      <c r="W701" s="1"/>
      <c r="X701" s="1"/>
      <c r="Y701" s="1"/>
      <c r="Z701" s="1"/>
      <c r="AA701" s="1"/>
      <c r="AB701" s="1"/>
    </row>
    <row r="702" spans="1:28" ht="17" thickBot="1">
      <c r="A702" s="1" t="s">
        <v>3609</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7" thickBot="1">
      <c r="A703" s="75" t="s">
        <v>846</v>
      </c>
      <c r="B703" s="76">
        <f>SUM(B689:I689)</f>
        <v>6829.3363086771278</v>
      </c>
      <c r="D703" s="288"/>
      <c r="K703" s="1"/>
      <c r="L703" s="1"/>
      <c r="M703" s="1"/>
      <c r="N703" s="1"/>
      <c r="O703" s="1"/>
      <c r="P703" s="1"/>
      <c r="Q703" s="1"/>
      <c r="R703" s="1"/>
      <c r="S703" s="1"/>
      <c r="T703" s="1"/>
      <c r="U703" s="1"/>
      <c r="V703" s="1"/>
      <c r="W703" s="1"/>
      <c r="X703" s="1"/>
      <c r="Y703" s="1"/>
      <c r="Z703" s="1"/>
      <c r="AA703" s="1"/>
      <c r="AB703" s="1"/>
    </row>
    <row r="704" spans="1:28" ht="17" thickBot="1">
      <c r="A704" s="75" t="s">
        <v>3605</v>
      </c>
      <c r="B704" s="76">
        <f>SUM(B688:I688)</f>
        <v>6728.4315574766761</v>
      </c>
      <c r="D704" s="288"/>
      <c r="K704" s="1"/>
      <c r="L704" s="1"/>
      <c r="M704" s="1"/>
      <c r="N704" s="1"/>
      <c r="O704" s="1"/>
      <c r="P704" s="1"/>
      <c r="Q704" s="1"/>
      <c r="R704" s="1"/>
      <c r="S704" s="1"/>
      <c r="T704" s="1"/>
      <c r="U704" s="1"/>
      <c r="V704" s="1"/>
      <c r="W704" s="1"/>
      <c r="X704" s="1"/>
      <c r="Y704" s="1"/>
      <c r="Z704" s="1"/>
      <c r="AA704" s="1"/>
      <c r="AB704" s="1"/>
    </row>
    <row r="705" spans="1:28">
      <c r="A705" s="2"/>
      <c r="B705" s="3"/>
      <c r="K705" s="1"/>
      <c r="L705" s="1"/>
      <c r="M705" s="1"/>
      <c r="N705" s="1"/>
      <c r="O705" s="1"/>
      <c r="P705" s="1"/>
      <c r="Q705" s="1"/>
      <c r="R705" s="1"/>
      <c r="S705" s="1"/>
      <c r="T705" s="1"/>
      <c r="U705" s="1"/>
      <c r="V705" s="1"/>
      <c r="W705" s="1"/>
      <c r="X705" s="1"/>
      <c r="Y705" s="1"/>
      <c r="Z705" s="1"/>
      <c r="AA705" s="1"/>
      <c r="AB705" s="1"/>
    </row>
    <row r="706" spans="1:28" ht="16">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ht="16">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ht="16">
      <c r="A708" s="1" t="s">
        <v>2424</v>
      </c>
      <c r="B708" s="3">
        <f t="shared" si="25"/>
        <v>594.3871781042867</v>
      </c>
      <c r="K708" s="1"/>
      <c r="L708" s="1"/>
      <c r="M708" s="1"/>
      <c r="N708" s="1"/>
      <c r="O708" s="1"/>
      <c r="P708" s="1"/>
      <c r="Q708" s="1"/>
      <c r="R708" s="1"/>
      <c r="S708" s="1"/>
      <c r="T708" s="1"/>
      <c r="U708" s="1"/>
      <c r="V708" s="1"/>
      <c r="W708" s="1"/>
      <c r="X708" s="1"/>
      <c r="Y708" s="1"/>
      <c r="Z708" s="1"/>
      <c r="AA708" s="1"/>
      <c r="AB708" s="1"/>
    </row>
    <row r="709" spans="1:28" ht="16">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ht="16">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ht="16">
      <c r="A711" s="1" t="s">
        <v>2434</v>
      </c>
      <c r="B711" s="3">
        <f t="shared" si="25"/>
        <v>205.76462632912921</v>
      </c>
      <c r="K711" s="1"/>
      <c r="L711" s="1"/>
      <c r="M711" s="1"/>
      <c r="N711" s="1"/>
      <c r="O711" s="1"/>
      <c r="P711" s="1"/>
      <c r="Q711" s="1"/>
      <c r="R711" s="1"/>
      <c r="S711" s="1"/>
      <c r="T711" s="1"/>
      <c r="U711" s="1"/>
      <c r="V711" s="1"/>
      <c r="W711" s="1"/>
      <c r="X711" s="1"/>
      <c r="Y711" s="1"/>
      <c r="Z711" s="1"/>
      <c r="AA711" s="1"/>
      <c r="AB711" s="1"/>
    </row>
    <row r="712" spans="1:28" ht="16">
      <c r="A712" s="1" t="s">
        <v>3102</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c r="A713" s="2"/>
      <c r="B713" s="3"/>
      <c r="C713" s="3"/>
      <c r="K713" s="1"/>
      <c r="L713" s="1"/>
      <c r="M713" s="1"/>
      <c r="N713" s="1"/>
      <c r="O713" s="1"/>
      <c r="P713" s="1"/>
      <c r="Q713" s="1"/>
      <c r="R713" s="1"/>
      <c r="S713" s="1"/>
      <c r="T713" s="1"/>
      <c r="U713" s="1"/>
      <c r="V713" s="1"/>
      <c r="W713" s="1"/>
      <c r="X713" s="1"/>
      <c r="Y713" s="1"/>
      <c r="Z713" s="1"/>
      <c r="AA713" s="1"/>
      <c r="AB713" s="1"/>
    </row>
    <row r="714" spans="1:28">
      <c r="A714" s="2"/>
      <c r="B714" s="3"/>
      <c r="K714" s="1"/>
      <c r="L714" s="1"/>
      <c r="M714" s="1"/>
      <c r="N714" s="1"/>
      <c r="O714" s="1"/>
      <c r="P714" s="1"/>
      <c r="Q714" s="1"/>
      <c r="R714" s="1"/>
      <c r="S714" s="1"/>
      <c r="T714" s="1"/>
      <c r="U714" s="1"/>
      <c r="V714" s="1"/>
      <c r="W714" s="1"/>
      <c r="X714" s="1"/>
      <c r="Y714" s="1"/>
      <c r="Z714" s="1"/>
      <c r="AA714" s="1"/>
      <c r="AB714" s="1"/>
    </row>
    <row r="715" spans="1:28">
      <c r="A715" s="2"/>
      <c r="B715" s="3"/>
      <c r="K715" s="1"/>
      <c r="L715" s="1"/>
      <c r="M715" s="1"/>
      <c r="N715" s="1"/>
      <c r="O715" s="1"/>
      <c r="P715" s="1"/>
      <c r="Q715" s="1"/>
      <c r="R715" s="1"/>
      <c r="S715" s="1"/>
      <c r="T715" s="1"/>
      <c r="U715" s="1"/>
      <c r="V715" s="1"/>
      <c r="W715" s="1"/>
      <c r="X715" s="1"/>
      <c r="Y715" s="1"/>
      <c r="Z715" s="1"/>
      <c r="AA715" s="1"/>
      <c r="AB715" s="1"/>
    </row>
    <row r="716" spans="1:28" ht="16">
      <c r="A716" s="77" t="s">
        <v>847</v>
      </c>
      <c r="B716" s="78"/>
      <c r="C716" s="78"/>
      <c r="D716" s="78"/>
      <c r="E716" s="78"/>
      <c r="F716" s="78"/>
      <c r="G716" s="78"/>
      <c r="H716" s="78"/>
      <c r="I716" s="78"/>
      <c r="J716" s="78"/>
      <c r="K716" s="78"/>
      <c r="L716" s="78"/>
      <c r="M716" s="78"/>
      <c r="N716" s="78"/>
    </row>
    <row r="717" spans="1:28">
      <c r="A717" s="78" t="s">
        <v>848</v>
      </c>
      <c r="B717" s="78"/>
      <c r="C717" s="78"/>
      <c r="D717" s="78"/>
      <c r="E717" s="78"/>
      <c r="F717" s="78"/>
      <c r="G717" s="78"/>
      <c r="H717" s="78"/>
      <c r="I717" s="78"/>
      <c r="J717" s="78"/>
      <c r="K717" s="78"/>
      <c r="L717" s="78"/>
      <c r="M717" s="78"/>
      <c r="N717" s="78"/>
    </row>
    <row r="718" spans="1:28">
      <c r="A718" s="78" t="s">
        <v>849</v>
      </c>
      <c r="B718" s="78"/>
      <c r="C718" s="78"/>
      <c r="D718" s="78"/>
      <c r="E718" s="78"/>
      <c r="F718" s="78"/>
      <c r="G718" s="78"/>
      <c r="H718" s="78"/>
      <c r="I718" s="78"/>
      <c r="J718" s="78"/>
      <c r="K718" s="78"/>
      <c r="L718" s="78"/>
      <c r="M718" s="78"/>
      <c r="N718" s="78"/>
    </row>
    <row r="719" spans="1:28" ht="36">
      <c r="A719" s="79" t="s">
        <v>850</v>
      </c>
      <c r="B719" s="80" t="s">
        <v>851</v>
      </c>
      <c r="C719" s="81" t="s">
        <v>852</v>
      </c>
      <c r="D719" s="82" t="s">
        <v>853</v>
      </c>
      <c r="E719" s="82" t="s">
        <v>854</v>
      </c>
      <c r="F719" s="83" t="s">
        <v>855</v>
      </c>
      <c r="G719" s="82" t="s">
        <v>856</v>
      </c>
      <c r="H719" s="83" t="s">
        <v>857</v>
      </c>
      <c r="I719" s="82" t="s">
        <v>858</v>
      </c>
      <c r="J719" s="83" t="s">
        <v>859</v>
      </c>
      <c r="K719" s="82" t="s">
        <v>860</v>
      </c>
      <c r="L719" s="83" t="s">
        <v>861</v>
      </c>
      <c r="M719" s="83" t="s">
        <v>862</v>
      </c>
      <c r="N719" s="83" t="s">
        <v>863</v>
      </c>
    </row>
    <row r="720" spans="1:28">
      <c r="A720" s="84" t="s">
        <v>864</v>
      </c>
      <c r="B720" s="85" t="s">
        <v>865</v>
      </c>
      <c r="C720" s="86" t="s">
        <v>866</v>
      </c>
      <c r="D720" s="84" t="s">
        <v>867</v>
      </c>
      <c r="E720" s="84" t="s">
        <v>868</v>
      </c>
      <c r="F720" s="87">
        <v>1</v>
      </c>
      <c r="G720" s="84" t="s">
        <v>869</v>
      </c>
      <c r="H720" s="87">
        <v>1</v>
      </c>
      <c r="I720" s="84" t="s">
        <v>870</v>
      </c>
      <c r="J720" s="87">
        <v>1</v>
      </c>
      <c r="K720" s="84" t="s">
        <v>871</v>
      </c>
      <c r="L720" s="87">
        <v>1</v>
      </c>
      <c r="M720" s="84" t="s">
        <v>872</v>
      </c>
      <c r="N720" s="87">
        <v>1</v>
      </c>
    </row>
    <row r="721" spans="1:14">
      <c r="A721" s="88" t="s">
        <v>873</v>
      </c>
      <c r="B721" s="89" t="s">
        <v>874</v>
      </c>
      <c r="C721" s="89" t="s">
        <v>875</v>
      </c>
      <c r="D721" s="88" t="s">
        <v>876</v>
      </c>
      <c r="E721" s="88" t="s">
        <v>877</v>
      </c>
      <c r="F721" s="90">
        <v>84</v>
      </c>
      <c r="G721" s="88" t="s">
        <v>878</v>
      </c>
      <c r="H721" s="90">
        <v>28</v>
      </c>
      <c r="I721" s="88" t="s">
        <v>879</v>
      </c>
      <c r="J721" s="90">
        <v>67</v>
      </c>
      <c r="K721" s="88" t="s">
        <v>880</v>
      </c>
      <c r="L721" s="90">
        <v>14</v>
      </c>
      <c r="M721" s="88" t="s">
        <v>881</v>
      </c>
      <c r="N721" s="90">
        <v>4</v>
      </c>
    </row>
    <row r="722" spans="1:14">
      <c r="A722" s="91" t="s">
        <v>882</v>
      </c>
      <c r="B722" s="92" t="s">
        <v>874</v>
      </c>
      <c r="C722" s="92" t="s">
        <v>875</v>
      </c>
      <c r="D722" s="91" t="s">
        <v>876</v>
      </c>
      <c r="E722" s="91" t="s">
        <v>883</v>
      </c>
      <c r="F722" s="93">
        <v>85</v>
      </c>
      <c r="G722" s="91" t="s">
        <v>884</v>
      </c>
      <c r="H722" s="93">
        <v>30</v>
      </c>
      <c r="I722" s="91" t="s">
        <v>885</v>
      </c>
      <c r="J722" s="93">
        <v>68</v>
      </c>
      <c r="K722" s="91" t="s">
        <v>886</v>
      </c>
      <c r="L722" s="93">
        <v>15</v>
      </c>
      <c r="M722" s="91" t="s">
        <v>887</v>
      </c>
      <c r="N722" s="93">
        <v>6</v>
      </c>
    </row>
    <row r="723" spans="1:14">
      <c r="A723" s="94" t="s">
        <v>888</v>
      </c>
      <c r="B723" s="95" t="s">
        <v>889</v>
      </c>
      <c r="C723" s="95" t="s">
        <v>890</v>
      </c>
      <c r="D723" s="94" t="s">
        <v>891</v>
      </c>
      <c r="E723" s="94" t="s">
        <v>892</v>
      </c>
      <c r="F723" s="96">
        <v>264</v>
      </c>
      <c r="G723" s="94" t="s">
        <v>893</v>
      </c>
      <c r="H723" s="96">
        <v>265</v>
      </c>
      <c r="I723" s="94" t="s">
        <v>894</v>
      </c>
      <c r="J723" s="96">
        <v>277</v>
      </c>
      <c r="K723" s="94" t="s">
        <v>895</v>
      </c>
      <c r="L723" s="96">
        <v>282</v>
      </c>
      <c r="M723" s="94" t="s">
        <v>896</v>
      </c>
      <c r="N723" s="96">
        <v>234</v>
      </c>
    </row>
    <row r="724" spans="1:14">
      <c r="A724" s="84" t="s">
        <v>897</v>
      </c>
      <c r="B724" s="85" t="s">
        <v>898</v>
      </c>
      <c r="C724" s="97">
        <v>45</v>
      </c>
      <c r="D724" s="98">
        <v>0.26</v>
      </c>
      <c r="E724" s="84" t="s">
        <v>899</v>
      </c>
      <c r="F724" s="87">
        <v>6900</v>
      </c>
      <c r="G724" s="84" t="s">
        <v>900</v>
      </c>
      <c r="H724" s="87">
        <v>4660</v>
      </c>
      <c r="I724" s="84" t="s">
        <v>901</v>
      </c>
      <c r="J724" s="87">
        <v>6890</v>
      </c>
      <c r="K724" s="84" t="s">
        <v>902</v>
      </c>
      <c r="L724" s="87">
        <v>4890</v>
      </c>
      <c r="M724" s="84" t="s">
        <v>903</v>
      </c>
      <c r="N724" s="87">
        <v>2340</v>
      </c>
    </row>
    <row r="725" spans="1:14">
      <c r="A725" s="88" t="s">
        <v>904</v>
      </c>
      <c r="B725" s="89" t="s">
        <v>905</v>
      </c>
      <c r="C725" s="99">
        <v>100</v>
      </c>
      <c r="D725" s="100">
        <v>0.32</v>
      </c>
      <c r="E725" s="88" t="s">
        <v>906</v>
      </c>
      <c r="F725" s="101">
        <v>10800</v>
      </c>
      <c r="G725" s="88" t="s">
        <v>907</v>
      </c>
      <c r="H725" s="101">
        <v>10200</v>
      </c>
      <c r="I725" s="88" t="s">
        <v>908</v>
      </c>
      <c r="J725" s="101">
        <v>11300</v>
      </c>
      <c r="K725" s="88" t="s">
        <v>909</v>
      </c>
      <c r="L725" s="101">
        <v>11000</v>
      </c>
      <c r="M725" s="88" t="s">
        <v>910</v>
      </c>
      <c r="N725" s="90">
        <v>8450</v>
      </c>
    </row>
    <row r="726" spans="1:14">
      <c r="A726" s="91" t="s">
        <v>911</v>
      </c>
      <c r="B726" s="92" t="s">
        <v>912</v>
      </c>
      <c r="C726" s="102">
        <v>640</v>
      </c>
      <c r="D726" s="103">
        <v>0.25</v>
      </c>
      <c r="E726" s="91" t="s">
        <v>913</v>
      </c>
      <c r="F726" s="104">
        <v>10900</v>
      </c>
      <c r="G726" s="91" t="s">
        <v>914</v>
      </c>
      <c r="H726" s="104">
        <v>13900</v>
      </c>
      <c r="I726" s="91" t="s">
        <v>915</v>
      </c>
      <c r="J726" s="104">
        <v>11700</v>
      </c>
      <c r="K726" s="91" t="s">
        <v>916</v>
      </c>
      <c r="L726" s="104">
        <v>14200</v>
      </c>
      <c r="M726" s="91" t="s">
        <v>917</v>
      </c>
      <c r="N726" s="104">
        <v>15900</v>
      </c>
    </row>
    <row r="727" spans="1:14">
      <c r="A727" s="88" t="s">
        <v>918</v>
      </c>
      <c r="B727" s="105" t="s">
        <v>919</v>
      </c>
      <c r="C727" s="106">
        <v>85</v>
      </c>
      <c r="D727" s="100">
        <v>0.3</v>
      </c>
      <c r="E727" s="88" t="s">
        <v>920</v>
      </c>
      <c r="F727" s="90">
        <v>6490</v>
      </c>
      <c r="G727" s="88" t="s">
        <v>921</v>
      </c>
      <c r="H727" s="90">
        <v>5820</v>
      </c>
      <c r="I727" s="88" t="s">
        <v>922</v>
      </c>
      <c r="J727" s="90">
        <v>6730</v>
      </c>
      <c r="K727" s="88" t="s">
        <v>923</v>
      </c>
      <c r="L727" s="90">
        <v>6250</v>
      </c>
      <c r="M727" s="88" t="s">
        <v>924</v>
      </c>
      <c r="N727" s="90">
        <v>4470</v>
      </c>
    </row>
    <row r="728" spans="1:14">
      <c r="A728" s="91" t="s">
        <v>925</v>
      </c>
      <c r="B728" s="107" t="s">
        <v>926</v>
      </c>
      <c r="C728" s="102">
        <v>190</v>
      </c>
      <c r="D728" s="103">
        <v>0.31</v>
      </c>
      <c r="E728" s="91" t="s">
        <v>927</v>
      </c>
      <c r="F728" s="93">
        <v>7710</v>
      </c>
      <c r="G728" s="91" t="s">
        <v>928</v>
      </c>
      <c r="H728" s="93">
        <v>8590</v>
      </c>
      <c r="I728" s="91" t="s">
        <v>929</v>
      </c>
      <c r="J728" s="93">
        <v>8190</v>
      </c>
      <c r="K728" s="91" t="s">
        <v>930</v>
      </c>
      <c r="L728" s="93">
        <v>9020</v>
      </c>
      <c r="M728" s="91" t="s">
        <v>931</v>
      </c>
      <c r="N728" s="93">
        <v>8550</v>
      </c>
    </row>
    <row r="729" spans="1:14">
      <c r="A729" s="94" t="s">
        <v>932</v>
      </c>
      <c r="B729" s="108" t="s">
        <v>933</v>
      </c>
      <c r="C729" s="109">
        <v>1020</v>
      </c>
      <c r="D729" s="110">
        <v>0.2</v>
      </c>
      <c r="E729" s="94" t="s">
        <v>934</v>
      </c>
      <c r="F729" s="96">
        <v>5860</v>
      </c>
      <c r="G729" s="94" t="s">
        <v>935</v>
      </c>
      <c r="H729" s="96">
        <v>7670</v>
      </c>
      <c r="I729" s="94" t="s">
        <v>936</v>
      </c>
      <c r="J729" s="96">
        <v>6310</v>
      </c>
      <c r="K729" s="94" t="s">
        <v>937</v>
      </c>
      <c r="L729" s="96">
        <v>7810</v>
      </c>
      <c r="M729" s="94" t="s">
        <v>938</v>
      </c>
      <c r="N729" s="96">
        <v>8980</v>
      </c>
    </row>
    <row r="730" spans="1:14">
      <c r="A730" s="84" t="s">
        <v>939</v>
      </c>
      <c r="B730" s="85" t="s">
        <v>940</v>
      </c>
      <c r="C730" s="97">
        <v>1.7</v>
      </c>
      <c r="D730" s="98">
        <v>0.15</v>
      </c>
      <c r="E730" s="84" t="s">
        <v>941</v>
      </c>
      <c r="F730" s="87">
        <v>543</v>
      </c>
      <c r="G730" s="84" t="s">
        <v>941</v>
      </c>
      <c r="H730" s="87">
        <v>148</v>
      </c>
      <c r="I730" s="84" t="s">
        <v>942</v>
      </c>
      <c r="J730" s="87">
        <v>192</v>
      </c>
      <c r="K730" s="84" t="s">
        <v>943</v>
      </c>
      <c r="L730" s="87">
        <v>26</v>
      </c>
      <c r="M730" s="84" t="s">
        <v>944</v>
      </c>
      <c r="N730" s="87">
        <v>20</v>
      </c>
    </row>
    <row r="731" spans="1:14">
      <c r="A731" s="88" t="s">
        <v>945</v>
      </c>
      <c r="B731" s="89" t="s">
        <v>946</v>
      </c>
      <c r="C731" s="106">
        <v>11.9</v>
      </c>
      <c r="D731" s="100">
        <v>0.21</v>
      </c>
      <c r="E731" s="88" t="s">
        <v>947</v>
      </c>
      <c r="F731" s="90">
        <v>5280</v>
      </c>
      <c r="G731" s="88" t="s">
        <v>920</v>
      </c>
      <c r="H731" s="90">
        <v>1760</v>
      </c>
      <c r="I731" s="88" t="s">
        <v>948</v>
      </c>
      <c r="J731" s="90">
        <v>4200</v>
      </c>
      <c r="K731" s="88" t="s">
        <v>949</v>
      </c>
      <c r="L731" s="90">
        <v>832</v>
      </c>
      <c r="M731" s="88" t="s">
        <v>950</v>
      </c>
      <c r="N731" s="90">
        <v>262</v>
      </c>
    </row>
    <row r="732" spans="1:14">
      <c r="A732" s="91" t="s">
        <v>951</v>
      </c>
      <c r="B732" s="107" t="s">
        <v>952</v>
      </c>
      <c r="C732" s="111">
        <v>1</v>
      </c>
      <c r="D732" s="103">
        <v>0.17</v>
      </c>
      <c r="E732" s="91" t="s">
        <v>953</v>
      </c>
      <c r="F732" s="93">
        <v>218</v>
      </c>
      <c r="G732" s="91" t="s">
        <v>953</v>
      </c>
      <c r="H732" s="93">
        <v>59</v>
      </c>
      <c r="I732" s="91" t="s">
        <v>954</v>
      </c>
      <c r="J732" s="93">
        <v>70</v>
      </c>
      <c r="K732" s="91" t="s">
        <v>955</v>
      </c>
      <c r="L732" s="93">
        <v>10</v>
      </c>
      <c r="M732" s="91" t="s">
        <v>956</v>
      </c>
      <c r="N732" s="93">
        <v>8</v>
      </c>
    </row>
    <row r="733" spans="1:14">
      <c r="A733" s="88" t="s">
        <v>957</v>
      </c>
      <c r="B733" s="105" t="s">
        <v>958</v>
      </c>
      <c r="C733" s="106">
        <v>3.4</v>
      </c>
      <c r="D733" s="100">
        <v>0.21</v>
      </c>
      <c r="E733" s="88" t="s">
        <v>959</v>
      </c>
      <c r="F733" s="90">
        <v>945</v>
      </c>
      <c r="G733" s="88" t="s">
        <v>960</v>
      </c>
      <c r="H733" s="90">
        <v>258</v>
      </c>
      <c r="I733" s="88" t="s">
        <v>961</v>
      </c>
      <c r="J733" s="90">
        <v>426</v>
      </c>
      <c r="K733" s="88" t="s">
        <v>962</v>
      </c>
      <c r="L733" s="90">
        <v>48</v>
      </c>
      <c r="M733" s="88" t="s">
        <v>963</v>
      </c>
      <c r="N733" s="90">
        <v>36</v>
      </c>
    </row>
    <row r="734" spans="1:14">
      <c r="A734" s="91" t="s">
        <v>964</v>
      </c>
      <c r="B734" s="107" t="s">
        <v>965</v>
      </c>
      <c r="C734" s="111">
        <v>1.3</v>
      </c>
      <c r="D734" s="103">
        <v>0.15</v>
      </c>
      <c r="E734" s="91" t="s">
        <v>966</v>
      </c>
      <c r="F734" s="93">
        <v>292</v>
      </c>
      <c r="G734" s="91" t="s">
        <v>966</v>
      </c>
      <c r="H734" s="93">
        <v>79</v>
      </c>
      <c r="I734" s="91" t="s">
        <v>967</v>
      </c>
      <c r="J734" s="93">
        <v>98</v>
      </c>
      <c r="K734" s="91" t="s">
        <v>968</v>
      </c>
      <c r="L734" s="93">
        <v>14</v>
      </c>
      <c r="M734" s="91" t="s">
        <v>969</v>
      </c>
      <c r="N734" s="93">
        <v>11</v>
      </c>
    </row>
    <row r="735" spans="1:14">
      <c r="A735" s="88" t="s">
        <v>970</v>
      </c>
      <c r="B735" s="105" t="s">
        <v>971</v>
      </c>
      <c r="C735" s="106">
        <v>4</v>
      </c>
      <c r="D735" s="100">
        <v>0.23</v>
      </c>
      <c r="E735" s="88" t="s">
        <v>972</v>
      </c>
      <c r="F735" s="90">
        <v>1350</v>
      </c>
      <c r="G735" s="88" t="s">
        <v>973</v>
      </c>
      <c r="H735" s="90">
        <v>370</v>
      </c>
      <c r="I735" s="88" t="s">
        <v>974</v>
      </c>
      <c r="J735" s="90">
        <v>659</v>
      </c>
      <c r="K735" s="88" t="s">
        <v>975</v>
      </c>
      <c r="L735" s="90">
        <v>72</v>
      </c>
      <c r="M735" s="88" t="s">
        <v>976</v>
      </c>
      <c r="N735" s="90">
        <v>51</v>
      </c>
    </row>
    <row r="736" spans="1:14">
      <c r="A736" s="91" t="s">
        <v>977</v>
      </c>
      <c r="B736" s="107" t="s">
        <v>978</v>
      </c>
      <c r="C736" s="111">
        <v>5.9</v>
      </c>
      <c r="D736" s="103">
        <v>0.2</v>
      </c>
      <c r="E736" s="91" t="s">
        <v>979</v>
      </c>
      <c r="F736" s="93">
        <v>1870</v>
      </c>
      <c r="G736" s="91" t="s">
        <v>980</v>
      </c>
      <c r="H736" s="93">
        <v>527</v>
      </c>
      <c r="I736" s="91" t="s">
        <v>981</v>
      </c>
      <c r="J736" s="93">
        <v>1120</v>
      </c>
      <c r="K736" s="91" t="s">
        <v>982</v>
      </c>
      <c r="L736" s="93">
        <v>121</v>
      </c>
      <c r="M736" s="91" t="s">
        <v>983</v>
      </c>
      <c r="N736" s="93">
        <v>74</v>
      </c>
    </row>
    <row r="737" spans="1:14">
      <c r="A737" s="88" t="s">
        <v>984</v>
      </c>
      <c r="B737" s="105" t="s">
        <v>985</v>
      </c>
      <c r="C737" s="106">
        <v>4.3</v>
      </c>
      <c r="D737" s="100">
        <v>0.17</v>
      </c>
      <c r="E737" s="88" t="s">
        <v>986</v>
      </c>
      <c r="F737" s="90">
        <v>1230</v>
      </c>
      <c r="G737" s="88" t="s">
        <v>987</v>
      </c>
      <c r="H737" s="90">
        <v>338</v>
      </c>
      <c r="I737" s="88" t="s">
        <v>988</v>
      </c>
      <c r="J737" s="90">
        <v>624</v>
      </c>
      <c r="K737" s="88" t="s">
        <v>989</v>
      </c>
      <c r="L737" s="90">
        <v>67</v>
      </c>
      <c r="M737" s="88" t="s">
        <v>990</v>
      </c>
      <c r="N737" s="90">
        <v>47</v>
      </c>
    </row>
    <row r="738" spans="1:14">
      <c r="A738" s="91" t="s">
        <v>991</v>
      </c>
      <c r="B738" s="107" t="s">
        <v>992</v>
      </c>
      <c r="C738" s="111">
        <v>9.1999999999999993</v>
      </c>
      <c r="D738" s="103">
        <v>0.16</v>
      </c>
      <c r="E738" s="91" t="s">
        <v>993</v>
      </c>
      <c r="F738" s="93">
        <v>2550</v>
      </c>
      <c r="G738" s="91" t="s">
        <v>994</v>
      </c>
      <c r="H738" s="93">
        <v>782</v>
      </c>
      <c r="I738" s="91" t="s">
        <v>995</v>
      </c>
      <c r="J738" s="93">
        <v>1850</v>
      </c>
      <c r="K738" s="91" t="s">
        <v>996</v>
      </c>
      <c r="L738" s="93">
        <v>271</v>
      </c>
      <c r="M738" s="91" t="s">
        <v>997</v>
      </c>
      <c r="N738" s="93">
        <v>111</v>
      </c>
    </row>
    <row r="739" spans="1:14">
      <c r="A739" s="88" t="s">
        <v>998</v>
      </c>
      <c r="B739" s="105" t="s">
        <v>999</v>
      </c>
      <c r="C739" s="106">
        <v>17.2</v>
      </c>
      <c r="D739" s="100">
        <v>0.19</v>
      </c>
      <c r="E739" s="88" t="s">
        <v>1000</v>
      </c>
      <c r="F739" s="90">
        <v>5020</v>
      </c>
      <c r="G739" s="88" t="s">
        <v>1001</v>
      </c>
      <c r="H739" s="90">
        <v>1980</v>
      </c>
      <c r="I739" s="88" t="s">
        <v>902</v>
      </c>
      <c r="J739" s="90">
        <v>4390</v>
      </c>
      <c r="K739" s="88" t="s">
        <v>1002</v>
      </c>
      <c r="L739" s="90">
        <v>1370</v>
      </c>
      <c r="M739" s="88" t="s">
        <v>1003</v>
      </c>
      <c r="N739" s="90">
        <v>356</v>
      </c>
    </row>
    <row r="740" spans="1:14">
      <c r="A740" s="91" t="s">
        <v>1004</v>
      </c>
      <c r="B740" s="107" t="s">
        <v>1005</v>
      </c>
      <c r="C740" s="111">
        <v>1.9</v>
      </c>
      <c r="D740" s="103">
        <v>0.22</v>
      </c>
      <c r="E740" s="91" t="s">
        <v>1006</v>
      </c>
      <c r="F740" s="93">
        <v>469</v>
      </c>
      <c r="G740" s="91" t="s">
        <v>1006</v>
      </c>
      <c r="H740" s="93">
        <v>127</v>
      </c>
      <c r="I740" s="91" t="s">
        <v>1007</v>
      </c>
      <c r="J740" s="93">
        <v>170</v>
      </c>
      <c r="K740" s="91" t="s">
        <v>1008</v>
      </c>
      <c r="L740" s="93">
        <v>22</v>
      </c>
      <c r="M740" s="91" t="s">
        <v>1009</v>
      </c>
      <c r="N740" s="93">
        <v>18</v>
      </c>
    </row>
    <row r="741" spans="1:14">
      <c r="A741" s="88" t="s">
        <v>1010</v>
      </c>
      <c r="B741" s="105" t="s">
        <v>1011</v>
      </c>
      <c r="C741" s="106">
        <v>5.9</v>
      </c>
      <c r="D741" s="100">
        <v>0.28999999999999998</v>
      </c>
      <c r="E741" s="88" t="s">
        <v>1012</v>
      </c>
      <c r="F741" s="90">
        <v>1860</v>
      </c>
      <c r="G741" s="88" t="s">
        <v>1013</v>
      </c>
      <c r="H741" s="90">
        <v>525</v>
      </c>
      <c r="I741" s="88" t="s">
        <v>1014</v>
      </c>
      <c r="J741" s="90">
        <v>1110</v>
      </c>
      <c r="K741" s="88" t="s">
        <v>1015</v>
      </c>
      <c r="L741" s="90">
        <v>120</v>
      </c>
      <c r="M741" s="88" t="s">
        <v>1016</v>
      </c>
      <c r="N741" s="90">
        <v>73</v>
      </c>
    </row>
    <row r="742" spans="1:14" ht="22">
      <c r="A742" s="112" t="s">
        <v>1017</v>
      </c>
      <c r="B742" s="112" t="s">
        <v>1018</v>
      </c>
      <c r="C742" s="113" t="s">
        <v>1019</v>
      </c>
      <c r="D742" s="114">
        <v>0.04</v>
      </c>
      <c r="E742" s="113" t="s">
        <v>1020</v>
      </c>
      <c r="F742" s="115">
        <v>5</v>
      </c>
      <c r="G742" s="113" t="s">
        <v>1020</v>
      </c>
      <c r="H742" s="115">
        <v>1</v>
      </c>
      <c r="I742" s="113" t="s">
        <v>1021</v>
      </c>
      <c r="J742" s="115">
        <v>2</v>
      </c>
      <c r="K742" s="113" t="s">
        <v>1022</v>
      </c>
      <c r="L742" s="116" t="s">
        <v>1023</v>
      </c>
      <c r="M742" s="113" t="s">
        <v>1024</v>
      </c>
      <c r="N742" s="116" t="s">
        <v>1023</v>
      </c>
    </row>
    <row r="743" spans="1:14">
      <c r="A743" s="84" t="s">
        <v>1025</v>
      </c>
      <c r="B743" s="85" t="s">
        <v>1026</v>
      </c>
      <c r="C743" s="117">
        <v>222</v>
      </c>
      <c r="D743" s="98">
        <v>0.18</v>
      </c>
      <c r="E743" s="84" t="s">
        <v>1027</v>
      </c>
      <c r="F743" s="118">
        <v>10800</v>
      </c>
      <c r="G743" s="84" t="s">
        <v>1028</v>
      </c>
      <c r="H743" s="118">
        <v>12400</v>
      </c>
      <c r="I743" s="84" t="s">
        <v>1029</v>
      </c>
      <c r="J743" s="118">
        <v>11500</v>
      </c>
      <c r="K743" s="84" t="s">
        <v>915</v>
      </c>
      <c r="L743" s="118">
        <v>13000</v>
      </c>
      <c r="M743" s="84" t="s">
        <v>1030</v>
      </c>
      <c r="N743" s="118">
        <v>12700</v>
      </c>
    </row>
    <row r="744" spans="1:14">
      <c r="A744" s="88" t="s">
        <v>1031</v>
      </c>
      <c r="B744" s="89" t="s">
        <v>1032</v>
      </c>
      <c r="C744" s="106">
        <v>5.2</v>
      </c>
      <c r="D744" s="100">
        <v>0.11</v>
      </c>
      <c r="E744" s="88" t="s">
        <v>1033</v>
      </c>
      <c r="F744" s="119">
        <v>2430</v>
      </c>
      <c r="G744" s="88" t="s">
        <v>1034</v>
      </c>
      <c r="H744" s="119">
        <v>677</v>
      </c>
      <c r="I744" s="88" t="s">
        <v>1035</v>
      </c>
      <c r="J744" s="120">
        <v>1360</v>
      </c>
      <c r="K744" s="88" t="s">
        <v>1036</v>
      </c>
      <c r="L744" s="119">
        <v>145</v>
      </c>
      <c r="M744" s="88" t="s">
        <v>1037</v>
      </c>
      <c r="N744" s="119">
        <v>94</v>
      </c>
    </row>
    <row r="745" spans="1:14">
      <c r="A745" s="91" t="s">
        <v>1038</v>
      </c>
      <c r="B745" s="92" t="s">
        <v>1039</v>
      </c>
      <c r="C745" s="111">
        <v>2.8</v>
      </c>
      <c r="D745" s="103">
        <v>0.02</v>
      </c>
      <c r="E745" s="91" t="s">
        <v>1040</v>
      </c>
      <c r="F745" s="121">
        <v>427</v>
      </c>
      <c r="G745" s="91" t="s">
        <v>1040</v>
      </c>
      <c r="H745" s="121">
        <v>116</v>
      </c>
      <c r="I745" s="91" t="s">
        <v>1041</v>
      </c>
      <c r="J745" s="121">
        <v>177</v>
      </c>
      <c r="K745" s="91" t="s">
        <v>1042</v>
      </c>
      <c r="L745" s="121">
        <v>21</v>
      </c>
      <c r="M745" s="91" t="s">
        <v>1043</v>
      </c>
      <c r="N745" s="121">
        <v>16</v>
      </c>
    </row>
    <row r="746" spans="1:14">
      <c r="A746" s="88" t="s">
        <v>1044</v>
      </c>
      <c r="B746" s="105" t="s">
        <v>1045</v>
      </c>
      <c r="C746" s="106">
        <v>28.2</v>
      </c>
      <c r="D746" s="100">
        <v>0.23</v>
      </c>
      <c r="E746" s="88" t="s">
        <v>1046</v>
      </c>
      <c r="F746" s="119">
        <v>6090</v>
      </c>
      <c r="G746" s="88" t="s">
        <v>1047</v>
      </c>
      <c r="H746" s="120">
        <v>3170</v>
      </c>
      <c r="I746" s="88" t="s">
        <v>1048</v>
      </c>
      <c r="J746" s="120">
        <v>5800</v>
      </c>
      <c r="K746" s="88" t="s">
        <v>1049</v>
      </c>
      <c r="L746" s="119">
        <v>2980</v>
      </c>
      <c r="M746" s="88" t="s">
        <v>1050</v>
      </c>
      <c r="N746" s="119">
        <v>967</v>
      </c>
    </row>
    <row r="747" spans="1:14">
      <c r="A747" s="91" t="s">
        <v>1051</v>
      </c>
      <c r="B747" s="107" t="s">
        <v>1052</v>
      </c>
      <c r="C747" s="111">
        <v>9.6999999999999993</v>
      </c>
      <c r="D747" s="103">
        <v>0.19</v>
      </c>
      <c r="E747" s="91" t="s">
        <v>1053</v>
      </c>
      <c r="F747" s="121">
        <v>3580</v>
      </c>
      <c r="G747" s="91" t="s">
        <v>1054</v>
      </c>
      <c r="H747" s="122">
        <v>1120</v>
      </c>
      <c r="I747" s="91" t="s">
        <v>1055</v>
      </c>
      <c r="J747" s="122">
        <v>2660</v>
      </c>
      <c r="K747" s="91" t="s">
        <v>1056</v>
      </c>
      <c r="L747" s="121">
        <v>412</v>
      </c>
      <c r="M747" s="91" t="s">
        <v>1057</v>
      </c>
      <c r="N747" s="121">
        <v>160</v>
      </c>
    </row>
    <row r="748" spans="1:14">
      <c r="A748" s="88" t="s">
        <v>1058</v>
      </c>
      <c r="B748" s="105" t="s">
        <v>1059</v>
      </c>
      <c r="C748" s="106">
        <v>13.4</v>
      </c>
      <c r="D748" s="100">
        <v>0.16</v>
      </c>
      <c r="E748" s="88" t="s">
        <v>1060</v>
      </c>
      <c r="F748" s="119">
        <v>3710</v>
      </c>
      <c r="G748" s="88" t="s">
        <v>1061</v>
      </c>
      <c r="H748" s="120">
        <v>1300</v>
      </c>
      <c r="I748" s="88" t="s">
        <v>877</v>
      </c>
      <c r="J748" s="120">
        <v>3050</v>
      </c>
      <c r="K748" s="88" t="s">
        <v>1062</v>
      </c>
      <c r="L748" s="119">
        <v>703</v>
      </c>
      <c r="M748" s="88" t="s">
        <v>1063</v>
      </c>
      <c r="N748" s="119">
        <v>201</v>
      </c>
    </row>
    <row r="749" spans="1:14">
      <c r="A749" s="91" t="s">
        <v>1064</v>
      </c>
      <c r="B749" s="107" t="s">
        <v>1065</v>
      </c>
      <c r="C749" s="111">
        <v>3.5</v>
      </c>
      <c r="D749" s="103">
        <v>0.13</v>
      </c>
      <c r="E749" s="91" t="s">
        <v>1066</v>
      </c>
      <c r="F749" s="121">
        <v>1200</v>
      </c>
      <c r="G749" s="91" t="s">
        <v>1067</v>
      </c>
      <c r="H749" s="121">
        <v>328</v>
      </c>
      <c r="I749" s="91" t="s">
        <v>1068</v>
      </c>
      <c r="J749" s="121">
        <v>549</v>
      </c>
      <c r="K749" s="91" t="s">
        <v>1069</v>
      </c>
      <c r="L749" s="121">
        <v>62</v>
      </c>
      <c r="M749" s="91" t="s">
        <v>868</v>
      </c>
      <c r="N749" s="121">
        <v>46</v>
      </c>
    </row>
    <row r="750" spans="1:14">
      <c r="A750" s="88" t="s">
        <v>1070</v>
      </c>
      <c r="B750" s="89" t="s">
        <v>1071</v>
      </c>
      <c r="C750" s="106">
        <v>47.1</v>
      </c>
      <c r="D750" s="100">
        <v>0.16</v>
      </c>
      <c r="E750" s="88" t="s">
        <v>1072</v>
      </c>
      <c r="F750" s="119">
        <v>6940</v>
      </c>
      <c r="G750" s="88" t="s">
        <v>1073</v>
      </c>
      <c r="H750" s="120">
        <v>4800</v>
      </c>
      <c r="I750" s="88" t="s">
        <v>1074</v>
      </c>
      <c r="J750" s="120">
        <v>6960</v>
      </c>
      <c r="K750" s="88" t="s">
        <v>1075</v>
      </c>
      <c r="L750" s="119">
        <v>5060</v>
      </c>
      <c r="M750" s="88" t="s">
        <v>1076</v>
      </c>
      <c r="N750" s="120">
        <v>2500</v>
      </c>
    </row>
    <row r="751" spans="1:14">
      <c r="A751" s="91" t="s">
        <v>1077</v>
      </c>
      <c r="B751" s="107" t="s">
        <v>1078</v>
      </c>
      <c r="C751" s="111">
        <v>0.4</v>
      </c>
      <c r="D751" s="103">
        <v>0.04</v>
      </c>
      <c r="E751" s="91" t="s">
        <v>1079</v>
      </c>
      <c r="F751" s="121">
        <v>60</v>
      </c>
      <c r="G751" s="91" t="s">
        <v>1079</v>
      </c>
      <c r="H751" s="121">
        <v>16</v>
      </c>
      <c r="I751" s="91" t="s">
        <v>1080</v>
      </c>
      <c r="J751" s="121">
        <v>18</v>
      </c>
      <c r="K751" s="91" t="s">
        <v>1081</v>
      </c>
      <c r="L751" s="121">
        <v>3</v>
      </c>
      <c r="M751" s="91" t="s">
        <v>1082</v>
      </c>
      <c r="N751" s="121">
        <v>2</v>
      </c>
    </row>
    <row r="752" spans="1:14">
      <c r="A752" s="88" t="s">
        <v>1083</v>
      </c>
      <c r="B752" s="105" t="s">
        <v>1084</v>
      </c>
      <c r="C752" s="106">
        <v>1.5</v>
      </c>
      <c r="D752" s="100">
        <v>0.1</v>
      </c>
      <c r="E752" s="88" t="s">
        <v>1085</v>
      </c>
      <c r="F752" s="119">
        <v>506</v>
      </c>
      <c r="G752" s="88" t="s">
        <v>1085</v>
      </c>
      <c r="H752" s="119">
        <v>138</v>
      </c>
      <c r="I752" s="88" t="s">
        <v>1086</v>
      </c>
      <c r="J752" s="119">
        <v>174</v>
      </c>
      <c r="K752" s="88" t="s">
        <v>1087</v>
      </c>
      <c r="L752" s="119">
        <v>24</v>
      </c>
      <c r="M752" s="88" t="s">
        <v>1088</v>
      </c>
      <c r="N752" s="119">
        <v>19</v>
      </c>
    </row>
    <row r="753" spans="1:14">
      <c r="A753" s="91" t="s">
        <v>1089</v>
      </c>
      <c r="B753" s="107" t="s">
        <v>1090</v>
      </c>
      <c r="C753" s="91" t="s">
        <v>1091</v>
      </c>
      <c r="D753" s="103">
        <v>0.02</v>
      </c>
      <c r="E753" s="91" t="s">
        <v>1092</v>
      </c>
      <c r="F753" s="121">
        <v>13</v>
      </c>
      <c r="G753" s="91" t="s">
        <v>1092</v>
      </c>
      <c r="H753" s="121">
        <v>4</v>
      </c>
      <c r="I753" s="91" t="s">
        <v>1093</v>
      </c>
      <c r="J753" s="121">
        <v>4</v>
      </c>
      <c r="K753" s="91" t="s">
        <v>1094</v>
      </c>
      <c r="L753" s="123" t="s">
        <v>1095</v>
      </c>
      <c r="M753" s="91" t="s">
        <v>1096</v>
      </c>
      <c r="N753" s="123" t="s">
        <v>1095</v>
      </c>
    </row>
    <row r="754" spans="1:14">
      <c r="A754" s="88" t="s">
        <v>1097</v>
      </c>
      <c r="B754" s="105" t="s">
        <v>1098</v>
      </c>
      <c r="C754" s="106">
        <v>28.2</v>
      </c>
      <c r="D754" s="100">
        <v>0.27</v>
      </c>
      <c r="E754" s="88" t="s">
        <v>1099</v>
      </c>
      <c r="F754" s="119">
        <v>5080</v>
      </c>
      <c r="G754" s="88" t="s">
        <v>1100</v>
      </c>
      <c r="H754" s="120">
        <v>2640</v>
      </c>
      <c r="I754" s="88" t="s">
        <v>1101</v>
      </c>
      <c r="J754" s="120">
        <v>4830</v>
      </c>
      <c r="K754" s="88" t="s">
        <v>1102</v>
      </c>
      <c r="L754" s="119">
        <v>2480</v>
      </c>
      <c r="M754" s="88" t="s">
        <v>1103</v>
      </c>
      <c r="N754" s="119">
        <v>806</v>
      </c>
    </row>
    <row r="755" spans="1:14">
      <c r="A755" s="91" t="s">
        <v>1104</v>
      </c>
      <c r="B755" s="107" t="s">
        <v>1105</v>
      </c>
      <c r="C755" s="111">
        <v>38.9</v>
      </c>
      <c r="D755" s="103">
        <v>0.26</v>
      </c>
      <c r="E755" s="91" t="s">
        <v>1106</v>
      </c>
      <c r="F755" s="121">
        <v>5360</v>
      </c>
      <c r="G755" s="91" t="s">
        <v>1107</v>
      </c>
      <c r="H755" s="122">
        <v>3350</v>
      </c>
      <c r="I755" s="91" t="s">
        <v>1108</v>
      </c>
      <c r="J755" s="122">
        <v>5280</v>
      </c>
      <c r="K755" s="91" t="s">
        <v>1109</v>
      </c>
      <c r="L755" s="121">
        <v>3440</v>
      </c>
      <c r="M755" s="91" t="s">
        <v>1110</v>
      </c>
      <c r="N755" s="122">
        <v>1460</v>
      </c>
    </row>
    <row r="756" spans="1:14">
      <c r="A756" s="88" t="s">
        <v>1111</v>
      </c>
      <c r="B756" s="105" t="s">
        <v>1112</v>
      </c>
      <c r="C756" s="106">
        <v>13.1</v>
      </c>
      <c r="D756" s="100">
        <v>0.23</v>
      </c>
      <c r="E756" s="88" t="s">
        <v>1113</v>
      </c>
      <c r="F756" s="119">
        <v>3480</v>
      </c>
      <c r="G756" s="88" t="s">
        <v>1114</v>
      </c>
      <c r="H756" s="120">
        <v>1210</v>
      </c>
      <c r="I756" s="88" t="s">
        <v>1115</v>
      </c>
      <c r="J756" s="120">
        <v>2840</v>
      </c>
      <c r="K756" s="88" t="s">
        <v>1116</v>
      </c>
      <c r="L756" s="119">
        <v>636</v>
      </c>
      <c r="M756" s="88" t="s">
        <v>1117</v>
      </c>
      <c r="N756" s="119">
        <v>185</v>
      </c>
    </row>
    <row r="757" spans="1:14">
      <c r="A757" s="91" t="s">
        <v>1118</v>
      </c>
      <c r="B757" s="107" t="s">
        <v>1119</v>
      </c>
      <c r="C757" s="111">
        <v>11</v>
      </c>
      <c r="D757" s="92" t="s">
        <v>1120</v>
      </c>
      <c r="E757" s="91" t="s">
        <v>1121</v>
      </c>
      <c r="F757" s="121">
        <v>4110</v>
      </c>
      <c r="G757" s="91" t="s">
        <v>1122</v>
      </c>
      <c r="H757" s="122">
        <v>1330</v>
      </c>
      <c r="I757" s="91" t="s">
        <v>1123</v>
      </c>
      <c r="J757" s="122">
        <v>3190</v>
      </c>
      <c r="K757" s="91" t="s">
        <v>1124</v>
      </c>
      <c r="L757" s="121">
        <v>573</v>
      </c>
      <c r="M757" s="91" t="s">
        <v>1125</v>
      </c>
      <c r="N757" s="121">
        <v>195</v>
      </c>
    </row>
    <row r="758" spans="1:14">
      <c r="A758" s="88" t="s">
        <v>1126</v>
      </c>
      <c r="B758" s="105" t="s">
        <v>1127</v>
      </c>
      <c r="C758" s="99">
        <v>242</v>
      </c>
      <c r="D758" s="100">
        <v>0.24</v>
      </c>
      <c r="E758" s="88" t="s">
        <v>1072</v>
      </c>
      <c r="F758" s="119">
        <v>6940</v>
      </c>
      <c r="G758" s="88" t="s">
        <v>1128</v>
      </c>
      <c r="H758" s="120">
        <v>8060</v>
      </c>
      <c r="I758" s="88" t="s">
        <v>1129</v>
      </c>
      <c r="J758" s="120">
        <v>7400</v>
      </c>
      <c r="K758" s="88" t="s">
        <v>1130</v>
      </c>
      <c r="L758" s="119">
        <v>8400</v>
      </c>
      <c r="M758" s="88" t="s">
        <v>1131</v>
      </c>
      <c r="N758" s="120">
        <v>8380</v>
      </c>
    </row>
    <row r="759" spans="1:14">
      <c r="A759" s="91" t="s">
        <v>1132</v>
      </c>
      <c r="B759" s="107" t="s">
        <v>1133</v>
      </c>
      <c r="C759" s="111">
        <v>6.5</v>
      </c>
      <c r="D759" s="92" t="s">
        <v>1134</v>
      </c>
      <c r="E759" s="91" t="s">
        <v>1135</v>
      </c>
      <c r="F759" s="121">
        <v>2510</v>
      </c>
      <c r="G759" s="91" t="s">
        <v>1136</v>
      </c>
      <c r="H759" s="121">
        <v>716</v>
      </c>
      <c r="I759" s="91" t="s">
        <v>1137</v>
      </c>
      <c r="J759" s="122">
        <v>1570</v>
      </c>
      <c r="K759" s="91" t="s">
        <v>1138</v>
      </c>
      <c r="L759" s="121">
        <v>176</v>
      </c>
      <c r="M759" s="91" t="s">
        <v>1139</v>
      </c>
      <c r="N759" s="121">
        <v>100</v>
      </c>
    </row>
    <row r="760" spans="1:14">
      <c r="A760" s="88" t="s">
        <v>1140</v>
      </c>
      <c r="B760" s="105" t="s">
        <v>1141</v>
      </c>
      <c r="C760" s="106">
        <v>47.1</v>
      </c>
      <c r="D760" s="100">
        <v>0.24</v>
      </c>
      <c r="E760" s="88" t="s">
        <v>1142</v>
      </c>
      <c r="F760" s="119">
        <v>6680</v>
      </c>
      <c r="G760" s="88" t="s">
        <v>1143</v>
      </c>
      <c r="H760" s="120">
        <v>4620</v>
      </c>
      <c r="I760" s="88" t="s">
        <v>1131</v>
      </c>
      <c r="J760" s="120">
        <v>6690</v>
      </c>
      <c r="K760" s="88" t="s">
        <v>1144</v>
      </c>
      <c r="L760" s="119">
        <v>4870</v>
      </c>
      <c r="M760" s="88" t="s">
        <v>1145</v>
      </c>
      <c r="N760" s="120">
        <v>2410</v>
      </c>
    </row>
    <row r="761" spans="1:14">
      <c r="A761" s="91" t="s">
        <v>1146</v>
      </c>
      <c r="B761" s="107" t="s">
        <v>1147</v>
      </c>
      <c r="C761" s="111">
        <v>3.2</v>
      </c>
      <c r="D761" s="92" t="s">
        <v>1148</v>
      </c>
      <c r="E761" s="91" t="s">
        <v>1149</v>
      </c>
      <c r="F761" s="121">
        <v>863</v>
      </c>
      <c r="G761" s="91" t="s">
        <v>1150</v>
      </c>
      <c r="H761" s="121">
        <v>235</v>
      </c>
      <c r="I761" s="91" t="s">
        <v>1151</v>
      </c>
      <c r="J761" s="121">
        <v>378</v>
      </c>
      <c r="K761" s="91" t="s">
        <v>1152</v>
      </c>
      <c r="L761" s="121">
        <v>44</v>
      </c>
      <c r="M761" s="91" t="s">
        <v>1153</v>
      </c>
      <c r="N761" s="121">
        <v>33</v>
      </c>
    </row>
    <row r="762" spans="1:14">
      <c r="A762" s="88" t="s">
        <v>1154</v>
      </c>
      <c r="B762" s="105" t="s">
        <v>1155</v>
      </c>
      <c r="C762" s="106">
        <v>3.1</v>
      </c>
      <c r="D762" s="89" t="s">
        <v>1156</v>
      </c>
      <c r="E762" s="88" t="s">
        <v>1157</v>
      </c>
      <c r="F762" s="119">
        <v>1070</v>
      </c>
      <c r="G762" s="88" t="s">
        <v>1157</v>
      </c>
      <c r="H762" s="119">
        <v>290</v>
      </c>
      <c r="I762" s="88" t="s">
        <v>1158</v>
      </c>
      <c r="J762" s="119">
        <v>460</v>
      </c>
      <c r="K762" s="88" t="s">
        <v>1159</v>
      </c>
      <c r="L762" s="119">
        <v>54</v>
      </c>
      <c r="M762" s="88" t="s">
        <v>1160</v>
      </c>
      <c r="N762" s="119">
        <v>40</v>
      </c>
    </row>
    <row r="763" spans="1:14">
      <c r="A763" s="91" t="s">
        <v>1161</v>
      </c>
      <c r="B763" s="107" t="s">
        <v>1162</v>
      </c>
      <c r="C763" s="111">
        <v>7.7</v>
      </c>
      <c r="D763" s="103">
        <v>0.24</v>
      </c>
      <c r="E763" s="91" t="s">
        <v>1163</v>
      </c>
      <c r="F763" s="121">
        <v>2920</v>
      </c>
      <c r="G763" s="91" t="s">
        <v>1164</v>
      </c>
      <c r="H763" s="121">
        <v>858</v>
      </c>
      <c r="I763" s="91" t="s">
        <v>1165</v>
      </c>
      <c r="J763" s="122">
        <v>1970</v>
      </c>
      <c r="K763" s="91" t="s">
        <v>1166</v>
      </c>
      <c r="L763" s="121">
        <v>245</v>
      </c>
      <c r="M763" s="91" t="s">
        <v>1167</v>
      </c>
      <c r="N763" s="121">
        <v>121</v>
      </c>
    </row>
    <row r="764" spans="1:14">
      <c r="A764" s="88" t="s">
        <v>1168</v>
      </c>
      <c r="B764" s="105" t="s">
        <v>1169</v>
      </c>
      <c r="C764" s="106">
        <v>1.2</v>
      </c>
      <c r="D764" s="89" t="s">
        <v>1170</v>
      </c>
      <c r="E764" s="88" t="s">
        <v>1171</v>
      </c>
      <c r="F764" s="119">
        <v>278</v>
      </c>
      <c r="G764" s="88" t="s">
        <v>1171</v>
      </c>
      <c r="H764" s="119">
        <v>76</v>
      </c>
      <c r="I764" s="88" t="s">
        <v>1172</v>
      </c>
      <c r="J764" s="119">
        <v>92</v>
      </c>
      <c r="K764" s="88" t="s">
        <v>1173</v>
      </c>
      <c r="L764" s="119">
        <v>13</v>
      </c>
      <c r="M764" s="88" t="s">
        <v>1174</v>
      </c>
      <c r="N764" s="119">
        <v>10</v>
      </c>
    </row>
    <row r="765" spans="1:14">
      <c r="A765" s="91" t="s">
        <v>1175</v>
      </c>
      <c r="B765" s="107" t="s">
        <v>1176</v>
      </c>
      <c r="C765" s="111">
        <v>2.6</v>
      </c>
      <c r="D765" s="103">
        <v>7.0000000000000007E-2</v>
      </c>
      <c r="E765" s="91" t="s">
        <v>1177</v>
      </c>
      <c r="F765" s="121">
        <v>530</v>
      </c>
      <c r="G765" s="91" t="s">
        <v>1177</v>
      </c>
      <c r="H765" s="121">
        <v>144</v>
      </c>
      <c r="I765" s="91" t="s">
        <v>1178</v>
      </c>
      <c r="J765" s="121">
        <v>213</v>
      </c>
      <c r="K765" s="91" t="s">
        <v>1179</v>
      </c>
      <c r="L765" s="121">
        <v>26</v>
      </c>
      <c r="M765" s="91" t="s">
        <v>1180</v>
      </c>
      <c r="N765" s="121">
        <v>20</v>
      </c>
    </row>
    <row r="766" spans="1:14">
      <c r="A766" s="88" t="s">
        <v>1181</v>
      </c>
      <c r="B766" s="105" t="s">
        <v>1182</v>
      </c>
      <c r="C766" s="106">
        <v>28.4</v>
      </c>
      <c r="D766" s="100">
        <v>0.31</v>
      </c>
      <c r="E766" s="88" t="s">
        <v>1183</v>
      </c>
      <c r="F766" s="119">
        <v>4510</v>
      </c>
      <c r="G766" s="88" t="s">
        <v>1184</v>
      </c>
      <c r="H766" s="120">
        <v>2360</v>
      </c>
      <c r="I766" s="88" t="s">
        <v>1185</v>
      </c>
      <c r="J766" s="120">
        <v>4290</v>
      </c>
      <c r="K766" s="88" t="s">
        <v>1076</v>
      </c>
      <c r="L766" s="119">
        <v>2220</v>
      </c>
      <c r="M766" s="88" t="s">
        <v>1186</v>
      </c>
      <c r="N766" s="119">
        <v>725</v>
      </c>
    </row>
    <row r="767" spans="1:14">
      <c r="A767" s="91" t="s">
        <v>1187</v>
      </c>
      <c r="B767" s="107" t="s">
        <v>1188</v>
      </c>
      <c r="C767" s="111">
        <v>8.6999999999999993</v>
      </c>
      <c r="D767" s="103">
        <v>0.22</v>
      </c>
      <c r="E767" s="91" t="s">
        <v>1189</v>
      </c>
      <c r="F767" s="121">
        <v>2660</v>
      </c>
      <c r="G767" s="91" t="s">
        <v>1190</v>
      </c>
      <c r="H767" s="121">
        <v>804</v>
      </c>
      <c r="I767" s="91" t="s">
        <v>1191</v>
      </c>
      <c r="J767" s="122">
        <v>1890</v>
      </c>
      <c r="K767" s="91" t="s">
        <v>1192</v>
      </c>
      <c r="L767" s="121">
        <v>262</v>
      </c>
      <c r="M767" s="91" t="s">
        <v>1193</v>
      </c>
      <c r="N767" s="121">
        <v>114</v>
      </c>
    </row>
    <row r="768" spans="1:14">
      <c r="A768" s="88" t="s">
        <v>1194</v>
      </c>
      <c r="B768" s="105" t="s">
        <v>1195</v>
      </c>
      <c r="C768" s="106">
        <v>16.100000000000001</v>
      </c>
      <c r="D768" s="89" t="s">
        <v>1196</v>
      </c>
      <c r="E768" s="88" t="s">
        <v>1197</v>
      </c>
      <c r="F768" s="119">
        <v>4310</v>
      </c>
      <c r="G768" s="88" t="s">
        <v>1198</v>
      </c>
      <c r="H768" s="120">
        <v>1650</v>
      </c>
      <c r="I768" s="88" t="s">
        <v>1199</v>
      </c>
      <c r="J768" s="120">
        <v>3720</v>
      </c>
      <c r="K768" s="88" t="s">
        <v>1200</v>
      </c>
      <c r="L768" s="119">
        <v>1070</v>
      </c>
      <c r="M768" s="88" t="s">
        <v>1201</v>
      </c>
      <c r="N768" s="119">
        <v>281</v>
      </c>
    </row>
    <row r="769" spans="1:14">
      <c r="A769" s="91" t="s">
        <v>1202</v>
      </c>
      <c r="B769" s="107" t="s">
        <v>1203</v>
      </c>
      <c r="C769" s="91" t="s">
        <v>1204</v>
      </c>
      <c r="D769" s="107" t="s">
        <v>1205</v>
      </c>
      <c r="E769" s="91" t="s">
        <v>1206</v>
      </c>
      <c r="F769" s="123" t="s">
        <v>1095</v>
      </c>
      <c r="G769" s="91" t="s">
        <v>1206</v>
      </c>
      <c r="H769" s="123" t="s">
        <v>1095</v>
      </c>
      <c r="I769" s="91" t="s">
        <v>1207</v>
      </c>
      <c r="J769" s="123" t="s">
        <v>1095</v>
      </c>
      <c r="K769" s="91" t="s">
        <v>1208</v>
      </c>
      <c r="L769" s="123" t="s">
        <v>1095</v>
      </c>
      <c r="M769" s="91" t="s">
        <v>1209</v>
      </c>
      <c r="N769" s="123" t="s">
        <v>1095</v>
      </c>
    </row>
    <row r="770" spans="1:14">
      <c r="A770" s="88" t="s">
        <v>1210</v>
      </c>
      <c r="B770" s="105" t="s">
        <v>1211</v>
      </c>
      <c r="C770" s="88" t="s">
        <v>1212</v>
      </c>
      <c r="D770" s="105" t="s">
        <v>1213</v>
      </c>
      <c r="E770" s="88" t="s">
        <v>1214</v>
      </c>
      <c r="F770" s="124" t="s">
        <v>1095</v>
      </c>
      <c r="G770" s="88" t="s">
        <v>1214</v>
      </c>
      <c r="H770" s="124" t="s">
        <v>1095</v>
      </c>
      <c r="I770" s="88" t="s">
        <v>1215</v>
      </c>
      <c r="J770" s="124" t="s">
        <v>1095</v>
      </c>
      <c r="K770" s="88" t="s">
        <v>1216</v>
      </c>
      <c r="L770" s="124" t="s">
        <v>1095</v>
      </c>
      <c r="M770" s="88" t="s">
        <v>1217</v>
      </c>
      <c r="N770" s="124" t="s">
        <v>1095</v>
      </c>
    </row>
    <row r="771" spans="1:14">
      <c r="A771" s="91" t="s">
        <v>1218</v>
      </c>
      <c r="B771" s="107" t="s">
        <v>1219</v>
      </c>
      <c r="C771" s="91" t="s">
        <v>1220</v>
      </c>
      <c r="D771" s="103">
        <v>0.02</v>
      </c>
      <c r="E771" s="91" t="s">
        <v>1221</v>
      </c>
      <c r="F771" s="123" t="s">
        <v>1095</v>
      </c>
      <c r="G771" s="91" t="s">
        <v>1221</v>
      </c>
      <c r="H771" s="123" t="s">
        <v>1095</v>
      </c>
      <c r="I771" s="91" t="s">
        <v>1222</v>
      </c>
      <c r="J771" s="123" t="s">
        <v>1095</v>
      </c>
      <c r="K771" s="91" t="s">
        <v>1223</v>
      </c>
      <c r="L771" s="123" t="s">
        <v>1095</v>
      </c>
      <c r="M771" s="91" t="s">
        <v>1224</v>
      </c>
      <c r="N771" s="123" t="s">
        <v>1095</v>
      </c>
    </row>
    <row r="772" spans="1:14">
      <c r="A772" s="88" t="s">
        <v>1225</v>
      </c>
      <c r="B772" s="105" t="s">
        <v>1226</v>
      </c>
      <c r="C772" s="88" t="s">
        <v>1227</v>
      </c>
      <c r="D772" s="100">
        <v>0.01</v>
      </c>
      <c r="E772" s="88" t="s">
        <v>1228</v>
      </c>
      <c r="F772" s="124" t="s">
        <v>1095</v>
      </c>
      <c r="G772" s="88" t="s">
        <v>1228</v>
      </c>
      <c r="H772" s="124" t="s">
        <v>1095</v>
      </c>
      <c r="I772" s="88" t="s">
        <v>1229</v>
      </c>
      <c r="J772" s="124" t="s">
        <v>1095</v>
      </c>
      <c r="K772" s="88" t="s">
        <v>1230</v>
      </c>
      <c r="L772" s="124" t="s">
        <v>1095</v>
      </c>
      <c r="M772" s="88" t="s">
        <v>1231</v>
      </c>
      <c r="N772" s="124" t="s">
        <v>1095</v>
      </c>
    </row>
    <row r="773" spans="1:14">
      <c r="A773" s="91" t="s">
        <v>1232</v>
      </c>
      <c r="B773" s="107" t="s">
        <v>1233</v>
      </c>
      <c r="C773" s="91" t="s">
        <v>1234</v>
      </c>
      <c r="D773" s="103">
        <v>0.02</v>
      </c>
      <c r="E773" s="91" t="s">
        <v>1235</v>
      </c>
      <c r="F773" s="121">
        <v>1</v>
      </c>
      <c r="G773" s="91" t="s">
        <v>1235</v>
      </c>
      <c r="H773" s="123" t="s">
        <v>1095</v>
      </c>
      <c r="I773" s="91" t="s">
        <v>1236</v>
      </c>
      <c r="J773" s="123" t="s">
        <v>1095</v>
      </c>
      <c r="K773" s="91" t="s">
        <v>1237</v>
      </c>
      <c r="L773" s="123" t="s">
        <v>1095</v>
      </c>
      <c r="M773" s="91" t="s">
        <v>1238</v>
      </c>
      <c r="N773" s="123" t="s">
        <v>1095</v>
      </c>
    </row>
    <row r="774" spans="1:14">
      <c r="A774" s="88" t="s">
        <v>1239</v>
      </c>
      <c r="B774" s="105" t="s">
        <v>1240</v>
      </c>
      <c r="C774" s="88" t="s">
        <v>1241</v>
      </c>
      <c r="D774" s="100">
        <v>0.02</v>
      </c>
      <c r="E774" s="88" t="s">
        <v>1242</v>
      </c>
      <c r="F774" s="119">
        <v>1</v>
      </c>
      <c r="G774" s="88" t="s">
        <v>1242</v>
      </c>
      <c r="H774" s="124" t="s">
        <v>1095</v>
      </c>
      <c r="I774" s="88" t="s">
        <v>1243</v>
      </c>
      <c r="J774" s="124" t="s">
        <v>1095</v>
      </c>
      <c r="K774" s="88" t="s">
        <v>1244</v>
      </c>
      <c r="L774" s="124" t="s">
        <v>1095</v>
      </c>
      <c r="M774" s="88" t="s">
        <v>1245</v>
      </c>
      <c r="N774" s="124" t="s">
        <v>1095</v>
      </c>
    </row>
    <row r="775" spans="1:14">
      <c r="A775" s="91" t="s">
        <v>1246</v>
      </c>
      <c r="B775" s="107" t="s">
        <v>1247</v>
      </c>
      <c r="C775" s="91" t="s">
        <v>1248</v>
      </c>
      <c r="D775" s="103">
        <v>0.04</v>
      </c>
      <c r="E775" s="91" t="s">
        <v>1249</v>
      </c>
      <c r="F775" s="121">
        <v>4</v>
      </c>
      <c r="G775" s="91" t="s">
        <v>1249</v>
      </c>
      <c r="H775" s="123" t="s">
        <v>1095</v>
      </c>
      <c r="I775" s="91" t="s">
        <v>1250</v>
      </c>
      <c r="J775" s="123" t="s">
        <v>1095</v>
      </c>
      <c r="K775" s="91" t="s">
        <v>1251</v>
      </c>
      <c r="L775" s="123" t="s">
        <v>1095</v>
      </c>
      <c r="M775" s="91" t="s">
        <v>1252</v>
      </c>
      <c r="N775" s="123" t="s">
        <v>1095</v>
      </c>
    </row>
    <row r="776" spans="1:14">
      <c r="A776" s="94" t="s">
        <v>1253</v>
      </c>
      <c r="B776" s="108" t="s">
        <v>1254</v>
      </c>
      <c r="C776" s="94" t="s">
        <v>1255</v>
      </c>
      <c r="D776" s="95" t="s">
        <v>1256</v>
      </c>
      <c r="E776" s="94" t="s">
        <v>1201</v>
      </c>
      <c r="F776" s="125">
        <v>6</v>
      </c>
      <c r="G776" s="94" t="s">
        <v>1201</v>
      </c>
      <c r="H776" s="125">
        <v>2</v>
      </c>
      <c r="I776" s="94" t="s">
        <v>1257</v>
      </c>
      <c r="J776" s="125">
        <v>2</v>
      </c>
      <c r="K776" s="94" t="s">
        <v>1258</v>
      </c>
      <c r="L776" s="126" t="s">
        <v>1095</v>
      </c>
      <c r="M776" s="94" t="s">
        <v>1259</v>
      </c>
      <c r="N776" s="126" t="s">
        <v>1095</v>
      </c>
    </row>
    <row r="777" spans="1:14">
      <c r="A777" s="84" t="s">
        <v>1260</v>
      </c>
      <c r="B777" s="127" t="s">
        <v>1261</v>
      </c>
      <c r="C777" s="84" t="s">
        <v>1262</v>
      </c>
      <c r="D777" s="128">
        <v>0.01</v>
      </c>
      <c r="E777" s="84" t="s">
        <v>1263</v>
      </c>
      <c r="F777" s="129">
        <v>1</v>
      </c>
      <c r="G777" s="84" t="s">
        <v>1263</v>
      </c>
      <c r="H777" s="130" t="s">
        <v>1095</v>
      </c>
      <c r="I777" s="84" t="s">
        <v>1264</v>
      </c>
      <c r="J777" s="130" t="s">
        <v>1095</v>
      </c>
      <c r="K777" s="84" t="s">
        <v>1265</v>
      </c>
      <c r="L777" s="130" t="s">
        <v>1095</v>
      </c>
      <c r="M777" s="84" t="s">
        <v>1266</v>
      </c>
      <c r="N777" s="130" t="s">
        <v>1095</v>
      </c>
    </row>
    <row r="778" spans="1:14">
      <c r="A778" s="88" t="s">
        <v>1267</v>
      </c>
      <c r="B778" s="105" t="s">
        <v>1268</v>
      </c>
      <c r="C778" s="88" t="s">
        <v>1269</v>
      </c>
      <c r="D778" s="131">
        <v>0.01</v>
      </c>
      <c r="E778" s="88" t="s">
        <v>1270</v>
      </c>
      <c r="F778" s="124" t="s">
        <v>1095</v>
      </c>
      <c r="G778" s="88" t="s">
        <v>1270</v>
      </c>
      <c r="H778" s="124" t="s">
        <v>1095</v>
      </c>
      <c r="I778" s="88" t="s">
        <v>1271</v>
      </c>
      <c r="J778" s="124" t="s">
        <v>1095</v>
      </c>
      <c r="K778" s="88" t="s">
        <v>1272</v>
      </c>
      <c r="L778" s="124" t="s">
        <v>1095</v>
      </c>
      <c r="M778" s="88" t="s">
        <v>1273</v>
      </c>
      <c r="N778" s="124" t="s">
        <v>1095</v>
      </c>
    </row>
    <row r="779" spans="1:14">
      <c r="A779" s="91" t="s">
        <v>1274</v>
      </c>
      <c r="B779" s="107" t="s">
        <v>1275</v>
      </c>
      <c r="C779" s="91" t="s">
        <v>1269</v>
      </c>
      <c r="D779" s="132">
        <v>0.03</v>
      </c>
      <c r="E779" s="91" t="s">
        <v>1080</v>
      </c>
      <c r="F779" s="123" t="s">
        <v>1095</v>
      </c>
      <c r="G779" s="91" t="s">
        <v>1080</v>
      </c>
      <c r="H779" s="123" t="s">
        <v>1095</v>
      </c>
      <c r="I779" s="91" t="s">
        <v>1276</v>
      </c>
      <c r="J779" s="123" t="s">
        <v>1095</v>
      </c>
      <c r="K779" s="91" t="s">
        <v>1277</v>
      </c>
      <c r="L779" s="123" t="s">
        <v>1095</v>
      </c>
      <c r="M779" s="91" t="s">
        <v>1278</v>
      </c>
      <c r="N779" s="123" t="s">
        <v>1095</v>
      </c>
    </row>
    <row r="780" spans="1:14">
      <c r="A780" s="88" t="s">
        <v>1279</v>
      </c>
      <c r="B780" s="105" t="s">
        <v>1280</v>
      </c>
      <c r="C780" s="88" t="s">
        <v>1269</v>
      </c>
      <c r="D780" s="131">
        <v>0.03</v>
      </c>
      <c r="E780" s="88" t="s">
        <v>1281</v>
      </c>
      <c r="F780" s="124" t="s">
        <v>1095</v>
      </c>
      <c r="G780" s="88" t="s">
        <v>1281</v>
      </c>
      <c r="H780" s="124" t="s">
        <v>1095</v>
      </c>
      <c r="I780" s="88" t="s">
        <v>1282</v>
      </c>
      <c r="J780" s="124" t="s">
        <v>1095</v>
      </c>
      <c r="K780" s="88" t="s">
        <v>1283</v>
      </c>
      <c r="L780" s="124" t="s">
        <v>1095</v>
      </c>
      <c r="M780" s="88" t="s">
        <v>1284</v>
      </c>
      <c r="N780" s="124" t="s">
        <v>1095</v>
      </c>
    </row>
    <row r="781" spans="1:14" ht="22">
      <c r="A781" s="112" t="s">
        <v>1285</v>
      </c>
      <c r="B781" s="112" t="s">
        <v>1286</v>
      </c>
      <c r="C781" s="113" t="s">
        <v>1269</v>
      </c>
      <c r="D781" s="133">
        <v>0.03</v>
      </c>
      <c r="E781" s="113" t="s">
        <v>1287</v>
      </c>
      <c r="F781" s="134" t="s">
        <v>1095</v>
      </c>
      <c r="G781" s="113" t="s">
        <v>1287</v>
      </c>
      <c r="H781" s="134" t="s">
        <v>1095</v>
      </c>
      <c r="I781" s="113" t="s">
        <v>1288</v>
      </c>
      <c r="J781" s="134" t="s">
        <v>1095</v>
      </c>
      <c r="K781" s="113" t="s">
        <v>1289</v>
      </c>
      <c r="L781" s="134" t="s">
        <v>1095</v>
      </c>
      <c r="M781" s="113" t="s">
        <v>1290</v>
      </c>
      <c r="N781" s="134" t="s">
        <v>1095</v>
      </c>
    </row>
    <row r="782" spans="1:14">
      <c r="A782" s="84" t="s">
        <v>1291</v>
      </c>
      <c r="B782" s="85" t="s">
        <v>1292</v>
      </c>
      <c r="C782" s="97">
        <v>5</v>
      </c>
      <c r="D782" s="128">
        <v>7.0000000000000007E-2</v>
      </c>
      <c r="E782" s="84" t="s">
        <v>1293</v>
      </c>
      <c r="F782" s="129">
        <v>578</v>
      </c>
      <c r="G782" s="84" t="s">
        <v>1294</v>
      </c>
      <c r="H782" s="129">
        <v>160</v>
      </c>
      <c r="I782" s="84" t="s">
        <v>1295</v>
      </c>
      <c r="J782" s="129">
        <v>317</v>
      </c>
      <c r="K782" s="84" t="s">
        <v>1296</v>
      </c>
      <c r="L782" s="129">
        <v>34</v>
      </c>
      <c r="M782" s="84" t="s">
        <v>1297</v>
      </c>
      <c r="N782" s="129">
        <v>22</v>
      </c>
    </row>
    <row r="783" spans="1:14">
      <c r="A783" s="88" t="s">
        <v>1298</v>
      </c>
      <c r="B783" s="89" t="s">
        <v>1299</v>
      </c>
      <c r="C783" s="99">
        <v>26</v>
      </c>
      <c r="D783" s="131">
        <v>0.17</v>
      </c>
      <c r="E783" s="88" t="s">
        <v>1300</v>
      </c>
      <c r="F783" s="120">
        <v>3480</v>
      </c>
      <c r="G783" s="88" t="s">
        <v>1301</v>
      </c>
      <c r="H783" s="120">
        <v>1730</v>
      </c>
      <c r="I783" s="88" t="s">
        <v>1302</v>
      </c>
      <c r="J783" s="120">
        <v>3280</v>
      </c>
      <c r="K783" s="88" t="s">
        <v>1303</v>
      </c>
      <c r="L783" s="120">
        <v>1570</v>
      </c>
      <c r="M783" s="88" t="s">
        <v>1304</v>
      </c>
      <c r="N783" s="119">
        <v>479</v>
      </c>
    </row>
    <row r="784" spans="1:14">
      <c r="A784" s="91" t="s">
        <v>1305</v>
      </c>
      <c r="B784" s="92" t="s">
        <v>1306</v>
      </c>
      <c r="C784" s="111">
        <v>1</v>
      </c>
      <c r="D784" s="107" t="s">
        <v>1307</v>
      </c>
      <c r="E784" s="91" t="s">
        <v>1308</v>
      </c>
      <c r="F784" s="121">
        <v>45</v>
      </c>
      <c r="G784" s="91" t="s">
        <v>1308</v>
      </c>
      <c r="H784" s="121">
        <v>12</v>
      </c>
      <c r="I784" s="91" t="s">
        <v>1309</v>
      </c>
      <c r="J784" s="121">
        <v>15</v>
      </c>
      <c r="K784" s="91" t="s">
        <v>1310</v>
      </c>
      <c r="L784" s="121">
        <v>2</v>
      </c>
      <c r="M784" s="91" t="s">
        <v>1311</v>
      </c>
      <c r="N784" s="121">
        <v>2</v>
      </c>
    </row>
    <row r="785" spans="1:14">
      <c r="A785" s="88" t="s">
        <v>1312</v>
      </c>
      <c r="B785" s="89" t="s">
        <v>1313</v>
      </c>
      <c r="C785" s="106">
        <v>0.4</v>
      </c>
      <c r="D785" s="105" t="s">
        <v>1314</v>
      </c>
      <c r="E785" s="88" t="s">
        <v>1315</v>
      </c>
      <c r="F785" s="119">
        <v>33</v>
      </c>
      <c r="G785" s="88" t="s">
        <v>1315</v>
      </c>
      <c r="H785" s="119">
        <v>9</v>
      </c>
      <c r="I785" s="88" t="s">
        <v>1316</v>
      </c>
      <c r="J785" s="119">
        <v>10</v>
      </c>
      <c r="K785" s="88" t="s">
        <v>1317</v>
      </c>
      <c r="L785" s="119">
        <v>2</v>
      </c>
      <c r="M785" s="88" t="s">
        <v>1318</v>
      </c>
      <c r="N785" s="119">
        <v>1</v>
      </c>
    </row>
    <row r="786" spans="1:14">
      <c r="A786" s="91" t="s">
        <v>1319</v>
      </c>
      <c r="B786" s="92" t="s">
        <v>1320</v>
      </c>
      <c r="C786" s="111">
        <v>0.4</v>
      </c>
      <c r="D786" s="132">
        <v>0.08</v>
      </c>
      <c r="E786" s="91" t="s">
        <v>1321</v>
      </c>
      <c r="F786" s="121">
        <v>60</v>
      </c>
      <c r="G786" s="91" t="s">
        <v>1321</v>
      </c>
      <c r="H786" s="121">
        <v>16</v>
      </c>
      <c r="I786" s="91" t="s">
        <v>1080</v>
      </c>
      <c r="J786" s="121">
        <v>18</v>
      </c>
      <c r="K786" s="91" t="s">
        <v>1322</v>
      </c>
      <c r="L786" s="121">
        <v>3</v>
      </c>
      <c r="M786" s="91" t="s">
        <v>1082</v>
      </c>
      <c r="N786" s="121">
        <v>2</v>
      </c>
    </row>
    <row r="787" spans="1:14">
      <c r="A787" s="94" t="s">
        <v>1323</v>
      </c>
      <c r="B787" s="108" t="s">
        <v>1324</v>
      </c>
      <c r="C787" s="94" t="s">
        <v>1325</v>
      </c>
      <c r="D787" s="135">
        <v>0.01</v>
      </c>
      <c r="E787" s="94" t="s">
        <v>1326</v>
      </c>
      <c r="F787" s="125">
        <v>3</v>
      </c>
      <c r="G787" s="94" t="s">
        <v>1326</v>
      </c>
      <c r="H787" s="126" t="s">
        <v>1095</v>
      </c>
      <c r="I787" s="94" t="s">
        <v>1327</v>
      </c>
      <c r="J787" s="126" t="s">
        <v>1095</v>
      </c>
      <c r="K787" s="94" t="s">
        <v>1328</v>
      </c>
      <c r="L787" s="126" t="s">
        <v>1095</v>
      </c>
      <c r="M787" s="94" t="s">
        <v>1329</v>
      </c>
      <c r="N787" s="126" t="s">
        <v>1095</v>
      </c>
    </row>
    <row r="788" spans="1:14">
      <c r="A788" s="84" t="s">
        <v>1330</v>
      </c>
      <c r="B788" s="85" t="s">
        <v>1331</v>
      </c>
      <c r="C788" s="97">
        <v>0.8</v>
      </c>
      <c r="D788" s="136">
        <v>4.0000000000000001E-3</v>
      </c>
      <c r="E788" s="84" t="s">
        <v>1332</v>
      </c>
      <c r="F788" s="129">
        <v>9</v>
      </c>
      <c r="G788" s="84" t="s">
        <v>1332</v>
      </c>
      <c r="H788" s="129">
        <v>2</v>
      </c>
      <c r="I788" s="84" t="s">
        <v>1333</v>
      </c>
      <c r="J788" s="129">
        <v>3</v>
      </c>
      <c r="K788" s="84" t="s">
        <v>1334</v>
      </c>
      <c r="L788" s="130" t="s">
        <v>1095</v>
      </c>
      <c r="M788" s="84" t="s">
        <v>1335</v>
      </c>
      <c r="N788" s="130" t="s">
        <v>1095</v>
      </c>
    </row>
    <row r="789" spans="1:14">
      <c r="A789" s="88" t="s">
        <v>1336</v>
      </c>
      <c r="B789" s="89" t="s">
        <v>1337</v>
      </c>
      <c r="C789" s="106">
        <v>0.3</v>
      </c>
      <c r="D789" s="131">
        <v>0.01</v>
      </c>
      <c r="E789" s="88" t="s">
        <v>1338</v>
      </c>
      <c r="F789" s="119">
        <v>4</v>
      </c>
      <c r="G789" s="88" t="s">
        <v>1338</v>
      </c>
      <c r="H789" s="119">
        <v>1</v>
      </c>
      <c r="I789" s="88" t="s">
        <v>1339</v>
      </c>
      <c r="J789" s="119">
        <v>1</v>
      </c>
      <c r="K789" s="88" t="s">
        <v>1340</v>
      </c>
      <c r="L789" s="124" t="s">
        <v>1095</v>
      </c>
      <c r="M789" s="88" t="s">
        <v>1341</v>
      </c>
      <c r="N789" s="124" t="s">
        <v>1095</v>
      </c>
    </row>
    <row r="790" spans="1:14">
      <c r="A790" s="91" t="s">
        <v>1342</v>
      </c>
      <c r="B790" s="92" t="s">
        <v>1343</v>
      </c>
      <c r="C790" s="111">
        <v>5.2</v>
      </c>
      <c r="D790" s="132">
        <v>0.15</v>
      </c>
      <c r="E790" s="91" t="s">
        <v>972</v>
      </c>
      <c r="F790" s="122">
        <v>1350</v>
      </c>
      <c r="G790" s="91" t="s">
        <v>1344</v>
      </c>
      <c r="H790" s="121">
        <v>376</v>
      </c>
      <c r="I790" s="91" t="s">
        <v>1345</v>
      </c>
      <c r="J790" s="121">
        <v>756</v>
      </c>
      <c r="K790" s="91" t="s">
        <v>1346</v>
      </c>
      <c r="L790" s="121">
        <v>80</v>
      </c>
      <c r="M790" s="91" t="s">
        <v>1347</v>
      </c>
      <c r="N790" s="121">
        <v>52</v>
      </c>
    </row>
    <row r="791" spans="1:14">
      <c r="A791" s="88" t="s">
        <v>1348</v>
      </c>
      <c r="B791" s="89" t="s">
        <v>1349</v>
      </c>
      <c r="C791" s="106">
        <v>2.9</v>
      </c>
      <c r="D791" s="131">
        <v>0.27</v>
      </c>
      <c r="E791" s="88" t="s">
        <v>1350</v>
      </c>
      <c r="F791" s="119">
        <v>848</v>
      </c>
      <c r="G791" s="88" t="s">
        <v>1350</v>
      </c>
      <c r="H791" s="119">
        <v>231</v>
      </c>
      <c r="I791" s="88" t="s">
        <v>1351</v>
      </c>
      <c r="J791" s="119">
        <v>356</v>
      </c>
      <c r="K791" s="88" t="s">
        <v>1235</v>
      </c>
      <c r="L791" s="119">
        <v>42</v>
      </c>
      <c r="M791" s="88" t="s">
        <v>1352</v>
      </c>
      <c r="N791" s="119">
        <v>32</v>
      </c>
    </row>
    <row r="792" spans="1:14">
      <c r="A792" s="91" t="s">
        <v>1353</v>
      </c>
      <c r="B792" s="92" t="s">
        <v>1354</v>
      </c>
      <c r="C792" s="102">
        <v>16</v>
      </c>
      <c r="D792" s="132">
        <v>0.28999999999999998</v>
      </c>
      <c r="E792" s="91" t="s">
        <v>1355</v>
      </c>
      <c r="F792" s="122">
        <v>4590</v>
      </c>
      <c r="G792" s="91" t="s">
        <v>1356</v>
      </c>
      <c r="H792" s="122">
        <v>1750</v>
      </c>
      <c r="I792" s="91" t="s">
        <v>1357</v>
      </c>
      <c r="J792" s="122">
        <v>3950</v>
      </c>
      <c r="K792" s="91" t="s">
        <v>1358</v>
      </c>
      <c r="L792" s="122">
        <v>1130</v>
      </c>
      <c r="M792" s="91" t="s">
        <v>1192</v>
      </c>
      <c r="N792" s="121">
        <v>297</v>
      </c>
    </row>
    <row r="793" spans="1:14">
      <c r="A793" s="88" t="s">
        <v>1359</v>
      </c>
      <c r="B793" s="89" t="s">
        <v>1360</v>
      </c>
      <c r="C793" s="99">
        <v>65</v>
      </c>
      <c r="D793" s="131">
        <v>0.3</v>
      </c>
      <c r="E793" s="88" t="s">
        <v>1361</v>
      </c>
      <c r="F793" s="120">
        <v>7800</v>
      </c>
      <c r="G793" s="88" t="s">
        <v>1362</v>
      </c>
      <c r="H793" s="120">
        <v>6290</v>
      </c>
      <c r="I793" s="88" t="s">
        <v>1363</v>
      </c>
      <c r="J793" s="120">
        <v>7990</v>
      </c>
      <c r="K793" s="88" t="s">
        <v>1364</v>
      </c>
      <c r="L793" s="120">
        <v>6750</v>
      </c>
      <c r="M793" s="88" t="s">
        <v>1365</v>
      </c>
      <c r="N793" s="119">
        <v>4170</v>
      </c>
    </row>
    <row r="794" spans="1:14">
      <c r="A794" s="91" t="s">
        <v>1366</v>
      </c>
      <c r="B794" s="107" t="s">
        <v>1367</v>
      </c>
      <c r="C794" s="111">
        <v>3.4</v>
      </c>
      <c r="D794" s="132">
        <v>0.14000000000000001</v>
      </c>
      <c r="E794" s="91" t="s">
        <v>1368</v>
      </c>
      <c r="F794" s="121">
        <v>635</v>
      </c>
      <c r="G794" s="91" t="s">
        <v>1368</v>
      </c>
      <c r="H794" s="121">
        <v>173</v>
      </c>
      <c r="I794" s="91" t="s">
        <v>1369</v>
      </c>
      <c r="J794" s="121">
        <v>286</v>
      </c>
      <c r="K794" s="91" t="s">
        <v>1370</v>
      </c>
      <c r="L794" s="121">
        <v>33</v>
      </c>
      <c r="M794" s="91" t="s">
        <v>1371</v>
      </c>
      <c r="N794" s="121">
        <v>24</v>
      </c>
    </row>
    <row r="795" spans="1:14">
      <c r="A795" s="88" t="s">
        <v>1372</v>
      </c>
      <c r="B795" s="105" t="s">
        <v>1373</v>
      </c>
      <c r="C795" s="106">
        <v>1</v>
      </c>
      <c r="D795" s="131">
        <v>0.13</v>
      </c>
      <c r="E795" s="88" t="s">
        <v>1374</v>
      </c>
      <c r="F795" s="119">
        <v>151</v>
      </c>
      <c r="G795" s="88" t="s">
        <v>1374</v>
      </c>
      <c r="H795" s="119">
        <v>41</v>
      </c>
      <c r="I795" s="88" t="s">
        <v>1375</v>
      </c>
      <c r="J795" s="119">
        <v>49</v>
      </c>
      <c r="K795" s="88" t="s">
        <v>1376</v>
      </c>
      <c r="L795" s="119">
        <v>7</v>
      </c>
      <c r="M795" s="88" t="s">
        <v>1377</v>
      </c>
      <c r="N795" s="119">
        <v>6</v>
      </c>
    </row>
    <row r="796" spans="1:14">
      <c r="A796" s="91" t="s">
        <v>1378</v>
      </c>
      <c r="B796" s="107" t="s">
        <v>1379</v>
      </c>
      <c r="C796" s="111">
        <v>2.9</v>
      </c>
      <c r="D796" s="132">
        <v>0.19</v>
      </c>
      <c r="E796" s="91" t="s">
        <v>1380</v>
      </c>
      <c r="F796" s="121">
        <v>674</v>
      </c>
      <c r="G796" s="91" t="s">
        <v>1380</v>
      </c>
      <c r="H796" s="121">
        <v>184</v>
      </c>
      <c r="I796" s="91" t="s">
        <v>1381</v>
      </c>
      <c r="J796" s="121">
        <v>283</v>
      </c>
      <c r="K796" s="91" t="s">
        <v>1296</v>
      </c>
      <c r="L796" s="121">
        <v>34</v>
      </c>
      <c r="M796" s="91" t="s">
        <v>1382</v>
      </c>
      <c r="N796" s="121">
        <v>25</v>
      </c>
    </row>
    <row r="797" spans="1:14">
      <c r="A797" s="94" t="s">
        <v>1383</v>
      </c>
      <c r="B797" s="108" t="s">
        <v>1384</v>
      </c>
      <c r="C797" s="137">
        <v>20</v>
      </c>
      <c r="D797" s="135">
        <v>0.31</v>
      </c>
      <c r="E797" s="94" t="s">
        <v>1385</v>
      </c>
      <c r="F797" s="138">
        <v>3440</v>
      </c>
      <c r="G797" s="94" t="s">
        <v>1386</v>
      </c>
      <c r="H797" s="138">
        <v>1470</v>
      </c>
      <c r="I797" s="94" t="s">
        <v>1109</v>
      </c>
      <c r="J797" s="138">
        <v>3100</v>
      </c>
      <c r="K797" s="94" t="s">
        <v>1387</v>
      </c>
      <c r="L797" s="138">
        <v>1150</v>
      </c>
      <c r="M797" s="94" t="s">
        <v>1388</v>
      </c>
      <c r="N797" s="125">
        <v>304</v>
      </c>
    </row>
    <row r="798" spans="1:14">
      <c r="A798" s="84" t="s">
        <v>1389</v>
      </c>
      <c r="B798" s="85" t="s">
        <v>1390</v>
      </c>
      <c r="C798" s="117">
        <v>500</v>
      </c>
      <c r="D798" s="128">
        <v>0.2</v>
      </c>
      <c r="E798" s="84" t="s">
        <v>1391</v>
      </c>
      <c r="F798" s="118">
        <v>12800</v>
      </c>
      <c r="G798" s="84" t="s">
        <v>1392</v>
      </c>
      <c r="H798" s="118">
        <v>16100</v>
      </c>
      <c r="I798" s="84" t="s">
        <v>1393</v>
      </c>
      <c r="J798" s="118">
        <v>13700</v>
      </c>
      <c r="K798" s="84" t="s">
        <v>1394</v>
      </c>
      <c r="L798" s="118">
        <v>16500</v>
      </c>
      <c r="M798" s="84" t="s">
        <v>1395</v>
      </c>
      <c r="N798" s="118">
        <v>18100</v>
      </c>
    </row>
    <row r="799" spans="1:14">
      <c r="A799" s="88" t="s">
        <v>1396</v>
      </c>
      <c r="B799" s="89" t="s">
        <v>1397</v>
      </c>
      <c r="C799" s="139">
        <v>3200</v>
      </c>
      <c r="D799" s="131">
        <v>0.56999999999999995</v>
      </c>
      <c r="E799" s="88" t="s">
        <v>1398</v>
      </c>
      <c r="F799" s="140">
        <v>17500</v>
      </c>
      <c r="G799" s="88" t="s">
        <v>1399</v>
      </c>
      <c r="H799" s="140">
        <v>23500</v>
      </c>
      <c r="I799" s="88" t="s">
        <v>1400</v>
      </c>
      <c r="J799" s="140">
        <v>18900</v>
      </c>
      <c r="K799" s="88" t="s">
        <v>1294</v>
      </c>
      <c r="L799" s="140">
        <v>23800</v>
      </c>
      <c r="M799" s="88" t="s">
        <v>1401</v>
      </c>
      <c r="N799" s="140">
        <v>28200</v>
      </c>
    </row>
    <row r="800" spans="1:14">
      <c r="A800" s="91" t="s">
        <v>1402</v>
      </c>
      <c r="B800" s="92" t="s">
        <v>1403</v>
      </c>
      <c r="C800" s="102">
        <v>800</v>
      </c>
      <c r="D800" s="132">
        <v>0.59</v>
      </c>
      <c r="E800" s="91" t="s">
        <v>1404</v>
      </c>
      <c r="F800" s="141">
        <v>13500</v>
      </c>
      <c r="G800" s="91" t="s">
        <v>1405</v>
      </c>
      <c r="H800" s="141">
        <v>17400</v>
      </c>
      <c r="I800" s="91" t="s">
        <v>1406</v>
      </c>
      <c r="J800" s="141">
        <v>14500</v>
      </c>
      <c r="K800" s="91" t="s">
        <v>1407</v>
      </c>
      <c r="L800" s="141">
        <v>17800</v>
      </c>
      <c r="M800" s="91" t="s">
        <v>1408</v>
      </c>
      <c r="N800" s="141">
        <v>20200</v>
      </c>
    </row>
    <row r="801" spans="1:14">
      <c r="A801" s="88" t="s">
        <v>1409</v>
      </c>
      <c r="B801" s="89" t="s">
        <v>1410</v>
      </c>
      <c r="C801" s="99">
        <v>36</v>
      </c>
      <c r="D801" s="131">
        <v>0.2</v>
      </c>
      <c r="E801" s="88" t="s">
        <v>1411</v>
      </c>
      <c r="F801" s="120">
        <v>6840</v>
      </c>
      <c r="G801" s="88" t="s">
        <v>1412</v>
      </c>
      <c r="H801" s="120">
        <v>4090</v>
      </c>
      <c r="I801" s="88" t="s">
        <v>1131</v>
      </c>
      <c r="J801" s="120">
        <v>6690</v>
      </c>
      <c r="K801" s="88" t="s">
        <v>1413</v>
      </c>
      <c r="L801" s="120">
        <v>4140</v>
      </c>
      <c r="M801" s="88" t="s">
        <v>1414</v>
      </c>
      <c r="N801" s="119">
        <v>1650</v>
      </c>
    </row>
    <row r="802" spans="1:14">
      <c r="A802" s="91" t="s">
        <v>1415</v>
      </c>
      <c r="B802" s="92" t="s">
        <v>1416</v>
      </c>
      <c r="C802" s="142">
        <v>50000</v>
      </c>
      <c r="D802" s="132">
        <v>0.09</v>
      </c>
      <c r="E802" s="91" t="s">
        <v>1122</v>
      </c>
      <c r="F802" s="122">
        <v>4880</v>
      </c>
      <c r="G802" s="91" t="s">
        <v>1417</v>
      </c>
      <c r="H802" s="122">
        <v>6630</v>
      </c>
      <c r="I802" s="91" t="s">
        <v>1108</v>
      </c>
      <c r="J802" s="122">
        <v>5270</v>
      </c>
      <c r="K802" s="91" t="s">
        <v>1418</v>
      </c>
      <c r="L802" s="122">
        <v>6690</v>
      </c>
      <c r="M802" s="91" t="s">
        <v>1419</v>
      </c>
      <c r="N802" s="121">
        <v>8040</v>
      </c>
    </row>
    <row r="803" spans="1:14">
      <c r="A803" s="88" t="s">
        <v>1420</v>
      </c>
      <c r="B803" s="89" t="s">
        <v>1421</v>
      </c>
      <c r="C803" s="139">
        <v>10000</v>
      </c>
      <c r="D803" s="131">
        <v>0.25</v>
      </c>
      <c r="E803" s="88" t="s">
        <v>1422</v>
      </c>
      <c r="F803" s="120">
        <v>8210</v>
      </c>
      <c r="G803" s="88" t="s">
        <v>1423</v>
      </c>
      <c r="H803" s="140">
        <v>11100</v>
      </c>
      <c r="I803" s="88" t="s">
        <v>1424</v>
      </c>
      <c r="J803" s="120">
        <v>8880</v>
      </c>
      <c r="K803" s="88" t="s">
        <v>1171</v>
      </c>
      <c r="L803" s="140">
        <v>11200</v>
      </c>
      <c r="M803" s="88" t="s">
        <v>1425</v>
      </c>
      <c r="N803" s="140">
        <v>13500</v>
      </c>
    </row>
    <row r="804" spans="1:14">
      <c r="A804" s="91" t="s">
        <v>1426</v>
      </c>
      <c r="B804" s="92" t="s">
        <v>1427</v>
      </c>
      <c r="C804" s="142">
        <v>3000</v>
      </c>
      <c r="D804" s="107" t="s">
        <v>1428</v>
      </c>
      <c r="E804" s="91" t="s">
        <v>1411</v>
      </c>
      <c r="F804" s="122">
        <v>6850</v>
      </c>
      <c r="G804" s="91" t="s">
        <v>1429</v>
      </c>
      <c r="H804" s="122">
        <v>9200</v>
      </c>
      <c r="I804" s="91" t="s">
        <v>1129</v>
      </c>
      <c r="J804" s="122">
        <v>7400</v>
      </c>
      <c r="K804" s="91" t="s">
        <v>1430</v>
      </c>
      <c r="L804" s="122">
        <v>9310</v>
      </c>
      <c r="M804" s="91" t="s">
        <v>1431</v>
      </c>
      <c r="N804" s="141">
        <v>11000</v>
      </c>
    </row>
    <row r="805" spans="1:14">
      <c r="A805" s="88" t="s">
        <v>1432</v>
      </c>
      <c r="B805" s="89" t="s">
        <v>1433</v>
      </c>
      <c r="C805" s="139">
        <v>2600</v>
      </c>
      <c r="D805" s="131">
        <v>0.28000000000000003</v>
      </c>
      <c r="E805" s="88" t="s">
        <v>1434</v>
      </c>
      <c r="F805" s="120">
        <v>6640</v>
      </c>
      <c r="G805" s="88" t="s">
        <v>1435</v>
      </c>
      <c r="H805" s="120">
        <v>8900</v>
      </c>
      <c r="I805" s="88" t="s">
        <v>938</v>
      </c>
      <c r="J805" s="120">
        <v>7180</v>
      </c>
      <c r="K805" s="88" t="s">
        <v>930</v>
      </c>
      <c r="L805" s="120">
        <v>9010</v>
      </c>
      <c r="M805" s="88" t="s">
        <v>1436</v>
      </c>
      <c r="N805" s="140">
        <v>10700</v>
      </c>
    </row>
    <row r="806" spans="1:14">
      <c r="A806" s="113" t="s">
        <v>1437</v>
      </c>
      <c r="B806" s="143" t="s">
        <v>1438</v>
      </c>
      <c r="C806" s="144">
        <v>3200</v>
      </c>
      <c r="D806" s="133">
        <v>0.32</v>
      </c>
      <c r="E806" s="113" t="s">
        <v>1439</v>
      </c>
      <c r="F806" s="145">
        <v>7110</v>
      </c>
      <c r="G806" s="113" t="s">
        <v>1440</v>
      </c>
      <c r="H806" s="145">
        <v>9540</v>
      </c>
      <c r="I806" s="113" t="s">
        <v>1441</v>
      </c>
      <c r="J806" s="145">
        <v>7680</v>
      </c>
      <c r="K806" s="113" t="s">
        <v>1442</v>
      </c>
      <c r="L806" s="145">
        <v>9660</v>
      </c>
      <c r="M806" s="113" t="s">
        <v>1443</v>
      </c>
      <c r="N806" s="146">
        <v>11500</v>
      </c>
    </row>
    <row r="807" spans="1:14">
      <c r="A807" s="84" t="s">
        <v>1444</v>
      </c>
      <c r="B807" s="85" t="s">
        <v>1445</v>
      </c>
      <c r="C807" s="147">
        <v>2600</v>
      </c>
      <c r="D807" s="128">
        <v>0.36</v>
      </c>
      <c r="E807" s="84" t="s">
        <v>1411</v>
      </c>
      <c r="F807" s="148">
        <v>6870</v>
      </c>
      <c r="G807" s="84" t="s">
        <v>1429</v>
      </c>
      <c r="H807" s="148">
        <v>9200</v>
      </c>
      <c r="I807" s="84" t="s">
        <v>1446</v>
      </c>
      <c r="J807" s="148">
        <v>7420</v>
      </c>
      <c r="K807" s="84" t="s">
        <v>1447</v>
      </c>
      <c r="L807" s="148">
        <v>9320</v>
      </c>
      <c r="M807" s="84" t="s">
        <v>1448</v>
      </c>
      <c r="N807" s="118">
        <v>11000</v>
      </c>
    </row>
    <row r="808" spans="1:14">
      <c r="A808" s="88" t="s">
        <v>1449</v>
      </c>
      <c r="B808" s="89" t="s">
        <v>1450</v>
      </c>
      <c r="C808" s="88" t="s">
        <v>1451</v>
      </c>
      <c r="D808" s="105" t="s">
        <v>1452</v>
      </c>
      <c r="E808" s="88" t="s">
        <v>1453</v>
      </c>
      <c r="F808" s="119">
        <v>7</v>
      </c>
      <c r="G808" s="88" t="s">
        <v>1453</v>
      </c>
      <c r="H808" s="119">
        <v>2</v>
      </c>
      <c r="I808" s="88" t="s">
        <v>1454</v>
      </c>
      <c r="J808" s="119">
        <v>2</v>
      </c>
      <c r="K808" s="88" t="s">
        <v>1455</v>
      </c>
      <c r="L808" s="124" t="s">
        <v>1095</v>
      </c>
      <c r="M808" s="88" t="s">
        <v>1456</v>
      </c>
      <c r="N808" s="124" t="s">
        <v>1095</v>
      </c>
    </row>
    <row r="809" spans="1:14">
      <c r="A809" s="91" t="s">
        <v>1457</v>
      </c>
      <c r="B809" s="92" t="s">
        <v>1458</v>
      </c>
      <c r="C809" s="142">
        <v>4100</v>
      </c>
      <c r="D809" s="132">
        <v>0.41</v>
      </c>
      <c r="E809" s="91" t="s">
        <v>1459</v>
      </c>
      <c r="F809" s="122">
        <v>6350</v>
      </c>
      <c r="G809" s="91" t="s">
        <v>1460</v>
      </c>
      <c r="H809" s="122">
        <v>8550</v>
      </c>
      <c r="I809" s="91" t="s">
        <v>1461</v>
      </c>
      <c r="J809" s="122">
        <v>6860</v>
      </c>
      <c r="K809" s="91" t="s">
        <v>1462</v>
      </c>
      <c r="L809" s="122">
        <v>8650</v>
      </c>
      <c r="M809" s="91" t="s">
        <v>1463</v>
      </c>
      <c r="N809" s="141">
        <v>10300</v>
      </c>
    </row>
    <row r="810" spans="1:14">
      <c r="A810" s="88" t="s">
        <v>1464</v>
      </c>
      <c r="B810" s="89" t="s">
        <v>1465</v>
      </c>
      <c r="C810" s="139">
        <v>3100</v>
      </c>
      <c r="D810" s="131">
        <v>0.44</v>
      </c>
      <c r="E810" s="88" t="s">
        <v>1466</v>
      </c>
      <c r="F810" s="120">
        <v>5890</v>
      </c>
      <c r="G810" s="88" t="s">
        <v>1467</v>
      </c>
      <c r="H810" s="120">
        <v>7910</v>
      </c>
      <c r="I810" s="88" t="s">
        <v>1468</v>
      </c>
      <c r="J810" s="120">
        <v>6370</v>
      </c>
      <c r="K810" s="88" t="s">
        <v>1469</v>
      </c>
      <c r="L810" s="120">
        <v>8010</v>
      </c>
      <c r="M810" s="88" t="s">
        <v>1470</v>
      </c>
      <c r="N810" s="119">
        <v>9490</v>
      </c>
    </row>
    <row r="811" spans="1:14">
      <c r="A811" s="91" t="s">
        <v>1471</v>
      </c>
      <c r="B811" s="92" t="s">
        <v>1472</v>
      </c>
      <c r="C811" s="142">
        <v>3000</v>
      </c>
      <c r="D811" s="132">
        <v>0.5</v>
      </c>
      <c r="E811" s="91" t="s">
        <v>1473</v>
      </c>
      <c r="F811" s="122">
        <v>5830</v>
      </c>
      <c r="G811" s="91" t="s">
        <v>1474</v>
      </c>
      <c r="H811" s="122">
        <v>7820</v>
      </c>
      <c r="I811" s="91" t="s">
        <v>1475</v>
      </c>
      <c r="J811" s="122">
        <v>6290</v>
      </c>
      <c r="K811" s="91" t="s">
        <v>1476</v>
      </c>
      <c r="L811" s="122">
        <v>7920</v>
      </c>
      <c r="M811" s="91" t="s">
        <v>1477</v>
      </c>
      <c r="N811" s="121">
        <v>9380</v>
      </c>
    </row>
    <row r="812" spans="1:14">
      <c r="A812" s="88" t="s">
        <v>1478</v>
      </c>
      <c r="B812" s="89" t="s">
        <v>1479</v>
      </c>
      <c r="C812" s="139">
        <v>3000</v>
      </c>
      <c r="D812" s="131">
        <v>0.55000000000000004</v>
      </c>
      <c r="E812" s="88" t="s">
        <v>1480</v>
      </c>
      <c r="F812" s="120">
        <v>5680</v>
      </c>
      <c r="G812" s="88" t="s">
        <v>1481</v>
      </c>
      <c r="H812" s="120">
        <v>7620</v>
      </c>
      <c r="I812" s="88" t="s">
        <v>1482</v>
      </c>
      <c r="J812" s="120">
        <v>6130</v>
      </c>
      <c r="K812" s="88" t="s">
        <v>1074</v>
      </c>
      <c r="L812" s="120">
        <v>7710</v>
      </c>
      <c r="M812" s="88" t="s">
        <v>1483</v>
      </c>
      <c r="N812" s="119">
        <v>9140</v>
      </c>
    </row>
    <row r="813" spans="1:14">
      <c r="A813" s="91" t="s">
        <v>1484</v>
      </c>
      <c r="B813" s="92" t="s">
        <v>1485</v>
      </c>
      <c r="C813" s="142">
        <v>2000</v>
      </c>
      <c r="D813" s="132">
        <v>0.55000000000000004</v>
      </c>
      <c r="E813" s="91" t="s">
        <v>1106</v>
      </c>
      <c r="F813" s="122">
        <v>5390</v>
      </c>
      <c r="G813" s="91" t="s">
        <v>1486</v>
      </c>
      <c r="H813" s="122">
        <v>7190</v>
      </c>
      <c r="I813" s="91" t="s">
        <v>1487</v>
      </c>
      <c r="J813" s="122">
        <v>5820</v>
      </c>
      <c r="K813" s="91" t="s">
        <v>1488</v>
      </c>
      <c r="L813" s="122">
        <v>7290</v>
      </c>
      <c r="M813" s="91" t="s">
        <v>931</v>
      </c>
      <c r="N813" s="121">
        <v>8570</v>
      </c>
    </row>
    <row r="814" spans="1:14">
      <c r="A814" s="88" t="s">
        <v>1489</v>
      </c>
      <c r="B814" s="89" t="s">
        <v>1490</v>
      </c>
      <c r="C814" s="139">
        <v>2000</v>
      </c>
      <c r="D814" s="131">
        <v>0.56000000000000005</v>
      </c>
      <c r="E814" s="88" t="s">
        <v>1386</v>
      </c>
      <c r="F814" s="120">
        <v>5430</v>
      </c>
      <c r="G814" s="88" t="s">
        <v>1491</v>
      </c>
      <c r="H814" s="120">
        <v>7240</v>
      </c>
      <c r="I814" s="88" t="s">
        <v>1492</v>
      </c>
      <c r="J814" s="120">
        <v>5860</v>
      </c>
      <c r="K814" s="88" t="s">
        <v>1493</v>
      </c>
      <c r="L814" s="120">
        <v>7340</v>
      </c>
      <c r="M814" s="88" t="s">
        <v>1494</v>
      </c>
      <c r="N814" s="119">
        <v>8630</v>
      </c>
    </row>
    <row r="815" spans="1:14">
      <c r="A815" s="91" t="s">
        <v>1495</v>
      </c>
      <c r="B815" s="92" t="s">
        <v>1496</v>
      </c>
      <c r="C815" s="142">
        <v>2000</v>
      </c>
      <c r="D815" s="132">
        <v>0.48</v>
      </c>
      <c r="E815" s="91" t="s">
        <v>1497</v>
      </c>
      <c r="F815" s="122">
        <v>4720</v>
      </c>
      <c r="G815" s="91" t="s">
        <v>1362</v>
      </c>
      <c r="H815" s="122">
        <v>6290</v>
      </c>
      <c r="I815" s="91" t="s">
        <v>1498</v>
      </c>
      <c r="J815" s="122">
        <v>5090</v>
      </c>
      <c r="K815" s="91" t="s">
        <v>1499</v>
      </c>
      <c r="L815" s="122">
        <v>6380</v>
      </c>
      <c r="M815" s="91" t="s">
        <v>1500</v>
      </c>
      <c r="N815" s="121">
        <v>7500</v>
      </c>
    </row>
    <row r="816" spans="1:14">
      <c r="A816" s="88" t="s">
        <v>1501</v>
      </c>
      <c r="B816" s="89" t="s">
        <v>1502</v>
      </c>
      <c r="C816" s="88" t="s">
        <v>1503</v>
      </c>
      <c r="D816" s="149">
        <v>2E-3</v>
      </c>
      <c r="E816" s="88" t="s">
        <v>1504</v>
      </c>
      <c r="F816" s="124" t="s">
        <v>1095</v>
      </c>
      <c r="G816" s="88" t="s">
        <v>1504</v>
      </c>
      <c r="H816" s="124" t="s">
        <v>1095</v>
      </c>
      <c r="I816" s="88" t="s">
        <v>1505</v>
      </c>
      <c r="J816" s="124" t="s">
        <v>1095</v>
      </c>
      <c r="K816" s="88" t="s">
        <v>1506</v>
      </c>
      <c r="L816" s="124" t="s">
        <v>1095</v>
      </c>
      <c r="M816" s="88" t="s">
        <v>1507</v>
      </c>
      <c r="N816" s="124" t="s">
        <v>1095</v>
      </c>
    </row>
    <row r="817" spans="1:14">
      <c r="A817" s="91" t="s">
        <v>1508</v>
      </c>
      <c r="B817" s="107" t="s">
        <v>1509</v>
      </c>
      <c r="C817" s="91" t="s">
        <v>1227</v>
      </c>
      <c r="D817" s="132">
        <v>0.01</v>
      </c>
      <c r="E817" s="91" t="s">
        <v>1510</v>
      </c>
      <c r="F817" s="123" t="s">
        <v>1095</v>
      </c>
      <c r="G817" s="91" t="s">
        <v>1510</v>
      </c>
      <c r="H817" s="123" t="s">
        <v>1095</v>
      </c>
      <c r="I817" s="91" t="s">
        <v>1511</v>
      </c>
      <c r="J817" s="123" t="s">
        <v>1095</v>
      </c>
      <c r="K817" s="91" t="s">
        <v>1512</v>
      </c>
      <c r="L817" s="123" t="s">
        <v>1095</v>
      </c>
      <c r="M817" s="91" t="s">
        <v>1513</v>
      </c>
      <c r="N817" s="123" t="s">
        <v>1095</v>
      </c>
    </row>
    <row r="818" spans="1:14">
      <c r="A818" s="88" t="s">
        <v>1514</v>
      </c>
      <c r="B818" s="105" t="s">
        <v>1515</v>
      </c>
      <c r="C818" s="88" t="s">
        <v>1503</v>
      </c>
      <c r="D818" s="149">
        <v>3.0000000000000001E-3</v>
      </c>
      <c r="E818" s="88" t="s">
        <v>1516</v>
      </c>
      <c r="F818" s="124" t="s">
        <v>1095</v>
      </c>
      <c r="G818" s="88" t="s">
        <v>1516</v>
      </c>
      <c r="H818" s="124" t="s">
        <v>1095</v>
      </c>
      <c r="I818" s="88" t="s">
        <v>1517</v>
      </c>
      <c r="J818" s="124" t="s">
        <v>1095</v>
      </c>
      <c r="K818" s="88" t="s">
        <v>1518</v>
      </c>
      <c r="L818" s="124" t="s">
        <v>1095</v>
      </c>
      <c r="M818" s="88" t="s">
        <v>1519</v>
      </c>
      <c r="N818" s="124" t="s">
        <v>1095</v>
      </c>
    </row>
    <row r="819" spans="1:14">
      <c r="A819" s="91" t="s">
        <v>1520</v>
      </c>
      <c r="B819" s="107" t="s">
        <v>1521</v>
      </c>
      <c r="C819" s="91" t="s">
        <v>1522</v>
      </c>
      <c r="D819" s="132">
        <v>0.02</v>
      </c>
      <c r="E819" s="91" t="s">
        <v>1523</v>
      </c>
      <c r="F819" s="123" t="s">
        <v>1095</v>
      </c>
      <c r="G819" s="91" t="s">
        <v>1523</v>
      </c>
      <c r="H819" s="123" t="s">
        <v>1095</v>
      </c>
      <c r="I819" s="91" t="s">
        <v>1524</v>
      </c>
      <c r="J819" s="123" t="s">
        <v>1095</v>
      </c>
      <c r="K819" s="91" t="s">
        <v>1525</v>
      </c>
      <c r="L819" s="123" t="s">
        <v>1095</v>
      </c>
      <c r="M819" s="91" t="s">
        <v>1526</v>
      </c>
      <c r="N819" s="123" t="s">
        <v>1095</v>
      </c>
    </row>
    <row r="820" spans="1:14">
      <c r="A820" s="94" t="s">
        <v>1527</v>
      </c>
      <c r="B820" s="108" t="s">
        <v>1528</v>
      </c>
      <c r="C820" s="94" t="s">
        <v>1451</v>
      </c>
      <c r="D820" s="135">
        <v>7.0000000000000007E-2</v>
      </c>
      <c r="E820" s="94" t="s">
        <v>1192</v>
      </c>
      <c r="F820" s="125">
        <v>6</v>
      </c>
      <c r="G820" s="94" t="s">
        <v>1192</v>
      </c>
      <c r="H820" s="125">
        <v>2</v>
      </c>
      <c r="I820" s="94" t="s">
        <v>1529</v>
      </c>
      <c r="J820" s="125">
        <v>2</v>
      </c>
      <c r="K820" s="94" t="s">
        <v>1530</v>
      </c>
      <c r="L820" s="126" t="s">
        <v>1095</v>
      </c>
      <c r="M820" s="94" t="s">
        <v>1531</v>
      </c>
      <c r="N820" s="126" t="s">
        <v>1095</v>
      </c>
    </row>
    <row r="821" spans="1:14">
      <c r="A821" s="84" t="s">
        <v>1532</v>
      </c>
      <c r="B821" s="127" t="s">
        <v>1533</v>
      </c>
      <c r="C821" s="117">
        <v>119</v>
      </c>
      <c r="D821" s="128">
        <v>0.41</v>
      </c>
      <c r="E821" s="84" t="s">
        <v>1534</v>
      </c>
      <c r="F821" s="118">
        <v>12400</v>
      </c>
      <c r="G821" s="84" t="s">
        <v>1028</v>
      </c>
      <c r="H821" s="118">
        <v>12400</v>
      </c>
      <c r="I821" s="84" t="s">
        <v>1535</v>
      </c>
      <c r="J821" s="118">
        <v>13000</v>
      </c>
      <c r="K821" s="84" t="s">
        <v>1536</v>
      </c>
      <c r="L821" s="118">
        <v>13200</v>
      </c>
      <c r="M821" s="84" t="s">
        <v>1537</v>
      </c>
      <c r="N821" s="118">
        <v>10900</v>
      </c>
    </row>
    <row r="822" spans="1:14">
      <c r="A822" s="88" t="s">
        <v>1538</v>
      </c>
      <c r="B822" s="105" t="s">
        <v>1539</v>
      </c>
      <c r="C822" s="99">
        <v>24.4</v>
      </c>
      <c r="D822" s="131">
        <v>0.44</v>
      </c>
      <c r="E822" s="88" t="s">
        <v>1540</v>
      </c>
      <c r="F822" s="140">
        <v>11600</v>
      </c>
      <c r="G822" s="88" t="s">
        <v>1541</v>
      </c>
      <c r="H822" s="120">
        <v>5560</v>
      </c>
      <c r="I822" s="88" t="s">
        <v>1542</v>
      </c>
      <c r="J822" s="140">
        <v>10800</v>
      </c>
      <c r="K822" s="88" t="s">
        <v>1543</v>
      </c>
      <c r="L822" s="120">
        <v>4900</v>
      </c>
      <c r="M822" s="88" t="s">
        <v>1544</v>
      </c>
      <c r="N822" s="119">
        <v>1430</v>
      </c>
    </row>
    <row r="823" spans="1:14">
      <c r="A823" s="91" t="s">
        <v>1545</v>
      </c>
      <c r="B823" s="92" t="s">
        <v>1546</v>
      </c>
      <c r="C823" s="111">
        <v>4.8</v>
      </c>
      <c r="D823" s="132">
        <v>0.18</v>
      </c>
      <c r="E823" s="91" t="s">
        <v>1547</v>
      </c>
      <c r="F823" s="122">
        <v>1890</v>
      </c>
      <c r="G823" s="91" t="s">
        <v>1548</v>
      </c>
      <c r="H823" s="121">
        <v>523</v>
      </c>
      <c r="I823" s="91" t="s">
        <v>1549</v>
      </c>
      <c r="J823" s="122">
        <v>1020</v>
      </c>
      <c r="K823" s="91" t="s">
        <v>1550</v>
      </c>
      <c r="L823" s="121">
        <v>108</v>
      </c>
      <c r="M823" s="91" t="s">
        <v>1551</v>
      </c>
      <c r="N823" s="121">
        <v>73</v>
      </c>
    </row>
    <row r="824" spans="1:14">
      <c r="A824" s="88" t="s">
        <v>1552</v>
      </c>
      <c r="B824" s="105" t="s">
        <v>1553</v>
      </c>
      <c r="C824" s="99">
        <v>51.6</v>
      </c>
      <c r="D824" s="131">
        <v>0.44</v>
      </c>
      <c r="E824" s="88" t="s">
        <v>1554</v>
      </c>
      <c r="F824" s="120">
        <v>8900</v>
      </c>
      <c r="G824" s="88" t="s">
        <v>1555</v>
      </c>
      <c r="H824" s="120">
        <v>6450</v>
      </c>
      <c r="I824" s="88" t="s">
        <v>1556</v>
      </c>
      <c r="J824" s="120">
        <v>8980</v>
      </c>
      <c r="K824" s="88" t="s">
        <v>1557</v>
      </c>
      <c r="L824" s="120">
        <v>6850</v>
      </c>
      <c r="M824" s="88" t="s">
        <v>1558</v>
      </c>
      <c r="N824" s="119">
        <v>3630</v>
      </c>
    </row>
    <row r="825" spans="1:14">
      <c r="A825" s="91" t="s">
        <v>1559</v>
      </c>
      <c r="B825" s="107" t="s">
        <v>1560</v>
      </c>
      <c r="C825" s="111">
        <v>4.3</v>
      </c>
      <c r="D825" s="132">
        <v>0.41</v>
      </c>
      <c r="E825" s="91" t="s">
        <v>1561</v>
      </c>
      <c r="F825" s="122">
        <v>2120</v>
      </c>
      <c r="G825" s="91" t="s">
        <v>1562</v>
      </c>
      <c r="H825" s="121">
        <v>583</v>
      </c>
      <c r="I825" s="91" t="s">
        <v>1563</v>
      </c>
      <c r="J825" s="122">
        <v>1080</v>
      </c>
      <c r="K825" s="91" t="s">
        <v>1564</v>
      </c>
      <c r="L825" s="121">
        <v>116</v>
      </c>
      <c r="M825" s="91" t="s">
        <v>975</v>
      </c>
      <c r="N825" s="121">
        <v>81</v>
      </c>
    </row>
    <row r="826" spans="1:14">
      <c r="A826" s="88" t="s">
        <v>1565</v>
      </c>
      <c r="B826" s="105" t="s">
        <v>1566</v>
      </c>
      <c r="C826" s="106">
        <v>3.5</v>
      </c>
      <c r="D826" s="131">
        <v>0.42</v>
      </c>
      <c r="E826" s="88" t="s">
        <v>1567</v>
      </c>
      <c r="F826" s="120">
        <v>1800</v>
      </c>
      <c r="G826" s="88" t="s">
        <v>1568</v>
      </c>
      <c r="H826" s="119">
        <v>491</v>
      </c>
      <c r="I826" s="88" t="s">
        <v>1569</v>
      </c>
      <c r="J826" s="119">
        <v>822</v>
      </c>
      <c r="K826" s="88" t="s">
        <v>1570</v>
      </c>
      <c r="L826" s="119">
        <v>93</v>
      </c>
      <c r="M826" s="88" t="s">
        <v>1571</v>
      </c>
      <c r="N826" s="119">
        <v>68</v>
      </c>
    </row>
    <row r="827" spans="1:14">
      <c r="A827" s="91" t="s">
        <v>1572</v>
      </c>
      <c r="B827" s="107" t="s">
        <v>1573</v>
      </c>
      <c r="C827" s="102">
        <v>20.8</v>
      </c>
      <c r="D827" s="107" t="s">
        <v>1574</v>
      </c>
      <c r="E827" s="91" t="s">
        <v>1100</v>
      </c>
      <c r="F827" s="122">
        <v>9710</v>
      </c>
      <c r="G827" s="91" t="s">
        <v>1575</v>
      </c>
      <c r="H827" s="122">
        <v>4240</v>
      </c>
      <c r="I827" s="91" t="s">
        <v>1431</v>
      </c>
      <c r="J827" s="122">
        <v>8820</v>
      </c>
      <c r="K827" s="91" t="s">
        <v>1576</v>
      </c>
      <c r="L827" s="122">
        <v>3400</v>
      </c>
      <c r="M827" s="91" t="s">
        <v>1577</v>
      </c>
      <c r="N827" s="121">
        <v>912</v>
      </c>
    </row>
    <row r="828" spans="1:14">
      <c r="A828" s="88" t="s">
        <v>1578</v>
      </c>
      <c r="B828" s="105" t="s">
        <v>1579</v>
      </c>
      <c r="C828" s="99">
        <v>10.8</v>
      </c>
      <c r="D828" s="131">
        <v>0.45</v>
      </c>
      <c r="E828" s="88" t="s">
        <v>1580</v>
      </c>
      <c r="F828" s="120">
        <v>5550</v>
      </c>
      <c r="G828" s="88" t="s">
        <v>1581</v>
      </c>
      <c r="H828" s="120">
        <v>1790</v>
      </c>
      <c r="I828" s="88" t="s">
        <v>1582</v>
      </c>
      <c r="J828" s="120">
        <v>4280</v>
      </c>
      <c r="K828" s="88" t="s">
        <v>1583</v>
      </c>
      <c r="L828" s="119">
        <v>753</v>
      </c>
      <c r="M828" s="88" t="s">
        <v>1584</v>
      </c>
      <c r="N828" s="119">
        <v>260</v>
      </c>
    </row>
    <row r="829" spans="1:14">
      <c r="A829" s="91" t="s">
        <v>1585</v>
      </c>
      <c r="B829" s="107" t="s">
        <v>1586</v>
      </c>
      <c r="C829" s="111">
        <v>7.5</v>
      </c>
      <c r="D829" s="132">
        <v>0.36</v>
      </c>
      <c r="E829" s="91" t="s">
        <v>1587</v>
      </c>
      <c r="F829" s="122">
        <v>3350</v>
      </c>
      <c r="G829" s="91" t="s">
        <v>1588</v>
      </c>
      <c r="H829" s="121">
        <v>979</v>
      </c>
      <c r="I829" s="91" t="s">
        <v>1102</v>
      </c>
      <c r="J829" s="122">
        <v>2240</v>
      </c>
      <c r="K829" s="91" t="s">
        <v>1589</v>
      </c>
      <c r="L829" s="121">
        <v>273</v>
      </c>
      <c r="M829" s="91" t="s">
        <v>1590</v>
      </c>
      <c r="N829" s="121">
        <v>138</v>
      </c>
    </row>
    <row r="830" spans="1:14">
      <c r="A830" s="88" t="s">
        <v>1591</v>
      </c>
      <c r="B830" s="105" t="s">
        <v>1592</v>
      </c>
      <c r="C830" s="106">
        <v>4.9000000000000004</v>
      </c>
      <c r="D830" s="131">
        <v>0.33</v>
      </c>
      <c r="E830" s="88" t="s">
        <v>1593</v>
      </c>
      <c r="F830" s="120">
        <v>2360</v>
      </c>
      <c r="G830" s="88" t="s">
        <v>1594</v>
      </c>
      <c r="H830" s="119">
        <v>654</v>
      </c>
      <c r="I830" s="88" t="s">
        <v>1595</v>
      </c>
      <c r="J830" s="120">
        <v>1280</v>
      </c>
      <c r="K830" s="88" t="s">
        <v>1596</v>
      </c>
      <c r="L830" s="119">
        <v>136</v>
      </c>
      <c r="M830" s="88" t="s">
        <v>1597</v>
      </c>
      <c r="N830" s="119">
        <v>91</v>
      </c>
    </row>
    <row r="831" spans="1:14">
      <c r="A831" s="91" t="s">
        <v>1598</v>
      </c>
      <c r="B831" s="107" t="s">
        <v>1599</v>
      </c>
      <c r="C831" s="111">
        <v>6.6</v>
      </c>
      <c r="D831" s="132">
        <v>0.31</v>
      </c>
      <c r="E831" s="91" t="s">
        <v>1600</v>
      </c>
      <c r="F831" s="122">
        <v>2900</v>
      </c>
      <c r="G831" s="91" t="s">
        <v>1601</v>
      </c>
      <c r="H831" s="121">
        <v>828</v>
      </c>
      <c r="I831" s="91" t="s">
        <v>1602</v>
      </c>
      <c r="J831" s="122">
        <v>1820</v>
      </c>
      <c r="K831" s="91" t="s">
        <v>1603</v>
      </c>
      <c r="L831" s="121">
        <v>206</v>
      </c>
      <c r="M831" s="91" t="s">
        <v>1604</v>
      </c>
      <c r="N831" s="121">
        <v>116</v>
      </c>
    </row>
    <row r="832" spans="1:14">
      <c r="A832" s="88" t="s">
        <v>1605</v>
      </c>
      <c r="B832" s="105" t="s">
        <v>1606</v>
      </c>
      <c r="C832" s="106">
        <v>5.5</v>
      </c>
      <c r="D832" s="131">
        <v>0.36</v>
      </c>
      <c r="E832" s="88" t="s">
        <v>1607</v>
      </c>
      <c r="F832" s="120">
        <v>2910</v>
      </c>
      <c r="G832" s="88" t="s">
        <v>1608</v>
      </c>
      <c r="H832" s="119">
        <v>812</v>
      </c>
      <c r="I832" s="88" t="s">
        <v>1609</v>
      </c>
      <c r="J832" s="120">
        <v>1670</v>
      </c>
      <c r="K832" s="88" t="s">
        <v>1063</v>
      </c>
      <c r="L832" s="119">
        <v>179</v>
      </c>
      <c r="M832" s="88" t="s">
        <v>1610</v>
      </c>
      <c r="N832" s="119">
        <v>114</v>
      </c>
    </row>
    <row r="833" spans="1:14">
      <c r="A833" s="91" t="s">
        <v>1611</v>
      </c>
      <c r="B833" s="107" t="s">
        <v>1612</v>
      </c>
      <c r="C833" s="111">
        <v>0.3</v>
      </c>
      <c r="D833" s="132">
        <v>0.14000000000000001</v>
      </c>
      <c r="E833" s="91" t="s">
        <v>1613</v>
      </c>
      <c r="F833" s="121">
        <v>69</v>
      </c>
      <c r="G833" s="91" t="s">
        <v>1613</v>
      </c>
      <c r="H833" s="121">
        <v>19</v>
      </c>
      <c r="I833" s="91" t="s">
        <v>1614</v>
      </c>
      <c r="J833" s="121">
        <v>21</v>
      </c>
      <c r="K833" s="91" t="s">
        <v>1615</v>
      </c>
      <c r="L833" s="121">
        <v>3</v>
      </c>
      <c r="M833" s="91" t="s">
        <v>1616</v>
      </c>
      <c r="N833" s="121">
        <v>3</v>
      </c>
    </row>
    <row r="834" spans="1:14">
      <c r="A834" s="88" t="s">
        <v>1617</v>
      </c>
      <c r="B834" s="105" t="s">
        <v>1618</v>
      </c>
      <c r="C834" s="106">
        <v>2.5</v>
      </c>
      <c r="D834" s="131">
        <v>0.26</v>
      </c>
      <c r="E834" s="88" t="s">
        <v>1619</v>
      </c>
      <c r="F834" s="120">
        <v>1110</v>
      </c>
      <c r="G834" s="88" t="s">
        <v>1619</v>
      </c>
      <c r="H834" s="119">
        <v>301</v>
      </c>
      <c r="I834" s="88" t="s">
        <v>1620</v>
      </c>
      <c r="J834" s="119">
        <v>438</v>
      </c>
      <c r="K834" s="88" t="s">
        <v>1621</v>
      </c>
      <c r="L834" s="119">
        <v>54</v>
      </c>
      <c r="M834" s="88" t="s">
        <v>1622</v>
      </c>
      <c r="N834" s="119">
        <v>42</v>
      </c>
    </row>
    <row r="835" spans="1:14">
      <c r="A835" s="91" t="s">
        <v>1623</v>
      </c>
      <c r="B835" s="107" t="s">
        <v>1624</v>
      </c>
      <c r="C835" s="91" t="s">
        <v>1625</v>
      </c>
      <c r="D835" s="132">
        <v>0.04</v>
      </c>
      <c r="E835" s="91" t="s">
        <v>1626</v>
      </c>
      <c r="F835" s="121">
        <v>5</v>
      </c>
      <c r="G835" s="91" t="s">
        <v>1626</v>
      </c>
      <c r="H835" s="121">
        <v>1</v>
      </c>
      <c r="I835" s="91" t="s">
        <v>1627</v>
      </c>
      <c r="J835" s="121">
        <v>1</v>
      </c>
      <c r="K835" s="91" t="s">
        <v>1628</v>
      </c>
      <c r="L835" s="123" t="s">
        <v>1095</v>
      </c>
      <c r="M835" s="91" t="s">
        <v>1629</v>
      </c>
      <c r="N835" s="123" t="s">
        <v>1095</v>
      </c>
    </row>
    <row r="836" spans="1:14">
      <c r="A836" s="88" t="s">
        <v>1630</v>
      </c>
      <c r="B836" s="105" t="s">
        <v>1631</v>
      </c>
      <c r="C836" s="106">
        <v>0.4</v>
      </c>
      <c r="D836" s="131">
        <v>0.13</v>
      </c>
      <c r="E836" s="88" t="s">
        <v>1357</v>
      </c>
      <c r="F836" s="119">
        <v>108</v>
      </c>
      <c r="G836" s="88" t="s">
        <v>1357</v>
      </c>
      <c r="H836" s="119">
        <v>29</v>
      </c>
      <c r="I836" s="88" t="s">
        <v>1632</v>
      </c>
      <c r="J836" s="119">
        <v>33</v>
      </c>
      <c r="K836" s="88" t="s">
        <v>1633</v>
      </c>
      <c r="L836" s="119">
        <v>5</v>
      </c>
      <c r="M836" s="88" t="s">
        <v>1634</v>
      </c>
      <c r="N836" s="119">
        <v>4</v>
      </c>
    </row>
    <row r="837" spans="1:14">
      <c r="A837" s="91" t="s">
        <v>1635</v>
      </c>
      <c r="B837" s="107" t="s">
        <v>1636</v>
      </c>
      <c r="C837" s="91" t="s">
        <v>1637</v>
      </c>
      <c r="D837" s="132">
        <v>0.02</v>
      </c>
      <c r="E837" s="91" t="s">
        <v>1638</v>
      </c>
      <c r="F837" s="121">
        <v>1</v>
      </c>
      <c r="G837" s="91" t="s">
        <v>1638</v>
      </c>
      <c r="H837" s="123" t="s">
        <v>1095</v>
      </c>
      <c r="I837" s="91" t="s">
        <v>1639</v>
      </c>
      <c r="J837" s="123" t="s">
        <v>1095</v>
      </c>
      <c r="K837" s="91" t="s">
        <v>1640</v>
      </c>
      <c r="L837" s="123" t="s">
        <v>1095</v>
      </c>
      <c r="M837" s="91" t="s">
        <v>1237</v>
      </c>
      <c r="N837" s="123" t="s">
        <v>1095</v>
      </c>
    </row>
    <row r="838" spans="1:14">
      <c r="A838" s="88" t="s">
        <v>1641</v>
      </c>
      <c r="B838" s="105" t="s">
        <v>1642</v>
      </c>
      <c r="C838" s="99">
        <v>22.5</v>
      </c>
      <c r="D838" s="131">
        <v>0.53</v>
      </c>
      <c r="E838" s="88" t="s">
        <v>1643</v>
      </c>
      <c r="F838" s="120">
        <v>6720</v>
      </c>
      <c r="G838" s="88" t="s">
        <v>1644</v>
      </c>
      <c r="H838" s="120">
        <v>3070</v>
      </c>
      <c r="I838" s="88" t="s">
        <v>1645</v>
      </c>
      <c r="J838" s="120">
        <v>6180</v>
      </c>
      <c r="K838" s="88" t="s">
        <v>1646</v>
      </c>
      <c r="L838" s="120">
        <v>2580</v>
      </c>
      <c r="M838" s="88" t="s">
        <v>1647</v>
      </c>
      <c r="N838" s="119">
        <v>718</v>
      </c>
    </row>
    <row r="839" spans="1:14">
      <c r="A839" s="113" t="s">
        <v>1648</v>
      </c>
      <c r="B839" s="112" t="s">
        <v>1649</v>
      </c>
      <c r="C839" s="150">
        <v>21.2</v>
      </c>
      <c r="D839" s="133">
        <v>0.44</v>
      </c>
      <c r="E839" s="113" t="s">
        <v>1650</v>
      </c>
      <c r="F839" s="145">
        <v>5940</v>
      </c>
      <c r="G839" s="113" t="s">
        <v>1651</v>
      </c>
      <c r="H839" s="145">
        <v>2620</v>
      </c>
      <c r="I839" s="113" t="s">
        <v>1652</v>
      </c>
      <c r="J839" s="145">
        <v>5410</v>
      </c>
      <c r="K839" s="113" t="s">
        <v>1653</v>
      </c>
      <c r="L839" s="145">
        <v>2130</v>
      </c>
      <c r="M839" s="113" t="s">
        <v>1654</v>
      </c>
      <c r="N839" s="151">
        <v>575</v>
      </c>
    </row>
    <row r="840" spans="1:14">
      <c r="A840" s="84" t="s">
        <v>1655</v>
      </c>
      <c r="B840" s="127" t="s">
        <v>1656</v>
      </c>
      <c r="C840" s="97">
        <v>7.5</v>
      </c>
      <c r="D840" s="128">
        <v>0.44</v>
      </c>
      <c r="E840" s="84" t="s">
        <v>1657</v>
      </c>
      <c r="F840" s="148">
        <v>3180</v>
      </c>
      <c r="G840" s="84" t="s">
        <v>1658</v>
      </c>
      <c r="H840" s="129">
        <v>929</v>
      </c>
      <c r="I840" s="84" t="s">
        <v>1659</v>
      </c>
      <c r="J840" s="148">
        <v>2120</v>
      </c>
      <c r="K840" s="84" t="s">
        <v>1660</v>
      </c>
      <c r="L840" s="129">
        <v>259</v>
      </c>
      <c r="M840" s="84" t="s">
        <v>1661</v>
      </c>
      <c r="N840" s="129">
        <v>131</v>
      </c>
    </row>
    <row r="841" spans="1:14">
      <c r="A841" s="88" t="s">
        <v>1662</v>
      </c>
      <c r="B841" s="105" t="s">
        <v>1663</v>
      </c>
      <c r="C841" s="106">
        <v>2.2000000000000002</v>
      </c>
      <c r="D841" s="131">
        <v>0.32</v>
      </c>
      <c r="E841" s="88" t="s">
        <v>1664</v>
      </c>
      <c r="F841" s="119">
        <v>795</v>
      </c>
      <c r="G841" s="88" t="s">
        <v>1664</v>
      </c>
      <c r="H841" s="119">
        <v>216</v>
      </c>
      <c r="I841" s="88" t="s">
        <v>1665</v>
      </c>
      <c r="J841" s="119">
        <v>302</v>
      </c>
      <c r="K841" s="88" t="s">
        <v>1666</v>
      </c>
      <c r="L841" s="119">
        <v>38</v>
      </c>
      <c r="M841" s="88" t="s">
        <v>1667</v>
      </c>
      <c r="N841" s="119">
        <v>30</v>
      </c>
    </row>
    <row r="842" spans="1:14">
      <c r="A842" s="91" t="s">
        <v>1668</v>
      </c>
      <c r="B842" s="107" t="s">
        <v>1669</v>
      </c>
      <c r="C842" s="111">
        <v>5</v>
      </c>
      <c r="D842" s="132">
        <v>0.35</v>
      </c>
      <c r="E842" s="91" t="s">
        <v>1670</v>
      </c>
      <c r="F842" s="122">
        <v>1910</v>
      </c>
      <c r="G842" s="91" t="s">
        <v>1671</v>
      </c>
      <c r="H842" s="121">
        <v>530</v>
      </c>
      <c r="I842" s="91" t="s">
        <v>1672</v>
      </c>
      <c r="J842" s="122">
        <v>1050</v>
      </c>
      <c r="K842" s="91" t="s">
        <v>1673</v>
      </c>
      <c r="L842" s="121">
        <v>111</v>
      </c>
      <c r="M842" s="91" t="s">
        <v>1674</v>
      </c>
      <c r="N842" s="121">
        <v>74</v>
      </c>
    </row>
    <row r="843" spans="1:14">
      <c r="A843" s="88" t="s">
        <v>1675</v>
      </c>
      <c r="B843" s="105" t="s">
        <v>1676</v>
      </c>
      <c r="C843" s="106">
        <v>6.6</v>
      </c>
      <c r="D843" s="131">
        <v>0.42</v>
      </c>
      <c r="E843" s="88" t="s">
        <v>1608</v>
      </c>
      <c r="F843" s="120">
        <v>2990</v>
      </c>
      <c r="G843" s="88" t="s">
        <v>1677</v>
      </c>
      <c r="H843" s="119">
        <v>854</v>
      </c>
      <c r="I843" s="88" t="s">
        <v>1678</v>
      </c>
      <c r="J843" s="120">
        <v>1880</v>
      </c>
      <c r="K843" s="88" t="s">
        <v>942</v>
      </c>
      <c r="L843" s="119">
        <v>212</v>
      </c>
      <c r="M843" s="88" t="s">
        <v>1679</v>
      </c>
      <c r="N843" s="119">
        <v>120</v>
      </c>
    </row>
    <row r="844" spans="1:14">
      <c r="A844" s="91" t="s">
        <v>1680</v>
      </c>
      <c r="B844" s="107" t="s">
        <v>1681</v>
      </c>
      <c r="C844" s="111">
        <v>6</v>
      </c>
      <c r="D844" s="107" t="s">
        <v>1682</v>
      </c>
      <c r="E844" s="91" t="s">
        <v>1683</v>
      </c>
      <c r="F844" s="122">
        <v>3150</v>
      </c>
      <c r="G844" s="91" t="s">
        <v>1684</v>
      </c>
      <c r="H844" s="121">
        <v>889</v>
      </c>
      <c r="I844" s="91" t="s">
        <v>1191</v>
      </c>
      <c r="J844" s="122">
        <v>1900</v>
      </c>
      <c r="K844" s="91" t="s">
        <v>1603</v>
      </c>
      <c r="L844" s="121">
        <v>206</v>
      </c>
      <c r="M844" s="91" t="s">
        <v>1685</v>
      </c>
      <c r="N844" s="121">
        <v>124</v>
      </c>
    </row>
    <row r="845" spans="1:14">
      <c r="A845" s="88" t="s">
        <v>1686</v>
      </c>
      <c r="B845" s="105" t="s">
        <v>1687</v>
      </c>
      <c r="C845" s="106">
        <v>3.7</v>
      </c>
      <c r="D845" s="131">
        <v>0.32</v>
      </c>
      <c r="E845" s="88" t="s">
        <v>1688</v>
      </c>
      <c r="F845" s="120">
        <v>1330</v>
      </c>
      <c r="G845" s="88" t="s">
        <v>1689</v>
      </c>
      <c r="H845" s="119">
        <v>363</v>
      </c>
      <c r="I845" s="88" t="s">
        <v>988</v>
      </c>
      <c r="J845" s="119">
        <v>624</v>
      </c>
      <c r="K845" s="88" t="s">
        <v>1690</v>
      </c>
      <c r="L845" s="119">
        <v>69</v>
      </c>
      <c r="M845" s="88" t="s">
        <v>1691</v>
      </c>
      <c r="N845" s="119">
        <v>51</v>
      </c>
    </row>
    <row r="846" spans="1:14">
      <c r="A846" s="91" t="s">
        <v>1692</v>
      </c>
      <c r="B846" s="107" t="s">
        <v>1693</v>
      </c>
      <c r="C846" s="111">
        <v>3.8</v>
      </c>
      <c r="D846" s="132">
        <v>0.3</v>
      </c>
      <c r="E846" s="91" t="s">
        <v>1694</v>
      </c>
      <c r="F846" s="122">
        <v>1410</v>
      </c>
      <c r="G846" s="91" t="s">
        <v>1695</v>
      </c>
      <c r="H846" s="121">
        <v>387</v>
      </c>
      <c r="I846" s="91" t="s">
        <v>1696</v>
      </c>
      <c r="J846" s="121">
        <v>673</v>
      </c>
      <c r="K846" s="91" t="s">
        <v>1697</v>
      </c>
      <c r="L846" s="121">
        <v>74</v>
      </c>
      <c r="M846" s="91" t="s">
        <v>1698</v>
      </c>
      <c r="N846" s="121">
        <v>54</v>
      </c>
    </row>
    <row r="847" spans="1:14" ht="22">
      <c r="A847" s="88" t="s">
        <v>1699</v>
      </c>
      <c r="B847" s="105" t="s">
        <v>1700</v>
      </c>
      <c r="C847" s="105" t="s">
        <v>1701</v>
      </c>
      <c r="D847" s="131">
        <v>0.17</v>
      </c>
      <c r="E847" s="88" t="s">
        <v>1702</v>
      </c>
      <c r="F847" s="119">
        <v>62</v>
      </c>
      <c r="G847" s="88" t="s">
        <v>1702</v>
      </c>
      <c r="H847" s="119">
        <v>17</v>
      </c>
      <c r="I847" s="88" t="s">
        <v>1703</v>
      </c>
      <c r="J847" s="119">
        <v>18</v>
      </c>
      <c r="K847" s="88" t="s">
        <v>1704</v>
      </c>
      <c r="L847" s="119">
        <v>3</v>
      </c>
      <c r="M847" s="88" t="s">
        <v>1705</v>
      </c>
      <c r="N847" s="119">
        <v>2</v>
      </c>
    </row>
    <row r="848" spans="1:14">
      <c r="A848" s="91" t="s">
        <v>1706</v>
      </c>
      <c r="B848" s="107" t="s">
        <v>1707</v>
      </c>
      <c r="C848" s="111">
        <v>5.7</v>
      </c>
      <c r="D848" s="132">
        <v>0.37</v>
      </c>
      <c r="E848" s="91" t="s">
        <v>1708</v>
      </c>
      <c r="F848" s="122">
        <v>2560</v>
      </c>
      <c r="G848" s="91" t="s">
        <v>1709</v>
      </c>
      <c r="H848" s="121">
        <v>719</v>
      </c>
      <c r="I848" s="91" t="s">
        <v>1710</v>
      </c>
      <c r="J848" s="122">
        <v>1500</v>
      </c>
      <c r="K848" s="91" t="s">
        <v>1711</v>
      </c>
      <c r="L848" s="121">
        <v>162</v>
      </c>
      <c r="M848" s="91" t="s">
        <v>1712</v>
      </c>
      <c r="N848" s="121">
        <v>101</v>
      </c>
    </row>
    <row r="849" spans="1:14">
      <c r="A849" s="88" t="s">
        <v>1713</v>
      </c>
      <c r="B849" s="105" t="s">
        <v>1714</v>
      </c>
      <c r="C849" s="106">
        <v>3.5</v>
      </c>
      <c r="D849" s="131">
        <v>0.38</v>
      </c>
      <c r="E849" s="88" t="s">
        <v>1715</v>
      </c>
      <c r="F849" s="120">
        <v>1640</v>
      </c>
      <c r="G849" s="88" t="s">
        <v>1716</v>
      </c>
      <c r="H849" s="119">
        <v>446</v>
      </c>
      <c r="I849" s="88" t="s">
        <v>1717</v>
      </c>
      <c r="J849" s="119">
        <v>747</v>
      </c>
      <c r="K849" s="88" t="s">
        <v>1718</v>
      </c>
      <c r="L849" s="119">
        <v>84</v>
      </c>
      <c r="M849" s="88" t="s">
        <v>1719</v>
      </c>
      <c r="N849" s="119">
        <v>62</v>
      </c>
    </row>
    <row r="850" spans="1:14">
      <c r="A850" s="91" t="s">
        <v>1720</v>
      </c>
      <c r="B850" s="107" t="s">
        <v>1721</v>
      </c>
      <c r="C850" s="111">
        <v>3.8</v>
      </c>
      <c r="D850" s="132">
        <v>0.32</v>
      </c>
      <c r="E850" s="91" t="s">
        <v>1722</v>
      </c>
      <c r="F850" s="122">
        <v>1510</v>
      </c>
      <c r="G850" s="91" t="s">
        <v>1723</v>
      </c>
      <c r="H850" s="121">
        <v>413</v>
      </c>
      <c r="I850" s="91" t="s">
        <v>1724</v>
      </c>
      <c r="J850" s="121">
        <v>718</v>
      </c>
      <c r="K850" s="91" t="s">
        <v>1725</v>
      </c>
      <c r="L850" s="121">
        <v>79</v>
      </c>
      <c r="M850" s="91" t="s">
        <v>1726</v>
      </c>
      <c r="N850" s="121">
        <v>57</v>
      </c>
    </row>
    <row r="851" spans="1:14">
      <c r="A851" s="88" t="s">
        <v>1727</v>
      </c>
      <c r="B851" s="105" t="s">
        <v>1728</v>
      </c>
      <c r="C851" s="88" t="s">
        <v>1729</v>
      </c>
      <c r="D851" s="131">
        <v>0.15</v>
      </c>
      <c r="E851" s="88" t="s">
        <v>1602</v>
      </c>
      <c r="F851" s="119">
        <v>50</v>
      </c>
      <c r="G851" s="88" t="s">
        <v>1602</v>
      </c>
      <c r="H851" s="119">
        <v>14</v>
      </c>
      <c r="I851" s="88" t="s">
        <v>1730</v>
      </c>
      <c r="J851" s="119">
        <v>15</v>
      </c>
      <c r="K851" s="88" t="s">
        <v>1731</v>
      </c>
      <c r="L851" s="119">
        <v>2</v>
      </c>
      <c r="M851" s="88" t="s">
        <v>1732</v>
      </c>
      <c r="N851" s="119">
        <v>2</v>
      </c>
    </row>
    <row r="852" spans="1:14">
      <c r="A852" s="91" t="s">
        <v>1733</v>
      </c>
      <c r="B852" s="107" t="s">
        <v>1734</v>
      </c>
      <c r="C852" s="91" t="s">
        <v>1735</v>
      </c>
      <c r="D852" s="132">
        <v>0.05</v>
      </c>
      <c r="E852" s="91" t="s">
        <v>1736</v>
      </c>
      <c r="F852" s="121">
        <v>3</v>
      </c>
      <c r="G852" s="91" t="s">
        <v>1736</v>
      </c>
      <c r="H852" s="123" t="s">
        <v>1095</v>
      </c>
      <c r="I852" s="91" t="s">
        <v>1737</v>
      </c>
      <c r="J852" s="123" t="s">
        <v>1095</v>
      </c>
      <c r="K852" s="91" t="s">
        <v>1738</v>
      </c>
      <c r="L852" s="123" t="s">
        <v>1095</v>
      </c>
      <c r="M852" s="91" t="s">
        <v>1739</v>
      </c>
      <c r="N852" s="123" t="s">
        <v>1095</v>
      </c>
    </row>
    <row r="853" spans="1:14">
      <c r="A853" s="88" t="s">
        <v>1740</v>
      </c>
      <c r="B853" s="105" t="s">
        <v>1741</v>
      </c>
      <c r="C853" s="106">
        <v>0.6</v>
      </c>
      <c r="D853" s="105" t="s">
        <v>1742</v>
      </c>
      <c r="E853" s="88" t="s">
        <v>1743</v>
      </c>
      <c r="F853" s="119">
        <v>215</v>
      </c>
      <c r="G853" s="88" t="s">
        <v>1743</v>
      </c>
      <c r="H853" s="119">
        <v>58</v>
      </c>
      <c r="I853" s="88" t="s">
        <v>1744</v>
      </c>
      <c r="J853" s="119">
        <v>66</v>
      </c>
      <c r="K853" s="88" t="s">
        <v>1745</v>
      </c>
      <c r="L853" s="119">
        <v>10</v>
      </c>
      <c r="M853" s="88" t="s">
        <v>1746</v>
      </c>
      <c r="N853" s="119">
        <v>8</v>
      </c>
    </row>
    <row r="854" spans="1:14">
      <c r="A854" s="91" t="s">
        <v>1747</v>
      </c>
      <c r="B854" s="107" t="s">
        <v>1748</v>
      </c>
      <c r="C854" s="111">
        <v>5</v>
      </c>
      <c r="D854" s="132">
        <v>0.3</v>
      </c>
      <c r="E854" s="91" t="s">
        <v>1749</v>
      </c>
      <c r="F854" s="122">
        <v>2260</v>
      </c>
      <c r="G854" s="91" t="s">
        <v>1750</v>
      </c>
      <c r="H854" s="121">
        <v>627</v>
      </c>
      <c r="I854" s="91" t="s">
        <v>1751</v>
      </c>
      <c r="J854" s="122">
        <v>1240</v>
      </c>
      <c r="K854" s="91" t="s">
        <v>1752</v>
      </c>
      <c r="L854" s="121">
        <v>132</v>
      </c>
      <c r="M854" s="91" t="s">
        <v>1753</v>
      </c>
      <c r="N854" s="121">
        <v>88</v>
      </c>
    </row>
    <row r="855" spans="1:14">
      <c r="A855" s="88" t="s">
        <v>1754</v>
      </c>
      <c r="B855" s="105" t="s">
        <v>1755</v>
      </c>
      <c r="C855" s="88" t="s">
        <v>1204</v>
      </c>
      <c r="D855" s="131">
        <v>0.01</v>
      </c>
      <c r="E855" s="88" t="s">
        <v>1756</v>
      </c>
      <c r="F855" s="124" t="s">
        <v>1095</v>
      </c>
      <c r="G855" s="88" t="s">
        <v>1756</v>
      </c>
      <c r="H855" s="124" t="s">
        <v>1095</v>
      </c>
      <c r="I855" s="88" t="s">
        <v>1757</v>
      </c>
      <c r="J855" s="124" t="s">
        <v>1095</v>
      </c>
      <c r="K855" s="88" t="s">
        <v>1758</v>
      </c>
      <c r="L855" s="124" t="s">
        <v>1095</v>
      </c>
      <c r="M855" s="88" t="s">
        <v>1759</v>
      </c>
      <c r="N855" s="124" t="s">
        <v>1095</v>
      </c>
    </row>
    <row r="856" spans="1:14">
      <c r="A856" s="91" t="s">
        <v>1760</v>
      </c>
      <c r="B856" s="107" t="s">
        <v>1761</v>
      </c>
      <c r="C856" s="111">
        <v>0.3</v>
      </c>
      <c r="D856" s="132">
        <v>0.16</v>
      </c>
      <c r="E856" s="91" t="s">
        <v>1762</v>
      </c>
      <c r="F856" s="121">
        <v>47</v>
      </c>
      <c r="G856" s="91" t="s">
        <v>1762</v>
      </c>
      <c r="H856" s="121">
        <v>13</v>
      </c>
      <c r="I856" s="91" t="s">
        <v>1763</v>
      </c>
      <c r="J856" s="121">
        <v>14</v>
      </c>
      <c r="K856" s="91" t="s">
        <v>1764</v>
      </c>
      <c r="L856" s="121">
        <v>2</v>
      </c>
      <c r="M856" s="91" t="s">
        <v>1765</v>
      </c>
      <c r="N856" s="121">
        <v>2</v>
      </c>
    </row>
    <row r="857" spans="1:14">
      <c r="A857" s="88" t="s">
        <v>1766</v>
      </c>
      <c r="B857" s="105" t="s">
        <v>1767</v>
      </c>
      <c r="C857" s="99">
        <v>13.5</v>
      </c>
      <c r="D857" s="131">
        <v>1.02</v>
      </c>
      <c r="E857" s="88" t="s">
        <v>1768</v>
      </c>
      <c r="F857" s="120">
        <v>8010</v>
      </c>
      <c r="G857" s="88" t="s">
        <v>1769</v>
      </c>
      <c r="H857" s="120">
        <v>2820</v>
      </c>
      <c r="I857" s="88" t="s">
        <v>1493</v>
      </c>
      <c r="J857" s="120">
        <v>6600</v>
      </c>
      <c r="K857" s="88" t="s">
        <v>1770</v>
      </c>
      <c r="L857" s="120">
        <v>1530</v>
      </c>
      <c r="M857" s="88" t="s">
        <v>1771</v>
      </c>
      <c r="N857" s="119">
        <v>436</v>
      </c>
    </row>
    <row r="858" spans="1:14">
      <c r="A858" s="91" t="s">
        <v>1772</v>
      </c>
      <c r="B858" s="107" t="s">
        <v>1773</v>
      </c>
      <c r="C858" s="111">
        <v>4.7</v>
      </c>
      <c r="D858" s="132">
        <v>0.36</v>
      </c>
      <c r="E858" s="91" t="s">
        <v>1774</v>
      </c>
      <c r="F858" s="122">
        <v>1530</v>
      </c>
      <c r="G858" s="91" t="s">
        <v>1775</v>
      </c>
      <c r="H858" s="121">
        <v>421</v>
      </c>
      <c r="I858" s="91" t="s">
        <v>1776</v>
      </c>
      <c r="J858" s="121">
        <v>809</v>
      </c>
      <c r="K858" s="91" t="s">
        <v>1777</v>
      </c>
      <c r="L858" s="121">
        <v>86</v>
      </c>
      <c r="M858" s="91" t="s">
        <v>1778</v>
      </c>
      <c r="N858" s="121">
        <v>59</v>
      </c>
    </row>
    <row r="859" spans="1:14">
      <c r="A859" s="88" t="s">
        <v>1779</v>
      </c>
      <c r="B859" s="105" t="s">
        <v>1780</v>
      </c>
      <c r="C859" s="106">
        <v>4.7</v>
      </c>
      <c r="D859" s="131">
        <v>0.42</v>
      </c>
      <c r="E859" s="88" t="s">
        <v>1781</v>
      </c>
      <c r="F859" s="120">
        <v>1760</v>
      </c>
      <c r="G859" s="88" t="s">
        <v>1782</v>
      </c>
      <c r="H859" s="119">
        <v>486</v>
      </c>
      <c r="I859" s="88" t="s">
        <v>1783</v>
      </c>
      <c r="J859" s="119">
        <v>934</v>
      </c>
      <c r="K859" s="88" t="s">
        <v>1784</v>
      </c>
      <c r="L859" s="119">
        <v>99</v>
      </c>
      <c r="M859" s="88" t="s">
        <v>1785</v>
      </c>
      <c r="N859" s="119">
        <v>68</v>
      </c>
    </row>
    <row r="860" spans="1:14">
      <c r="A860" s="91" t="s">
        <v>1786</v>
      </c>
      <c r="B860" s="107" t="s">
        <v>1787</v>
      </c>
      <c r="C860" s="111">
        <v>4.7</v>
      </c>
      <c r="D860" s="132">
        <v>0.35</v>
      </c>
      <c r="E860" s="91" t="s">
        <v>1788</v>
      </c>
      <c r="F860" s="122">
        <v>1480</v>
      </c>
      <c r="G860" s="91" t="s">
        <v>1789</v>
      </c>
      <c r="H860" s="121">
        <v>407</v>
      </c>
      <c r="I860" s="91" t="s">
        <v>1790</v>
      </c>
      <c r="J860" s="121">
        <v>783</v>
      </c>
      <c r="K860" s="91" t="s">
        <v>1791</v>
      </c>
      <c r="L860" s="121">
        <v>83</v>
      </c>
      <c r="M860" s="91" t="s">
        <v>1792</v>
      </c>
      <c r="N860" s="121">
        <v>57</v>
      </c>
    </row>
    <row r="861" spans="1:14">
      <c r="A861" s="88" t="s">
        <v>1793</v>
      </c>
      <c r="B861" s="105" t="s">
        <v>1794</v>
      </c>
      <c r="C861" s="106">
        <v>0.8</v>
      </c>
      <c r="D861" s="131">
        <v>0.3</v>
      </c>
      <c r="E861" s="88" t="s">
        <v>1795</v>
      </c>
      <c r="F861" s="119">
        <v>209</v>
      </c>
      <c r="G861" s="88" t="s">
        <v>1795</v>
      </c>
      <c r="H861" s="119">
        <v>57</v>
      </c>
      <c r="I861" s="88" t="s">
        <v>1796</v>
      </c>
      <c r="J861" s="119">
        <v>66</v>
      </c>
      <c r="K861" s="88" t="s">
        <v>1797</v>
      </c>
      <c r="L861" s="119">
        <v>10</v>
      </c>
      <c r="M861" s="88" t="s">
        <v>1798</v>
      </c>
      <c r="N861" s="119">
        <v>8</v>
      </c>
    </row>
    <row r="862" spans="1:14">
      <c r="A862" s="91" t="s">
        <v>1799</v>
      </c>
      <c r="B862" s="107" t="s">
        <v>1800</v>
      </c>
      <c r="C862" s="111">
        <v>0.8</v>
      </c>
      <c r="D862" s="107" t="s">
        <v>1801</v>
      </c>
      <c r="E862" s="91" t="s">
        <v>1802</v>
      </c>
      <c r="F862" s="121">
        <v>237</v>
      </c>
      <c r="G862" s="91" t="s">
        <v>1802</v>
      </c>
      <c r="H862" s="121">
        <v>65</v>
      </c>
      <c r="I862" s="91" t="s">
        <v>1791</v>
      </c>
      <c r="J862" s="121">
        <v>75</v>
      </c>
      <c r="K862" s="91" t="s">
        <v>1316</v>
      </c>
      <c r="L862" s="121">
        <v>11</v>
      </c>
      <c r="M862" s="91" t="s">
        <v>1803</v>
      </c>
      <c r="N862" s="121">
        <v>9</v>
      </c>
    </row>
    <row r="863" spans="1:14">
      <c r="A863" s="88" t="s">
        <v>1804</v>
      </c>
      <c r="B863" s="105" t="s">
        <v>1805</v>
      </c>
      <c r="C863" s="106">
        <v>0.8</v>
      </c>
      <c r="D863" s="131">
        <v>0.24</v>
      </c>
      <c r="E863" s="88" t="s">
        <v>1806</v>
      </c>
      <c r="F863" s="119">
        <v>163</v>
      </c>
      <c r="G863" s="88" t="s">
        <v>1806</v>
      </c>
      <c r="H863" s="119">
        <v>44</v>
      </c>
      <c r="I863" s="88" t="s">
        <v>1807</v>
      </c>
      <c r="J863" s="119">
        <v>52</v>
      </c>
      <c r="K863" s="88" t="s">
        <v>1808</v>
      </c>
      <c r="L863" s="119">
        <v>8</v>
      </c>
      <c r="M863" s="88" t="s">
        <v>1809</v>
      </c>
      <c r="N863" s="119">
        <v>6</v>
      </c>
    </row>
    <row r="864" spans="1:14">
      <c r="A864" s="91" t="s">
        <v>1810</v>
      </c>
      <c r="B864" s="107" t="s">
        <v>1811</v>
      </c>
      <c r="C864" s="102">
        <v>25</v>
      </c>
      <c r="D864" s="132">
        <v>0.65</v>
      </c>
      <c r="E864" s="91" t="s">
        <v>1812</v>
      </c>
      <c r="F864" s="141">
        <v>11000</v>
      </c>
      <c r="G864" s="91" t="s">
        <v>1813</v>
      </c>
      <c r="H864" s="122">
        <v>5350</v>
      </c>
      <c r="I864" s="91" t="s">
        <v>1814</v>
      </c>
      <c r="J864" s="141">
        <v>10300</v>
      </c>
      <c r="K864" s="91" t="s">
        <v>1185</v>
      </c>
      <c r="L864" s="122">
        <v>4770</v>
      </c>
      <c r="M864" s="91" t="s">
        <v>1815</v>
      </c>
      <c r="N864" s="121">
        <v>1420</v>
      </c>
    </row>
    <row r="865" spans="1:14">
      <c r="A865" s="88" t="s">
        <v>1816</v>
      </c>
      <c r="B865" s="105" t="s">
        <v>1817</v>
      </c>
      <c r="C865" s="99">
        <v>12.9</v>
      </c>
      <c r="D865" s="131">
        <v>0.86</v>
      </c>
      <c r="E865" s="88" t="s">
        <v>1818</v>
      </c>
      <c r="F865" s="120">
        <v>8430</v>
      </c>
      <c r="G865" s="88" t="s">
        <v>1819</v>
      </c>
      <c r="H865" s="120">
        <v>2910</v>
      </c>
      <c r="I865" s="88" t="s">
        <v>1461</v>
      </c>
      <c r="J865" s="120">
        <v>6860</v>
      </c>
      <c r="K865" s="88" t="s">
        <v>1820</v>
      </c>
      <c r="L865" s="120">
        <v>1500</v>
      </c>
      <c r="M865" s="88" t="s">
        <v>1821</v>
      </c>
      <c r="N865" s="119">
        <v>442</v>
      </c>
    </row>
    <row r="866" spans="1:14">
      <c r="A866" s="91" t="s">
        <v>1822</v>
      </c>
      <c r="B866" s="107" t="s">
        <v>1823</v>
      </c>
      <c r="C866" s="111">
        <v>1.9</v>
      </c>
      <c r="D866" s="132">
        <v>0.26</v>
      </c>
      <c r="E866" s="91" t="s">
        <v>1824</v>
      </c>
      <c r="F866" s="121">
        <v>668</v>
      </c>
      <c r="G866" s="91" t="s">
        <v>1824</v>
      </c>
      <c r="H866" s="121">
        <v>182</v>
      </c>
      <c r="I866" s="91" t="s">
        <v>1388</v>
      </c>
      <c r="J866" s="121">
        <v>243</v>
      </c>
      <c r="K866" s="91" t="s">
        <v>1825</v>
      </c>
      <c r="L866" s="121">
        <v>32</v>
      </c>
      <c r="M866" s="91" t="s">
        <v>1008</v>
      </c>
      <c r="N866" s="121">
        <v>25</v>
      </c>
    </row>
    <row r="867" spans="1:14">
      <c r="A867" s="88" t="s">
        <v>1826</v>
      </c>
      <c r="B867" s="105" t="s">
        <v>1827</v>
      </c>
      <c r="C867" s="99">
        <v>12.9</v>
      </c>
      <c r="D867" s="105" t="s">
        <v>1828</v>
      </c>
      <c r="E867" s="88" t="s">
        <v>1829</v>
      </c>
      <c r="F867" s="120">
        <v>7900</v>
      </c>
      <c r="G867" s="88" t="s">
        <v>1830</v>
      </c>
      <c r="H867" s="120">
        <v>2730</v>
      </c>
      <c r="I867" s="88" t="s">
        <v>1419</v>
      </c>
      <c r="J867" s="120">
        <v>6430</v>
      </c>
      <c r="K867" s="88" t="s">
        <v>1831</v>
      </c>
      <c r="L867" s="120">
        <v>1410</v>
      </c>
      <c r="M867" s="88" t="s">
        <v>1832</v>
      </c>
      <c r="N867" s="119">
        <v>415</v>
      </c>
    </row>
    <row r="868" spans="1:14">
      <c r="A868" s="91" t="s">
        <v>1833</v>
      </c>
      <c r="B868" s="107" t="s">
        <v>1834</v>
      </c>
      <c r="C868" s="102">
        <v>12.9</v>
      </c>
      <c r="D868" s="107" t="s">
        <v>1835</v>
      </c>
      <c r="E868" s="91" t="s">
        <v>1836</v>
      </c>
      <c r="F868" s="122">
        <v>8270</v>
      </c>
      <c r="G868" s="91" t="s">
        <v>1837</v>
      </c>
      <c r="H868" s="122">
        <v>2850</v>
      </c>
      <c r="I868" s="91" t="s">
        <v>922</v>
      </c>
      <c r="J868" s="122">
        <v>6730</v>
      </c>
      <c r="K868" s="91" t="s">
        <v>1838</v>
      </c>
      <c r="L868" s="122">
        <v>1480</v>
      </c>
      <c r="M868" s="91" t="s">
        <v>1839</v>
      </c>
      <c r="N868" s="121">
        <v>434</v>
      </c>
    </row>
    <row r="869" spans="1:14">
      <c r="A869" s="88" t="s">
        <v>1840</v>
      </c>
      <c r="B869" s="105" t="s">
        <v>1841</v>
      </c>
      <c r="C869" s="99">
        <v>25</v>
      </c>
      <c r="D869" s="105" t="s">
        <v>1842</v>
      </c>
      <c r="E869" s="88" t="s">
        <v>1843</v>
      </c>
      <c r="F869" s="140">
        <v>10900</v>
      </c>
      <c r="G869" s="88" t="s">
        <v>1844</v>
      </c>
      <c r="H869" s="120">
        <v>5300</v>
      </c>
      <c r="I869" s="88" t="s">
        <v>1845</v>
      </c>
      <c r="J869" s="140">
        <v>10200</v>
      </c>
      <c r="K869" s="88" t="s">
        <v>1846</v>
      </c>
      <c r="L869" s="120">
        <v>4730</v>
      </c>
      <c r="M869" s="88" t="s">
        <v>1847</v>
      </c>
      <c r="N869" s="119">
        <v>1400</v>
      </c>
    </row>
    <row r="870" spans="1:14" ht="22">
      <c r="A870" s="113" t="s">
        <v>1848</v>
      </c>
      <c r="B870" s="112" t="s">
        <v>1849</v>
      </c>
      <c r="C870" s="150">
        <v>13.5</v>
      </c>
      <c r="D870" s="112" t="s">
        <v>1850</v>
      </c>
      <c r="E870" s="113" t="s">
        <v>1851</v>
      </c>
      <c r="F870" s="146">
        <v>11100</v>
      </c>
      <c r="G870" s="113" t="s">
        <v>1852</v>
      </c>
      <c r="H870" s="145">
        <v>3890</v>
      </c>
      <c r="I870" s="113" t="s">
        <v>1853</v>
      </c>
      <c r="J870" s="145">
        <v>9110</v>
      </c>
      <c r="K870" s="113" t="s">
        <v>1653</v>
      </c>
      <c r="L870" s="145">
        <v>2120</v>
      </c>
      <c r="M870" s="113" t="s">
        <v>1854</v>
      </c>
      <c r="N870" s="151">
        <v>602</v>
      </c>
    </row>
    <row r="871" spans="1:14">
      <c r="A871" s="84" t="s">
        <v>1855</v>
      </c>
      <c r="B871" s="127" t="s">
        <v>1856</v>
      </c>
      <c r="C871" s="117">
        <v>25</v>
      </c>
      <c r="D871" s="127" t="s">
        <v>1857</v>
      </c>
      <c r="E871" s="84" t="s">
        <v>1858</v>
      </c>
      <c r="F871" s="118">
        <v>15100</v>
      </c>
      <c r="G871" s="84" t="s">
        <v>1859</v>
      </c>
      <c r="H871" s="148">
        <v>7330</v>
      </c>
      <c r="I871" s="84" t="s">
        <v>1860</v>
      </c>
      <c r="J871" s="118">
        <v>14100</v>
      </c>
      <c r="K871" s="84" t="s">
        <v>1861</v>
      </c>
      <c r="L871" s="148">
        <v>6530</v>
      </c>
      <c r="M871" s="84" t="s">
        <v>1862</v>
      </c>
      <c r="N871" s="129">
        <v>1940</v>
      </c>
    </row>
    <row r="872" spans="1:14">
      <c r="A872" s="88" t="s">
        <v>1863</v>
      </c>
      <c r="B872" s="105" t="s">
        <v>1864</v>
      </c>
      <c r="C872" s="106">
        <v>0.8</v>
      </c>
      <c r="D872" s="105" t="s">
        <v>1865</v>
      </c>
      <c r="E872" s="88" t="s">
        <v>930</v>
      </c>
      <c r="F872" s="119">
        <v>223</v>
      </c>
      <c r="G872" s="88" t="s">
        <v>930</v>
      </c>
      <c r="H872" s="119">
        <v>61</v>
      </c>
      <c r="I872" s="88" t="s">
        <v>1866</v>
      </c>
      <c r="J872" s="119">
        <v>70</v>
      </c>
      <c r="K872" s="88" t="s">
        <v>1867</v>
      </c>
      <c r="L872" s="119">
        <v>10</v>
      </c>
      <c r="M872" s="88" t="s">
        <v>1868</v>
      </c>
      <c r="N872" s="119">
        <v>8</v>
      </c>
    </row>
    <row r="873" spans="1:14">
      <c r="A873" s="91" t="s">
        <v>1869</v>
      </c>
      <c r="B873" s="107" t="s">
        <v>1870</v>
      </c>
      <c r="C873" s="91" t="s">
        <v>1871</v>
      </c>
      <c r="D873" s="107" t="s">
        <v>1872</v>
      </c>
      <c r="E873" s="91" t="s">
        <v>1873</v>
      </c>
      <c r="F873" s="123" t="s">
        <v>1095</v>
      </c>
      <c r="G873" s="91" t="s">
        <v>1873</v>
      </c>
      <c r="H873" s="123" t="s">
        <v>1095</v>
      </c>
      <c r="I873" s="91" t="s">
        <v>1874</v>
      </c>
      <c r="J873" s="123" t="s">
        <v>1095</v>
      </c>
      <c r="K873" s="91" t="s">
        <v>1875</v>
      </c>
      <c r="L873" s="123" t="s">
        <v>1095</v>
      </c>
      <c r="M873" s="91" t="s">
        <v>1876</v>
      </c>
      <c r="N873" s="123" t="s">
        <v>1095</v>
      </c>
    </row>
    <row r="874" spans="1:14">
      <c r="A874" s="88" t="s">
        <v>1877</v>
      </c>
      <c r="B874" s="105" t="s">
        <v>1878</v>
      </c>
      <c r="C874" s="106">
        <v>6.2</v>
      </c>
      <c r="D874" s="105" t="s">
        <v>1879</v>
      </c>
      <c r="E874" s="88" t="s">
        <v>1880</v>
      </c>
      <c r="F874" s="120">
        <v>3080</v>
      </c>
      <c r="G874" s="88" t="s">
        <v>1881</v>
      </c>
      <c r="H874" s="119">
        <v>871</v>
      </c>
      <c r="I874" s="88" t="s">
        <v>1678</v>
      </c>
      <c r="J874" s="120">
        <v>1880</v>
      </c>
      <c r="K874" s="88" t="s">
        <v>896</v>
      </c>
      <c r="L874" s="119">
        <v>207</v>
      </c>
      <c r="M874" s="88" t="s">
        <v>1882</v>
      </c>
      <c r="N874" s="119">
        <v>122</v>
      </c>
    </row>
    <row r="875" spans="1:14" ht="22">
      <c r="A875" s="91" t="s">
        <v>1883</v>
      </c>
      <c r="B875" s="107" t="s">
        <v>1884</v>
      </c>
      <c r="C875" s="111">
        <v>1</v>
      </c>
      <c r="D875" s="107" t="s">
        <v>1885</v>
      </c>
      <c r="E875" s="91" t="s">
        <v>1886</v>
      </c>
      <c r="F875" s="121">
        <v>204</v>
      </c>
      <c r="G875" s="91" t="s">
        <v>1886</v>
      </c>
      <c r="H875" s="121">
        <v>56</v>
      </c>
      <c r="I875" s="91" t="s">
        <v>1744</v>
      </c>
      <c r="J875" s="121">
        <v>66</v>
      </c>
      <c r="K875" s="91" t="s">
        <v>1887</v>
      </c>
      <c r="L875" s="121">
        <v>10</v>
      </c>
      <c r="M875" s="91" t="s">
        <v>1888</v>
      </c>
      <c r="N875" s="121">
        <v>8</v>
      </c>
    </row>
    <row r="876" spans="1:14">
      <c r="A876" s="88" t="s">
        <v>1889</v>
      </c>
      <c r="B876" s="105" t="s">
        <v>1890</v>
      </c>
      <c r="C876" s="88" t="s">
        <v>1891</v>
      </c>
      <c r="D876" s="105" t="s">
        <v>1892</v>
      </c>
      <c r="E876" s="88" t="s">
        <v>1609</v>
      </c>
      <c r="F876" s="119">
        <v>46</v>
      </c>
      <c r="G876" s="88" t="s">
        <v>1609</v>
      </c>
      <c r="H876" s="119">
        <v>13</v>
      </c>
      <c r="I876" s="88" t="s">
        <v>1893</v>
      </c>
      <c r="J876" s="119">
        <v>14</v>
      </c>
      <c r="K876" s="88" t="s">
        <v>1529</v>
      </c>
      <c r="L876" s="119">
        <v>2</v>
      </c>
      <c r="M876" s="88" t="s">
        <v>1894</v>
      </c>
      <c r="N876" s="119">
        <v>2</v>
      </c>
    </row>
    <row r="877" spans="1:14">
      <c r="A877" s="91" t="s">
        <v>1895</v>
      </c>
      <c r="B877" s="107" t="s">
        <v>1896</v>
      </c>
      <c r="C877" s="111">
        <v>1.1000000000000001</v>
      </c>
      <c r="D877" s="107" t="s">
        <v>1897</v>
      </c>
      <c r="E877" s="91" t="s">
        <v>1177</v>
      </c>
      <c r="F877" s="121">
        <v>528</v>
      </c>
      <c r="G877" s="91" t="s">
        <v>1177</v>
      </c>
      <c r="H877" s="121">
        <v>144</v>
      </c>
      <c r="I877" s="91" t="s">
        <v>1898</v>
      </c>
      <c r="J877" s="121">
        <v>173</v>
      </c>
      <c r="K877" s="91" t="s">
        <v>1899</v>
      </c>
      <c r="L877" s="121">
        <v>25</v>
      </c>
      <c r="M877" s="91" t="s">
        <v>1900</v>
      </c>
      <c r="N877" s="121">
        <v>20</v>
      </c>
    </row>
    <row r="878" spans="1:14">
      <c r="A878" s="88" t="s">
        <v>1901</v>
      </c>
      <c r="B878" s="105" t="s">
        <v>1902</v>
      </c>
      <c r="C878" s="106">
        <v>0.9</v>
      </c>
      <c r="D878" s="105" t="s">
        <v>1903</v>
      </c>
      <c r="E878" s="88" t="s">
        <v>1904</v>
      </c>
      <c r="F878" s="119">
        <v>479</v>
      </c>
      <c r="G878" s="88" t="s">
        <v>1904</v>
      </c>
      <c r="H878" s="119">
        <v>130</v>
      </c>
      <c r="I878" s="88" t="s">
        <v>1905</v>
      </c>
      <c r="J878" s="119">
        <v>153</v>
      </c>
      <c r="K878" s="88" t="s">
        <v>1263</v>
      </c>
      <c r="L878" s="119">
        <v>22</v>
      </c>
      <c r="M878" s="88" t="s">
        <v>1906</v>
      </c>
      <c r="N878" s="119">
        <v>18</v>
      </c>
    </row>
    <row r="879" spans="1:14">
      <c r="A879" s="91" t="s">
        <v>1907</v>
      </c>
      <c r="B879" s="107" t="s">
        <v>1908</v>
      </c>
      <c r="C879" s="111">
        <v>3.3</v>
      </c>
      <c r="D879" s="107" t="s">
        <v>1909</v>
      </c>
      <c r="E879" s="91" t="s">
        <v>1749</v>
      </c>
      <c r="F879" s="122">
        <v>2260</v>
      </c>
      <c r="G879" s="91" t="s">
        <v>1910</v>
      </c>
      <c r="H879" s="121">
        <v>617</v>
      </c>
      <c r="I879" s="91" t="s">
        <v>1911</v>
      </c>
      <c r="J879" s="122">
        <v>1010</v>
      </c>
      <c r="K879" s="91" t="s">
        <v>1912</v>
      </c>
      <c r="L879" s="121">
        <v>115</v>
      </c>
      <c r="M879" s="91" t="s">
        <v>1913</v>
      </c>
      <c r="N879" s="121">
        <v>86</v>
      </c>
    </row>
    <row r="880" spans="1:14">
      <c r="A880" s="88" t="s">
        <v>1914</v>
      </c>
      <c r="B880" s="105" t="s">
        <v>1915</v>
      </c>
      <c r="C880" s="106">
        <v>4.4000000000000004</v>
      </c>
      <c r="D880" s="105" t="s">
        <v>1916</v>
      </c>
      <c r="E880" s="88" t="s">
        <v>1917</v>
      </c>
      <c r="F880" s="120">
        <v>2730</v>
      </c>
      <c r="G880" s="88" t="s">
        <v>1918</v>
      </c>
      <c r="H880" s="119">
        <v>751</v>
      </c>
      <c r="I880" s="88" t="s">
        <v>1919</v>
      </c>
      <c r="J880" s="120">
        <v>1400</v>
      </c>
      <c r="K880" s="88" t="s">
        <v>1920</v>
      </c>
      <c r="L880" s="119">
        <v>150</v>
      </c>
      <c r="M880" s="88" t="s">
        <v>1570</v>
      </c>
      <c r="N880" s="119">
        <v>105</v>
      </c>
    </row>
    <row r="881" spans="1:14">
      <c r="A881" s="91" t="s">
        <v>1921</v>
      </c>
      <c r="B881" s="107" t="s">
        <v>1922</v>
      </c>
      <c r="C881" s="111">
        <v>2</v>
      </c>
      <c r="D881" s="132">
        <v>0.28999999999999998</v>
      </c>
      <c r="E881" s="91" t="s">
        <v>1923</v>
      </c>
      <c r="F881" s="121">
        <v>815</v>
      </c>
      <c r="G881" s="91" t="s">
        <v>1923</v>
      </c>
      <c r="H881" s="121">
        <v>222</v>
      </c>
      <c r="I881" s="91" t="s">
        <v>1665</v>
      </c>
      <c r="J881" s="121">
        <v>301</v>
      </c>
      <c r="K881" s="91" t="s">
        <v>1924</v>
      </c>
      <c r="L881" s="121">
        <v>39</v>
      </c>
      <c r="M881" s="91" t="s">
        <v>1925</v>
      </c>
      <c r="N881" s="121">
        <v>31</v>
      </c>
    </row>
    <row r="882" spans="1:14">
      <c r="A882" s="88" t="s">
        <v>1926</v>
      </c>
      <c r="B882" s="105" t="s">
        <v>1927</v>
      </c>
      <c r="C882" s="106">
        <v>2</v>
      </c>
      <c r="D882" s="131">
        <v>0.56000000000000005</v>
      </c>
      <c r="E882" s="88" t="s">
        <v>1150</v>
      </c>
      <c r="F882" s="119">
        <v>868</v>
      </c>
      <c r="G882" s="88" t="s">
        <v>1150</v>
      </c>
      <c r="H882" s="119">
        <v>236</v>
      </c>
      <c r="I882" s="88" t="s">
        <v>1928</v>
      </c>
      <c r="J882" s="119">
        <v>320</v>
      </c>
      <c r="K882" s="88" t="s">
        <v>1929</v>
      </c>
      <c r="L882" s="119">
        <v>42</v>
      </c>
      <c r="M882" s="88" t="s">
        <v>1153</v>
      </c>
      <c r="N882" s="119">
        <v>33</v>
      </c>
    </row>
    <row r="883" spans="1:14">
      <c r="A883" s="91" t="s">
        <v>1930</v>
      </c>
      <c r="B883" s="107" t="s">
        <v>1931</v>
      </c>
      <c r="C883" s="111">
        <v>2</v>
      </c>
      <c r="D883" s="132">
        <v>0.76</v>
      </c>
      <c r="E883" s="91" t="s">
        <v>1923</v>
      </c>
      <c r="F883" s="121">
        <v>812</v>
      </c>
      <c r="G883" s="91" t="s">
        <v>1923</v>
      </c>
      <c r="H883" s="121">
        <v>221</v>
      </c>
      <c r="I883" s="91" t="s">
        <v>1932</v>
      </c>
      <c r="J883" s="121">
        <v>299</v>
      </c>
      <c r="K883" s="91" t="s">
        <v>1933</v>
      </c>
      <c r="L883" s="121">
        <v>39</v>
      </c>
      <c r="M883" s="91" t="s">
        <v>1934</v>
      </c>
      <c r="N883" s="121">
        <v>31</v>
      </c>
    </row>
    <row r="884" spans="1:14">
      <c r="A884" s="88" t="s">
        <v>1935</v>
      </c>
      <c r="B884" s="105" t="s">
        <v>1936</v>
      </c>
      <c r="C884" s="99">
        <v>40</v>
      </c>
      <c r="D884" s="131">
        <v>0.48</v>
      </c>
      <c r="E884" s="88" t="s">
        <v>1937</v>
      </c>
      <c r="F884" s="120">
        <v>7170</v>
      </c>
      <c r="G884" s="88" t="s">
        <v>1938</v>
      </c>
      <c r="H884" s="120">
        <v>4550</v>
      </c>
      <c r="I884" s="88" t="s">
        <v>1939</v>
      </c>
      <c r="J884" s="120">
        <v>7090</v>
      </c>
      <c r="K884" s="88" t="s">
        <v>1940</v>
      </c>
      <c r="L884" s="120">
        <v>4690</v>
      </c>
      <c r="M884" s="88" t="s">
        <v>1308</v>
      </c>
      <c r="N884" s="119">
        <v>2040</v>
      </c>
    </row>
    <row r="885" spans="1:14">
      <c r="A885" s="91" t="s">
        <v>1941</v>
      </c>
      <c r="B885" s="107" t="s">
        <v>1942</v>
      </c>
      <c r="C885" s="91" t="s">
        <v>1943</v>
      </c>
      <c r="D885" s="132">
        <v>0.06</v>
      </c>
      <c r="E885" s="91" t="s">
        <v>1944</v>
      </c>
      <c r="F885" s="121">
        <v>2</v>
      </c>
      <c r="G885" s="91" t="s">
        <v>1944</v>
      </c>
      <c r="H885" s="123" t="s">
        <v>1095</v>
      </c>
      <c r="I885" s="91" t="s">
        <v>1945</v>
      </c>
      <c r="J885" s="123" t="s">
        <v>1095</v>
      </c>
      <c r="K885" s="91" t="s">
        <v>1946</v>
      </c>
      <c r="L885" s="123" t="s">
        <v>1095</v>
      </c>
      <c r="M885" s="91" t="s">
        <v>1947</v>
      </c>
      <c r="N885" s="123" t="s">
        <v>1095</v>
      </c>
    </row>
    <row r="886" spans="1:14">
      <c r="A886" s="88" t="s">
        <v>1948</v>
      </c>
      <c r="B886" s="105" t="s">
        <v>1949</v>
      </c>
      <c r="C886" s="88" t="s">
        <v>1943</v>
      </c>
      <c r="D886" s="131">
        <v>7.0000000000000007E-2</v>
      </c>
      <c r="E886" s="88" t="s">
        <v>1950</v>
      </c>
      <c r="F886" s="119">
        <v>1</v>
      </c>
      <c r="G886" s="88" t="s">
        <v>1950</v>
      </c>
      <c r="H886" s="124" t="s">
        <v>1095</v>
      </c>
      <c r="I886" s="88" t="s">
        <v>1951</v>
      </c>
      <c r="J886" s="124" t="s">
        <v>1095</v>
      </c>
      <c r="K886" s="88" t="s">
        <v>1952</v>
      </c>
      <c r="L886" s="124" t="s">
        <v>1095</v>
      </c>
      <c r="M886" s="88" t="s">
        <v>1953</v>
      </c>
      <c r="N886" s="124" t="s">
        <v>1095</v>
      </c>
    </row>
    <row r="887" spans="1:14" ht="22">
      <c r="A887" s="107" t="s">
        <v>1954</v>
      </c>
      <c r="B887" s="107" t="s">
        <v>1955</v>
      </c>
      <c r="C887" s="91" t="s">
        <v>1943</v>
      </c>
      <c r="D887" s="132">
        <v>0.05</v>
      </c>
      <c r="E887" s="91" t="s">
        <v>1956</v>
      </c>
      <c r="F887" s="123" t="s">
        <v>1095</v>
      </c>
      <c r="G887" s="91" t="s">
        <v>1956</v>
      </c>
      <c r="H887" s="123" t="s">
        <v>1095</v>
      </c>
      <c r="I887" s="91" t="s">
        <v>1628</v>
      </c>
      <c r="J887" s="123" t="s">
        <v>1095</v>
      </c>
      <c r="K887" s="91" t="s">
        <v>1957</v>
      </c>
      <c r="L887" s="123" t="s">
        <v>1095</v>
      </c>
      <c r="M887" s="91" t="s">
        <v>1958</v>
      </c>
      <c r="N887" s="123" t="s">
        <v>1095</v>
      </c>
    </row>
    <row r="888" spans="1:14">
      <c r="A888" s="88" t="s">
        <v>1959</v>
      </c>
      <c r="B888" s="105" t="s">
        <v>1960</v>
      </c>
      <c r="C888" s="106">
        <v>1.4</v>
      </c>
      <c r="D888" s="131">
        <v>0.21</v>
      </c>
      <c r="E888" s="88" t="s">
        <v>1961</v>
      </c>
      <c r="F888" s="119">
        <v>449</v>
      </c>
      <c r="G888" s="88" t="s">
        <v>1961</v>
      </c>
      <c r="H888" s="119">
        <v>122</v>
      </c>
      <c r="I888" s="88" t="s">
        <v>1905</v>
      </c>
      <c r="J888" s="119">
        <v>153</v>
      </c>
      <c r="K888" s="88" t="s">
        <v>1042</v>
      </c>
      <c r="L888" s="119">
        <v>21</v>
      </c>
      <c r="M888" s="88" t="s">
        <v>1962</v>
      </c>
      <c r="N888" s="119">
        <v>17</v>
      </c>
    </row>
    <row r="889" spans="1:14" ht="22">
      <c r="A889" s="91" t="s">
        <v>1963</v>
      </c>
      <c r="B889" s="107" t="s">
        <v>1964</v>
      </c>
      <c r="C889" s="102">
        <v>800</v>
      </c>
      <c r="D889" s="132">
        <v>0.65</v>
      </c>
      <c r="E889" s="91" t="s">
        <v>1965</v>
      </c>
      <c r="F889" s="122">
        <v>7500</v>
      </c>
      <c r="G889" s="91" t="s">
        <v>1966</v>
      </c>
      <c r="H889" s="122">
        <v>9710</v>
      </c>
      <c r="I889" s="91" t="s">
        <v>1967</v>
      </c>
      <c r="J889" s="122">
        <v>8070</v>
      </c>
      <c r="K889" s="91" t="s">
        <v>1968</v>
      </c>
      <c r="L889" s="122">
        <v>9910</v>
      </c>
      <c r="M889" s="91" t="s">
        <v>1556</v>
      </c>
      <c r="N889" s="141">
        <v>11300</v>
      </c>
    </row>
    <row r="890" spans="1:14">
      <c r="A890" s="88" t="s">
        <v>1969</v>
      </c>
      <c r="B890" s="105" t="s">
        <v>1970</v>
      </c>
      <c r="C890" s="88" t="s">
        <v>1971</v>
      </c>
      <c r="D890" s="131">
        <v>0.02</v>
      </c>
      <c r="E890" s="88" t="s">
        <v>1972</v>
      </c>
      <c r="F890" s="124" t="s">
        <v>1095</v>
      </c>
      <c r="G890" s="88" t="s">
        <v>1972</v>
      </c>
      <c r="H890" s="124" t="s">
        <v>1095</v>
      </c>
      <c r="I890" s="88" t="s">
        <v>1973</v>
      </c>
      <c r="J890" s="124" t="s">
        <v>1095</v>
      </c>
      <c r="K890" s="88" t="s">
        <v>1974</v>
      </c>
      <c r="L890" s="124" t="s">
        <v>1095</v>
      </c>
      <c r="M890" s="88" t="s">
        <v>1975</v>
      </c>
      <c r="N890" s="124" t="s">
        <v>1095</v>
      </c>
    </row>
    <row r="891" spans="1:14">
      <c r="A891" s="91" t="s">
        <v>1976</v>
      </c>
      <c r="B891" s="107" t="s">
        <v>1977</v>
      </c>
      <c r="C891" s="111">
        <v>3.5</v>
      </c>
      <c r="D891" s="107" t="s">
        <v>1978</v>
      </c>
      <c r="E891" s="91" t="s">
        <v>1979</v>
      </c>
      <c r="F891" s="122">
        <v>2150</v>
      </c>
      <c r="G891" s="91" t="s">
        <v>1980</v>
      </c>
      <c r="H891" s="121">
        <v>588</v>
      </c>
      <c r="I891" s="91" t="s">
        <v>1981</v>
      </c>
      <c r="J891" s="121">
        <v>984</v>
      </c>
      <c r="K891" s="91" t="s">
        <v>1982</v>
      </c>
      <c r="L891" s="121">
        <v>111</v>
      </c>
      <c r="M891" s="91" t="s">
        <v>1983</v>
      </c>
      <c r="N891" s="121">
        <v>82</v>
      </c>
    </row>
    <row r="892" spans="1:14">
      <c r="A892" s="88" t="s">
        <v>1984</v>
      </c>
      <c r="B892" s="105" t="s">
        <v>1985</v>
      </c>
      <c r="C892" s="106">
        <v>3.5</v>
      </c>
      <c r="D892" s="105" t="s">
        <v>1986</v>
      </c>
      <c r="E892" s="88" t="s">
        <v>1561</v>
      </c>
      <c r="F892" s="120">
        <v>2130</v>
      </c>
      <c r="G892" s="88" t="s">
        <v>1987</v>
      </c>
      <c r="H892" s="119">
        <v>580</v>
      </c>
      <c r="I892" s="88" t="s">
        <v>1988</v>
      </c>
      <c r="J892" s="119">
        <v>971</v>
      </c>
      <c r="K892" s="88" t="s">
        <v>1989</v>
      </c>
      <c r="L892" s="119">
        <v>110</v>
      </c>
      <c r="M892" s="88" t="s">
        <v>1990</v>
      </c>
      <c r="N892" s="119">
        <v>81</v>
      </c>
    </row>
    <row r="893" spans="1:14">
      <c r="A893" s="91" t="s">
        <v>1991</v>
      </c>
      <c r="B893" s="107" t="s">
        <v>1992</v>
      </c>
      <c r="C893" s="111">
        <v>2.6</v>
      </c>
      <c r="D893" s="107" t="s">
        <v>1993</v>
      </c>
      <c r="E893" s="91" t="s">
        <v>1344</v>
      </c>
      <c r="F893" s="122">
        <v>1380</v>
      </c>
      <c r="G893" s="91" t="s">
        <v>1344</v>
      </c>
      <c r="H893" s="121">
        <v>376</v>
      </c>
      <c r="I893" s="91" t="s">
        <v>1994</v>
      </c>
      <c r="J893" s="121">
        <v>555</v>
      </c>
      <c r="K893" s="91" t="s">
        <v>1995</v>
      </c>
      <c r="L893" s="121">
        <v>68</v>
      </c>
      <c r="M893" s="91" t="s">
        <v>1996</v>
      </c>
      <c r="N893" s="121">
        <v>52</v>
      </c>
    </row>
    <row r="894" spans="1:14">
      <c r="A894" s="88" t="s">
        <v>1997</v>
      </c>
      <c r="B894" s="105" t="s">
        <v>1998</v>
      </c>
      <c r="C894" s="106">
        <v>3</v>
      </c>
      <c r="D894" s="105" t="s">
        <v>1999</v>
      </c>
      <c r="E894" s="88" t="s">
        <v>2000</v>
      </c>
      <c r="F894" s="120">
        <v>1440</v>
      </c>
      <c r="G894" s="88" t="s">
        <v>2000</v>
      </c>
      <c r="H894" s="119">
        <v>392</v>
      </c>
      <c r="I894" s="88" t="s">
        <v>2001</v>
      </c>
      <c r="J894" s="119">
        <v>613</v>
      </c>
      <c r="K894" s="88" t="s">
        <v>2002</v>
      </c>
      <c r="L894" s="119">
        <v>72</v>
      </c>
      <c r="M894" s="88" t="s">
        <v>2003</v>
      </c>
      <c r="N894" s="119">
        <v>54</v>
      </c>
    </row>
    <row r="895" spans="1:14">
      <c r="A895" s="91" t="s">
        <v>2004</v>
      </c>
      <c r="B895" s="107" t="s">
        <v>2005</v>
      </c>
      <c r="C895" s="111">
        <v>0.4</v>
      </c>
      <c r="D895" s="107" t="s">
        <v>2006</v>
      </c>
      <c r="E895" s="91" t="s">
        <v>2007</v>
      </c>
      <c r="F895" s="121">
        <v>123</v>
      </c>
      <c r="G895" s="91" t="s">
        <v>2007</v>
      </c>
      <c r="H895" s="121">
        <v>33</v>
      </c>
      <c r="I895" s="91" t="s">
        <v>2008</v>
      </c>
      <c r="J895" s="121">
        <v>37</v>
      </c>
      <c r="K895" s="91" t="s">
        <v>2009</v>
      </c>
      <c r="L895" s="121">
        <v>6</v>
      </c>
      <c r="M895" s="91" t="s">
        <v>2010</v>
      </c>
      <c r="N895" s="121">
        <v>5</v>
      </c>
    </row>
    <row r="896" spans="1:14">
      <c r="A896" s="88" t="s">
        <v>2011</v>
      </c>
      <c r="B896" s="105" t="s">
        <v>2012</v>
      </c>
      <c r="C896" s="106">
        <v>0.3</v>
      </c>
      <c r="D896" s="105" t="s">
        <v>2013</v>
      </c>
      <c r="E896" s="88" t="s">
        <v>2014</v>
      </c>
      <c r="F896" s="119">
        <v>64</v>
      </c>
      <c r="G896" s="88" t="s">
        <v>2014</v>
      </c>
      <c r="H896" s="119">
        <v>17</v>
      </c>
      <c r="I896" s="88" t="s">
        <v>1042</v>
      </c>
      <c r="J896" s="119">
        <v>19</v>
      </c>
      <c r="K896" s="88" t="s">
        <v>2015</v>
      </c>
      <c r="L896" s="119">
        <v>3</v>
      </c>
      <c r="M896" s="88" t="s">
        <v>2016</v>
      </c>
      <c r="N896" s="119">
        <v>2</v>
      </c>
    </row>
    <row r="897" spans="1:14">
      <c r="A897" s="91" t="s">
        <v>2017</v>
      </c>
      <c r="B897" s="107" t="s">
        <v>2018</v>
      </c>
      <c r="C897" s="111">
        <v>3.2</v>
      </c>
      <c r="D897" s="107" t="s">
        <v>1801</v>
      </c>
      <c r="E897" s="91" t="s">
        <v>2019</v>
      </c>
      <c r="F897" s="122">
        <v>1720</v>
      </c>
      <c r="G897" s="91" t="s">
        <v>2020</v>
      </c>
      <c r="H897" s="121">
        <v>470</v>
      </c>
      <c r="I897" s="91" t="s">
        <v>1345</v>
      </c>
      <c r="J897" s="121">
        <v>755</v>
      </c>
      <c r="K897" s="91" t="s">
        <v>2021</v>
      </c>
      <c r="L897" s="121">
        <v>87</v>
      </c>
      <c r="M897" s="91" t="s">
        <v>1638</v>
      </c>
      <c r="N897" s="121">
        <v>65</v>
      </c>
    </row>
    <row r="898" spans="1:14">
      <c r="A898" s="88" t="s">
        <v>2022</v>
      </c>
      <c r="B898" s="105" t="s">
        <v>2023</v>
      </c>
      <c r="C898" s="106">
        <v>3.2</v>
      </c>
      <c r="D898" s="105" t="s">
        <v>2024</v>
      </c>
      <c r="E898" s="88" t="s">
        <v>2025</v>
      </c>
      <c r="F898" s="120">
        <v>1220</v>
      </c>
      <c r="G898" s="88" t="s">
        <v>2025</v>
      </c>
      <c r="H898" s="119">
        <v>333</v>
      </c>
      <c r="I898" s="88" t="s">
        <v>2026</v>
      </c>
      <c r="J898" s="119">
        <v>535</v>
      </c>
      <c r="K898" s="88" t="s">
        <v>2027</v>
      </c>
      <c r="L898" s="119">
        <v>62</v>
      </c>
      <c r="M898" s="88" t="s">
        <v>2028</v>
      </c>
      <c r="N898" s="119">
        <v>46</v>
      </c>
    </row>
    <row r="899" spans="1:14">
      <c r="A899" s="91" t="s">
        <v>2029</v>
      </c>
      <c r="B899" s="107" t="s">
        <v>2030</v>
      </c>
      <c r="C899" s="91" t="s">
        <v>2031</v>
      </c>
      <c r="D899" s="107" t="s">
        <v>2032</v>
      </c>
      <c r="E899" s="91" t="s">
        <v>2033</v>
      </c>
      <c r="F899" s="121">
        <v>6</v>
      </c>
      <c r="G899" s="91" t="s">
        <v>2033</v>
      </c>
      <c r="H899" s="121">
        <v>2</v>
      </c>
      <c r="I899" s="91" t="s">
        <v>2034</v>
      </c>
      <c r="J899" s="121">
        <v>2</v>
      </c>
      <c r="K899" s="91" t="s">
        <v>2035</v>
      </c>
      <c r="L899" s="123" t="s">
        <v>1095</v>
      </c>
      <c r="M899" s="91" t="s">
        <v>2036</v>
      </c>
      <c r="N899" s="123" t="s">
        <v>1095</v>
      </c>
    </row>
    <row r="900" spans="1:14">
      <c r="A900" s="88" t="s">
        <v>2037</v>
      </c>
      <c r="B900" s="105" t="s">
        <v>2038</v>
      </c>
      <c r="C900" s="88" t="s">
        <v>2031</v>
      </c>
      <c r="D900" s="105" t="s">
        <v>2039</v>
      </c>
      <c r="E900" s="88" t="s">
        <v>2040</v>
      </c>
      <c r="F900" s="119">
        <v>6</v>
      </c>
      <c r="G900" s="88" t="s">
        <v>2040</v>
      </c>
      <c r="H900" s="119">
        <v>2</v>
      </c>
      <c r="I900" s="88" t="s">
        <v>2041</v>
      </c>
      <c r="J900" s="119">
        <v>2</v>
      </c>
      <c r="K900" s="88" t="s">
        <v>1335</v>
      </c>
      <c r="L900" s="124" t="s">
        <v>1095</v>
      </c>
      <c r="M900" s="88" t="s">
        <v>2042</v>
      </c>
      <c r="N900" s="124" t="s">
        <v>1095</v>
      </c>
    </row>
    <row r="901" spans="1:14">
      <c r="A901" s="91" t="s">
        <v>2043</v>
      </c>
      <c r="B901" s="107" t="s">
        <v>2044</v>
      </c>
      <c r="C901" s="91" t="s">
        <v>2031</v>
      </c>
      <c r="D901" s="107" t="s">
        <v>2045</v>
      </c>
      <c r="E901" s="91" t="s">
        <v>894</v>
      </c>
      <c r="F901" s="121">
        <v>8</v>
      </c>
      <c r="G901" s="91" t="s">
        <v>894</v>
      </c>
      <c r="H901" s="121">
        <v>2</v>
      </c>
      <c r="I901" s="91" t="s">
        <v>2046</v>
      </c>
      <c r="J901" s="121">
        <v>2</v>
      </c>
      <c r="K901" s="91" t="s">
        <v>2047</v>
      </c>
      <c r="L901" s="123" t="s">
        <v>1095</v>
      </c>
      <c r="M901" s="91" t="s">
        <v>2048</v>
      </c>
      <c r="N901" s="123" t="s">
        <v>1095</v>
      </c>
    </row>
    <row r="902" spans="1:14">
      <c r="A902" s="94" t="s">
        <v>2049</v>
      </c>
      <c r="B902" s="108" t="s">
        <v>2050</v>
      </c>
      <c r="C902" s="94" t="s">
        <v>2031</v>
      </c>
      <c r="D902" s="108" t="s">
        <v>2051</v>
      </c>
      <c r="E902" s="94" t="s">
        <v>2052</v>
      </c>
      <c r="F902" s="125">
        <v>8</v>
      </c>
      <c r="G902" s="94" t="s">
        <v>2052</v>
      </c>
      <c r="H902" s="125">
        <v>2</v>
      </c>
      <c r="I902" s="94" t="s">
        <v>2053</v>
      </c>
      <c r="J902" s="125">
        <v>2</v>
      </c>
      <c r="K902" s="94" t="s">
        <v>2054</v>
      </c>
      <c r="L902" s="126" t="s">
        <v>1095</v>
      </c>
      <c r="M902" s="94" t="s">
        <v>2055</v>
      </c>
      <c r="N902" s="126" t="s">
        <v>1095</v>
      </c>
    </row>
    <row r="903" spans="1:14">
      <c r="A903" s="84" t="s">
        <v>2056</v>
      </c>
      <c r="B903" s="127" t="s">
        <v>2057</v>
      </c>
      <c r="C903" s="97">
        <v>1.8</v>
      </c>
      <c r="D903" s="127" t="s">
        <v>2051</v>
      </c>
      <c r="E903" s="84" t="s">
        <v>2058</v>
      </c>
      <c r="F903" s="129">
        <v>350</v>
      </c>
      <c r="G903" s="84" t="s">
        <v>2058</v>
      </c>
      <c r="H903" s="129">
        <v>95</v>
      </c>
      <c r="I903" s="84" t="s">
        <v>2059</v>
      </c>
      <c r="J903" s="129">
        <v>126</v>
      </c>
      <c r="K903" s="84" t="s">
        <v>2060</v>
      </c>
      <c r="L903" s="129">
        <v>17</v>
      </c>
      <c r="M903" s="84" t="s">
        <v>2061</v>
      </c>
      <c r="N903" s="129">
        <v>13</v>
      </c>
    </row>
    <row r="904" spans="1:14">
      <c r="A904" s="88" t="s">
        <v>2062</v>
      </c>
      <c r="B904" s="105" t="s">
        <v>2063</v>
      </c>
      <c r="C904" s="106">
        <v>0.3</v>
      </c>
      <c r="D904" s="105" t="s">
        <v>2064</v>
      </c>
      <c r="E904" s="88" t="s">
        <v>2065</v>
      </c>
      <c r="F904" s="119">
        <v>99</v>
      </c>
      <c r="G904" s="88" t="s">
        <v>2065</v>
      </c>
      <c r="H904" s="119">
        <v>27</v>
      </c>
      <c r="I904" s="88" t="s">
        <v>2066</v>
      </c>
      <c r="J904" s="119">
        <v>30</v>
      </c>
      <c r="K904" s="88" t="s">
        <v>2067</v>
      </c>
      <c r="L904" s="119">
        <v>5</v>
      </c>
      <c r="M904" s="88" t="s">
        <v>2068</v>
      </c>
      <c r="N904" s="119">
        <v>4</v>
      </c>
    </row>
    <row r="905" spans="1:14">
      <c r="A905" s="91" t="s">
        <v>2069</v>
      </c>
      <c r="B905" s="107" t="s">
        <v>2070</v>
      </c>
      <c r="C905" s="111">
        <v>0.3</v>
      </c>
      <c r="D905" s="107" t="s">
        <v>2071</v>
      </c>
      <c r="E905" s="91" t="s">
        <v>2072</v>
      </c>
      <c r="F905" s="121">
        <v>113</v>
      </c>
      <c r="G905" s="91" t="s">
        <v>2072</v>
      </c>
      <c r="H905" s="121">
        <v>31</v>
      </c>
      <c r="I905" s="91" t="s">
        <v>2073</v>
      </c>
      <c r="J905" s="121">
        <v>34</v>
      </c>
      <c r="K905" s="91" t="s">
        <v>2074</v>
      </c>
      <c r="L905" s="121">
        <v>5</v>
      </c>
      <c r="M905" s="91" t="s">
        <v>2075</v>
      </c>
      <c r="N905" s="121">
        <v>4</v>
      </c>
    </row>
    <row r="906" spans="1:14">
      <c r="A906" s="88" t="s">
        <v>2076</v>
      </c>
      <c r="B906" s="105" t="s">
        <v>2077</v>
      </c>
      <c r="C906" s="88" t="s">
        <v>2031</v>
      </c>
      <c r="D906" s="105" t="s">
        <v>2078</v>
      </c>
      <c r="E906" s="88" t="s">
        <v>2079</v>
      </c>
      <c r="F906" s="119">
        <v>5</v>
      </c>
      <c r="G906" s="88" t="s">
        <v>2079</v>
      </c>
      <c r="H906" s="119">
        <v>1</v>
      </c>
      <c r="I906" s="88" t="s">
        <v>2080</v>
      </c>
      <c r="J906" s="119">
        <v>1</v>
      </c>
      <c r="K906" s="88" t="s">
        <v>2081</v>
      </c>
      <c r="L906" s="124" t="s">
        <v>1095</v>
      </c>
      <c r="M906" s="88" t="s">
        <v>2082</v>
      </c>
      <c r="N906" s="124" t="s">
        <v>1095</v>
      </c>
    </row>
    <row r="907" spans="1:14">
      <c r="A907" s="91" t="s">
        <v>2083</v>
      </c>
      <c r="B907" s="107" t="s">
        <v>2084</v>
      </c>
      <c r="C907" s="91" t="s">
        <v>2085</v>
      </c>
      <c r="D907" s="107" t="s">
        <v>2086</v>
      </c>
      <c r="E907" s="91" t="s">
        <v>2087</v>
      </c>
      <c r="F907" s="121">
        <v>25</v>
      </c>
      <c r="G907" s="91" t="s">
        <v>2087</v>
      </c>
      <c r="H907" s="121">
        <v>7</v>
      </c>
      <c r="I907" s="91" t="s">
        <v>2088</v>
      </c>
      <c r="J907" s="121">
        <v>7</v>
      </c>
      <c r="K907" s="91" t="s">
        <v>2089</v>
      </c>
      <c r="L907" s="121">
        <v>1</v>
      </c>
      <c r="M907" s="91" t="s">
        <v>2090</v>
      </c>
      <c r="N907" s="123" t="s">
        <v>1095</v>
      </c>
    </row>
    <row r="908" spans="1:14">
      <c r="A908" s="88" t="s">
        <v>2091</v>
      </c>
      <c r="B908" s="105" t="s">
        <v>2092</v>
      </c>
      <c r="C908" s="106">
        <v>0.6</v>
      </c>
      <c r="D908" s="105" t="s">
        <v>2093</v>
      </c>
      <c r="E908" s="88" t="s">
        <v>2094</v>
      </c>
      <c r="F908" s="119">
        <v>192</v>
      </c>
      <c r="G908" s="88" t="s">
        <v>2094</v>
      </c>
      <c r="H908" s="119">
        <v>52</v>
      </c>
      <c r="I908" s="88" t="s">
        <v>2095</v>
      </c>
      <c r="J908" s="119">
        <v>60</v>
      </c>
      <c r="K908" s="88" t="s">
        <v>2096</v>
      </c>
      <c r="L908" s="119">
        <v>9</v>
      </c>
      <c r="M908" s="88" t="s">
        <v>2097</v>
      </c>
      <c r="N908" s="119">
        <v>7</v>
      </c>
    </row>
    <row r="909" spans="1:14">
      <c r="A909" s="91" t="s">
        <v>2098</v>
      </c>
      <c r="B909" s="107" t="s">
        <v>2099</v>
      </c>
      <c r="C909" s="91" t="s">
        <v>2100</v>
      </c>
      <c r="D909" s="107" t="s">
        <v>2078</v>
      </c>
      <c r="E909" s="91" t="s">
        <v>2101</v>
      </c>
      <c r="F909" s="121">
        <v>12</v>
      </c>
      <c r="G909" s="91" t="s">
        <v>2101</v>
      </c>
      <c r="H909" s="121">
        <v>3</v>
      </c>
      <c r="I909" s="91" t="s">
        <v>2102</v>
      </c>
      <c r="J909" s="121">
        <v>4</v>
      </c>
      <c r="K909" s="91" t="s">
        <v>2103</v>
      </c>
      <c r="L909" s="123" t="s">
        <v>1095</v>
      </c>
      <c r="M909" s="91" t="s">
        <v>1334</v>
      </c>
      <c r="N909" s="123" t="s">
        <v>1095</v>
      </c>
    </row>
    <row r="910" spans="1:14">
      <c r="A910" s="88" t="s">
        <v>2104</v>
      </c>
      <c r="B910" s="105" t="s">
        <v>2105</v>
      </c>
      <c r="C910" s="106">
        <v>0.3</v>
      </c>
      <c r="D910" s="105" t="s">
        <v>2106</v>
      </c>
      <c r="E910" s="88" t="s">
        <v>2107</v>
      </c>
      <c r="F910" s="119">
        <v>99</v>
      </c>
      <c r="G910" s="88" t="s">
        <v>2107</v>
      </c>
      <c r="H910" s="119">
        <v>27</v>
      </c>
      <c r="I910" s="88" t="s">
        <v>2108</v>
      </c>
      <c r="J910" s="119">
        <v>30</v>
      </c>
      <c r="K910" s="88" t="s">
        <v>2109</v>
      </c>
      <c r="L910" s="119">
        <v>5</v>
      </c>
      <c r="M910" s="88" t="s">
        <v>2110</v>
      </c>
      <c r="N910" s="119">
        <v>4</v>
      </c>
    </row>
    <row r="911" spans="1:14">
      <c r="A911" s="91" t="s">
        <v>2111</v>
      </c>
      <c r="B911" s="107" t="s">
        <v>2112</v>
      </c>
      <c r="C911" s="111">
        <v>0.6</v>
      </c>
      <c r="D911" s="132">
        <v>0.2</v>
      </c>
      <c r="E911" s="91" t="s">
        <v>2113</v>
      </c>
      <c r="F911" s="121">
        <v>124</v>
      </c>
      <c r="G911" s="91" t="s">
        <v>2113</v>
      </c>
      <c r="H911" s="121">
        <v>34</v>
      </c>
      <c r="I911" s="91" t="s">
        <v>1235</v>
      </c>
      <c r="J911" s="121">
        <v>38</v>
      </c>
      <c r="K911" s="91" t="s">
        <v>2114</v>
      </c>
      <c r="L911" s="121">
        <v>6</v>
      </c>
      <c r="M911" s="91" t="s">
        <v>2115</v>
      </c>
      <c r="N911" s="121">
        <v>5</v>
      </c>
    </row>
    <row r="912" spans="1:14">
      <c r="A912" s="88" t="s">
        <v>2116</v>
      </c>
      <c r="B912" s="105" t="s">
        <v>2117</v>
      </c>
      <c r="C912" s="106">
        <v>9.8000000000000007</v>
      </c>
      <c r="D912" s="131">
        <v>0.35</v>
      </c>
      <c r="E912" s="88" t="s">
        <v>2118</v>
      </c>
      <c r="F912" s="120">
        <v>3970</v>
      </c>
      <c r="G912" s="88" t="s">
        <v>2119</v>
      </c>
      <c r="H912" s="120">
        <v>1240</v>
      </c>
      <c r="I912" s="88" t="s">
        <v>2120</v>
      </c>
      <c r="J912" s="120">
        <v>2960</v>
      </c>
      <c r="K912" s="88" t="s">
        <v>2121</v>
      </c>
      <c r="L912" s="119">
        <v>467</v>
      </c>
      <c r="M912" s="88" t="s">
        <v>2122</v>
      </c>
      <c r="N912" s="119">
        <v>178</v>
      </c>
    </row>
    <row r="913" spans="1:14">
      <c r="A913" s="91" t="s">
        <v>2123</v>
      </c>
      <c r="B913" s="107" t="s">
        <v>2124</v>
      </c>
      <c r="C913" s="111">
        <v>0.4</v>
      </c>
      <c r="D913" s="132">
        <v>0.19</v>
      </c>
      <c r="E913" s="91" t="s">
        <v>2125</v>
      </c>
      <c r="F913" s="121">
        <v>86</v>
      </c>
      <c r="G913" s="91" t="s">
        <v>2125</v>
      </c>
      <c r="H913" s="121">
        <v>23</v>
      </c>
      <c r="I913" s="91" t="s">
        <v>2126</v>
      </c>
      <c r="J913" s="121">
        <v>26</v>
      </c>
      <c r="K913" s="91" t="s">
        <v>2127</v>
      </c>
      <c r="L913" s="121">
        <v>4</v>
      </c>
      <c r="M913" s="91" t="s">
        <v>2128</v>
      </c>
      <c r="N913" s="121">
        <v>3</v>
      </c>
    </row>
    <row r="914" spans="1:14" ht="22">
      <c r="A914" s="105" t="s">
        <v>2129</v>
      </c>
      <c r="B914" s="105" t="s">
        <v>2130</v>
      </c>
      <c r="C914" s="99">
        <v>67</v>
      </c>
      <c r="D914" s="131">
        <v>0.57999999999999996</v>
      </c>
      <c r="E914" s="88" t="s">
        <v>2131</v>
      </c>
      <c r="F914" s="120">
        <v>7940</v>
      </c>
      <c r="G914" s="88" t="s">
        <v>2132</v>
      </c>
      <c r="H914" s="120">
        <v>6490</v>
      </c>
      <c r="I914" s="88" t="s">
        <v>2133</v>
      </c>
      <c r="J914" s="120">
        <v>8140</v>
      </c>
      <c r="K914" s="88" t="s">
        <v>2134</v>
      </c>
      <c r="L914" s="120">
        <v>6960</v>
      </c>
      <c r="M914" s="88" t="s">
        <v>2135</v>
      </c>
      <c r="N914" s="119">
        <v>4380</v>
      </c>
    </row>
    <row r="915" spans="1:14">
      <c r="A915" s="91" t="s">
        <v>2136</v>
      </c>
      <c r="B915" s="107" t="s">
        <v>2137</v>
      </c>
      <c r="C915" s="91" t="s">
        <v>2138</v>
      </c>
      <c r="D915" s="132">
        <v>0.11</v>
      </c>
      <c r="E915" s="91" t="s">
        <v>2139</v>
      </c>
      <c r="F915" s="121">
        <v>48</v>
      </c>
      <c r="G915" s="91" t="s">
        <v>2139</v>
      </c>
      <c r="H915" s="121">
        <v>13</v>
      </c>
      <c r="I915" s="91" t="s">
        <v>2140</v>
      </c>
      <c r="J915" s="121">
        <v>14</v>
      </c>
      <c r="K915" s="91" t="s">
        <v>2141</v>
      </c>
      <c r="L915" s="121">
        <v>2</v>
      </c>
      <c r="M915" s="91" t="s">
        <v>2142</v>
      </c>
      <c r="N915" s="121">
        <v>2</v>
      </c>
    </row>
    <row r="916" spans="1:14">
      <c r="A916" s="88" t="s">
        <v>2143</v>
      </c>
      <c r="B916" s="105" t="s">
        <v>2144</v>
      </c>
      <c r="C916" s="88" t="s">
        <v>2145</v>
      </c>
      <c r="D916" s="131">
        <v>0.19</v>
      </c>
      <c r="E916" s="88" t="s">
        <v>2146</v>
      </c>
      <c r="F916" s="119">
        <v>63</v>
      </c>
      <c r="G916" s="88" t="s">
        <v>2146</v>
      </c>
      <c r="H916" s="119">
        <v>17</v>
      </c>
      <c r="I916" s="88" t="s">
        <v>2147</v>
      </c>
      <c r="J916" s="119">
        <v>19</v>
      </c>
      <c r="K916" s="88" t="s">
        <v>2128</v>
      </c>
      <c r="L916" s="119">
        <v>3</v>
      </c>
      <c r="M916" s="88" t="s">
        <v>2148</v>
      </c>
      <c r="N916" s="119">
        <v>2</v>
      </c>
    </row>
    <row r="917" spans="1:14">
      <c r="A917" s="91" t="s">
        <v>2149</v>
      </c>
      <c r="B917" s="107" t="s">
        <v>2150</v>
      </c>
      <c r="C917" s="111">
        <v>0.3</v>
      </c>
      <c r="D917" s="132">
        <v>0.16</v>
      </c>
      <c r="E917" s="91" t="s">
        <v>2151</v>
      </c>
      <c r="F917" s="121">
        <v>60</v>
      </c>
      <c r="G917" s="91" t="s">
        <v>2151</v>
      </c>
      <c r="H917" s="121">
        <v>16</v>
      </c>
      <c r="I917" s="91" t="s">
        <v>2152</v>
      </c>
      <c r="J917" s="121">
        <v>18</v>
      </c>
      <c r="K917" s="91" t="s">
        <v>2153</v>
      </c>
      <c r="L917" s="121">
        <v>3</v>
      </c>
      <c r="M917" s="91" t="s">
        <v>1257</v>
      </c>
      <c r="N917" s="121">
        <v>2</v>
      </c>
    </row>
    <row r="918" spans="1:14">
      <c r="A918" s="88" t="s">
        <v>2154</v>
      </c>
      <c r="B918" s="105" t="s">
        <v>2155</v>
      </c>
      <c r="C918" s="88" t="s">
        <v>2156</v>
      </c>
      <c r="D918" s="131">
        <v>0.03</v>
      </c>
      <c r="E918" s="88" t="s">
        <v>2157</v>
      </c>
      <c r="F918" s="119">
        <v>2</v>
      </c>
      <c r="G918" s="88" t="s">
        <v>2157</v>
      </c>
      <c r="H918" s="124" t="s">
        <v>1095</v>
      </c>
      <c r="I918" s="88" t="s">
        <v>2158</v>
      </c>
      <c r="J918" s="124" t="s">
        <v>1095</v>
      </c>
      <c r="K918" s="88" t="s">
        <v>2159</v>
      </c>
      <c r="L918" s="124" t="s">
        <v>1095</v>
      </c>
      <c r="M918" s="88" t="s">
        <v>2160</v>
      </c>
      <c r="N918" s="124" t="s">
        <v>1095</v>
      </c>
    </row>
    <row r="919" spans="1:14">
      <c r="A919" s="91" t="s">
        <v>2161</v>
      </c>
      <c r="B919" s="107" t="s">
        <v>2162</v>
      </c>
      <c r="C919" s="91" t="s">
        <v>1262</v>
      </c>
      <c r="D919" s="132">
        <v>0.03</v>
      </c>
      <c r="E919" s="91" t="s">
        <v>2163</v>
      </c>
      <c r="F919" s="123" t="s">
        <v>1095</v>
      </c>
      <c r="G919" s="91" t="s">
        <v>2163</v>
      </c>
      <c r="H919" s="123" t="s">
        <v>1095</v>
      </c>
      <c r="I919" s="91" t="s">
        <v>2164</v>
      </c>
      <c r="J919" s="123" t="s">
        <v>1095</v>
      </c>
      <c r="K919" s="91" t="s">
        <v>2165</v>
      </c>
      <c r="L919" s="123" t="s">
        <v>1095</v>
      </c>
      <c r="M919" s="91" t="s">
        <v>2166</v>
      </c>
      <c r="N919" s="123" t="s">
        <v>1095</v>
      </c>
    </row>
    <row r="920" spans="1:14">
      <c r="A920" s="88" t="s">
        <v>2167</v>
      </c>
      <c r="B920" s="105" t="s">
        <v>2168</v>
      </c>
      <c r="C920" s="88" t="s">
        <v>2169</v>
      </c>
      <c r="D920" s="149">
        <v>4.0000000000000001E-3</v>
      </c>
      <c r="E920" s="88" t="s">
        <v>2170</v>
      </c>
      <c r="F920" s="124" t="s">
        <v>1095</v>
      </c>
      <c r="G920" s="88" t="s">
        <v>2170</v>
      </c>
      <c r="H920" s="124" t="s">
        <v>1095</v>
      </c>
      <c r="I920" s="88" t="s">
        <v>2171</v>
      </c>
      <c r="J920" s="124" t="s">
        <v>1095</v>
      </c>
      <c r="K920" s="88" t="s">
        <v>2172</v>
      </c>
      <c r="L920" s="124" t="s">
        <v>1095</v>
      </c>
      <c r="M920" s="88" t="s">
        <v>2173</v>
      </c>
      <c r="N920" s="124" t="s">
        <v>1095</v>
      </c>
    </row>
    <row r="921" spans="1:14">
      <c r="A921" s="91" t="s">
        <v>2174</v>
      </c>
      <c r="B921" s="107" t="s">
        <v>2175</v>
      </c>
      <c r="C921" s="91" t="s">
        <v>2176</v>
      </c>
      <c r="D921" s="132">
        <v>0.02</v>
      </c>
      <c r="E921" s="91" t="s">
        <v>2177</v>
      </c>
      <c r="F921" s="121">
        <v>3</v>
      </c>
      <c r="G921" s="91" t="s">
        <v>2177</v>
      </c>
      <c r="H921" s="123" t="s">
        <v>1095</v>
      </c>
      <c r="I921" s="91" t="s">
        <v>2178</v>
      </c>
      <c r="J921" s="123" t="s">
        <v>1095</v>
      </c>
      <c r="K921" s="91" t="s">
        <v>2179</v>
      </c>
      <c r="L921" s="123" t="s">
        <v>1095</v>
      </c>
      <c r="M921" s="91" t="s">
        <v>2180</v>
      </c>
      <c r="N921" s="123" t="s">
        <v>1095</v>
      </c>
    </row>
    <row r="922" spans="1:14">
      <c r="A922" s="88" t="s">
        <v>2181</v>
      </c>
      <c r="B922" s="105" t="s">
        <v>2182</v>
      </c>
      <c r="C922" s="88" t="s">
        <v>2183</v>
      </c>
      <c r="D922" s="131">
        <v>0.04</v>
      </c>
      <c r="E922" s="88" t="s">
        <v>2184</v>
      </c>
      <c r="F922" s="119">
        <v>11</v>
      </c>
      <c r="G922" s="88" t="s">
        <v>2184</v>
      </c>
      <c r="H922" s="119">
        <v>3</v>
      </c>
      <c r="I922" s="88" t="s">
        <v>2185</v>
      </c>
      <c r="J922" s="119">
        <v>3</v>
      </c>
      <c r="K922" s="88" t="s">
        <v>1945</v>
      </c>
      <c r="L922" s="124" t="s">
        <v>1095</v>
      </c>
      <c r="M922" s="88" t="s">
        <v>2186</v>
      </c>
      <c r="N922" s="124" t="s">
        <v>1095</v>
      </c>
    </row>
    <row r="923" spans="1:14">
      <c r="A923" s="91" t="s">
        <v>2187</v>
      </c>
      <c r="B923" s="107" t="s">
        <v>2188</v>
      </c>
      <c r="C923" s="111">
        <v>0.3</v>
      </c>
      <c r="D923" s="132">
        <v>0.1</v>
      </c>
      <c r="E923" s="91" t="s">
        <v>2189</v>
      </c>
      <c r="F923" s="121">
        <v>73</v>
      </c>
      <c r="G923" s="91" t="s">
        <v>2189</v>
      </c>
      <c r="H923" s="121">
        <v>20</v>
      </c>
      <c r="I923" s="91" t="s">
        <v>2190</v>
      </c>
      <c r="J923" s="121">
        <v>22</v>
      </c>
      <c r="K923" s="91" t="s">
        <v>2191</v>
      </c>
      <c r="L923" s="121">
        <v>3</v>
      </c>
      <c r="M923" s="91" t="s">
        <v>2192</v>
      </c>
      <c r="N923" s="121">
        <v>3</v>
      </c>
    </row>
    <row r="924" spans="1:14">
      <c r="A924" s="88" t="s">
        <v>2193</v>
      </c>
      <c r="B924" s="105" t="s">
        <v>2194</v>
      </c>
      <c r="C924" s="99">
        <v>26</v>
      </c>
      <c r="D924" s="105" t="s">
        <v>2195</v>
      </c>
      <c r="E924" s="88" t="s">
        <v>2196</v>
      </c>
      <c r="F924" s="120">
        <v>9910</v>
      </c>
      <c r="G924" s="88" t="s">
        <v>2197</v>
      </c>
      <c r="H924" s="120">
        <v>4920</v>
      </c>
      <c r="I924" s="88" t="s">
        <v>2198</v>
      </c>
      <c r="J924" s="120">
        <v>9320</v>
      </c>
      <c r="K924" s="88" t="s">
        <v>2199</v>
      </c>
      <c r="L924" s="120">
        <v>4460</v>
      </c>
      <c r="M924" s="88" t="s">
        <v>2200</v>
      </c>
      <c r="N924" s="119">
        <v>1360</v>
      </c>
    </row>
    <row r="925" spans="1:14" ht="22">
      <c r="A925" s="107" t="s">
        <v>2201</v>
      </c>
      <c r="B925" s="107" t="s">
        <v>2202</v>
      </c>
      <c r="C925" s="102">
        <v>26</v>
      </c>
      <c r="D925" s="107" t="s">
        <v>2203</v>
      </c>
      <c r="E925" s="91" t="s">
        <v>2204</v>
      </c>
      <c r="F925" s="122">
        <v>9050</v>
      </c>
      <c r="G925" s="91" t="s">
        <v>2205</v>
      </c>
      <c r="H925" s="122">
        <v>4490</v>
      </c>
      <c r="I925" s="91" t="s">
        <v>1436</v>
      </c>
      <c r="J925" s="122">
        <v>8520</v>
      </c>
      <c r="K925" s="91" t="s">
        <v>2206</v>
      </c>
      <c r="L925" s="122">
        <v>4080</v>
      </c>
      <c r="M925" s="91" t="s">
        <v>2207</v>
      </c>
      <c r="N925" s="121">
        <v>1250</v>
      </c>
    </row>
    <row r="926" spans="1:14" ht="22">
      <c r="A926" s="108" t="s">
        <v>2208</v>
      </c>
      <c r="B926" s="108" t="s">
        <v>2209</v>
      </c>
      <c r="C926" s="137">
        <v>26</v>
      </c>
      <c r="D926" s="108" t="s">
        <v>2210</v>
      </c>
      <c r="E926" s="94" t="s">
        <v>2211</v>
      </c>
      <c r="F926" s="138">
        <v>7320</v>
      </c>
      <c r="G926" s="94" t="s">
        <v>2212</v>
      </c>
      <c r="H926" s="138">
        <v>3630</v>
      </c>
      <c r="I926" s="94" t="s">
        <v>901</v>
      </c>
      <c r="J926" s="138">
        <v>6880</v>
      </c>
      <c r="K926" s="94" t="s">
        <v>2120</v>
      </c>
      <c r="L926" s="138">
        <v>3300</v>
      </c>
      <c r="M926" s="94" t="s">
        <v>2213</v>
      </c>
      <c r="N926" s="125">
        <v>1010</v>
      </c>
    </row>
    <row r="927" spans="1:14">
      <c r="A927"/>
      <c r="B927"/>
      <c r="C927"/>
      <c r="D927"/>
      <c r="E927"/>
    </row>
    <row r="928" spans="1:14">
      <c r="A928" s="152"/>
      <c r="B928" s="153" t="s">
        <v>2214</v>
      </c>
      <c r="C928" s="153" t="s">
        <v>2215</v>
      </c>
      <c r="D928" s="39" t="s">
        <v>2216</v>
      </c>
      <c r="E928"/>
    </row>
    <row r="929" spans="1:5">
      <c r="A929" t="s">
        <v>2217</v>
      </c>
      <c r="B929" s="154">
        <v>1</v>
      </c>
      <c r="C929" s="154">
        <v>1</v>
      </c>
      <c r="D929" t="s">
        <v>2218</v>
      </c>
      <c r="E929"/>
    </row>
    <row r="930" spans="1:5">
      <c r="A930" t="s">
        <v>2219</v>
      </c>
      <c r="B930" s="154">
        <v>16.2</v>
      </c>
      <c r="C930" s="154">
        <v>5</v>
      </c>
      <c r="D930" t="s">
        <v>2220</v>
      </c>
      <c r="E930"/>
    </row>
    <row r="931" spans="1:5">
      <c r="A931" t="s">
        <v>482</v>
      </c>
      <c r="B931" s="154">
        <v>5.6</v>
      </c>
      <c r="C931" s="154">
        <v>1.8</v>
      </c>
      <c r="D931" t="s">
        <v>2221</v>
      </c>
      <c r="E931"/>
    </row>
    <row r="932" spans="1:5">
      <c r="A932" t="s">
        <v>2222</v>
      </c>
      <c r="B932" s="154">
        <v>-2.4</v>
      </c>
      <c r="C932" s="154">
        <v>-8.1999999999999993</v>
      </c>
      <c r="D932" t="s">
        <v>2223</v>
      </c>
      <c r="E932"/>
    </row>
    <row r="933" spans="1:5">
      <c r="A933" t="s">
        <v>2224</v>
      </c>
      <c r="B933" s="154">
        <v>0</v>
      </c>
      <c r="C933" s="154">
        <v>0</v>
      </c>
      <c r="D933" t="s">
        <v>2225</v>
      </c>
      <c r="E933"/>
    </row>
    <row r="934" spans="1:5">
      <c r="A934" t="s">
        <v>2226</v>
      </c>
      <c r="B934" s="154">
        <v>0</v>
      </c>
      <c r="C934" s="154">
        <v>0</v>
      </c>
      <c r="D934" t="s">
        <v>2225</v>
      </c>
      <c r="E934"/>
    </row>
    <row r="935" spans="1:5">
      <c r="A935" t="s">
        <v>2227</v>
      </c>
      <c r="B935" s="154">
        <v>0</v>
      </c>
      <c r="C935" s="154">
        <v>0</v>
      </c>
      <c r="D935" t="s">
        <v>2228</v>
      </c>
      <c r="E935"/>
    </row>
    <row r="936" spans="1:5">
      <c r="A936" t="s">
        <v>2229</v>
      </c>
      <c r="B936" s="154">
        <v>1200</v>
      </c>
      <c r="C936" s="154">
        <v>345</v>
      </c>
      <c r="D936" t="s">
        <v>2230</v>
      </c>
      <c r="E936"/>
    </row>
    <row r="937" spans="1:5">
      <c r="A937" t="s">
        <v>2231</v>
      </c>
      <c r="B937" s="154">
        <v>-160</v>
      </c>
      <c r="C937" s="154">
        <v>-46</v>
      </c>
      <c r="D937" t="s">
        <v>2232</v>
      </c>
      <c r="E937"/>
    </row>
    <row r="938" spans="1:5">
      <c r="A938" t="s">
        <v>2233</v>
      </c>
      <c r="B938" s="154">
        <v>84</v>
      </c>
      <c r="C938" s="154">
        <v>28</v>
      </c>
      <c r="D938" t="s">
        <v>2234</v>
      </c>
      <c r="E938"/>
    </row>
    <row r="939" spans="1:5">
      <c r="A939" t="s">
        <v>2235</v>
      </c>
      <c r="B939" s="154">
        <v>264</v>
      </c>
      <c r="C939" s="154">
        <v>265</v>
      </c>
      <c r="D939" t="s">
        <v>2236</v>
      </c>
      <c r="E939"/>
    </row>
    <row r="940" spans="1:5">
      <c r="A940" t="s">
        <v>2237</v>
      </c>
      <c r="B940" s="154">
        <v>1</v>
      </c>
      <c r="C940" s="154">
        <v>1</v>
      </c>
      <c r="D940" t="s">
        <v>2238</v>
      </c>
      <c r="E940"/>
    </row>
    <row r="941" spans="1:5">
      <c r="A941"/>
      <c r="B941"/>
      <c r="C941"/>
      <c r="D941" t="s">
        <v>2239</v>
      </c>
      <c r="E941"/>
    </row>
    <row r="942" spans="1: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baseColWidth="10" defaultColWidth="9.1640625" defaultRowHeight="15"/>
  <cols>
    <col min="1" max="1" width="79.5" customWidth="1"/>
    <col min="2" max="2" width="12.5" customWidth="1"/>
    <col min="3" max="3" width="17.5" customWidth="1"/>
    <col min="4" max="4" width="22" customWidth="1"/>
    <col min="5" max="5" width="19.5" customWidth="1"/>
    <col min="6" max="6" width="14.5" customWidth="1"/>
    <col min="7" max="7" width="26.1640625" customWidth="1"/>
    <col min="8" max="8" width="26.5" customWidth="1"/>
    <col min="9" max="9" width="17.83203125" customWidth="1"/>
    <col min="15" max="15" width="25.83203125" customWidth="1"/>
    <col min="16" max="16" width="12.5" customWidth="1"/>
    <col min="17" max="17" width="19.83203125" customWidth="1"/>
    <col min="18" max="19" width="12.5" customWidth="1"/>
    <col min="20" max="21" width="16.5" customWidth="1"/>
    <col min="22" max="22" width="10.83203125" customWidth="1"/>
  </cols>
  <sheetData>
    <row r="1" spans="1:5">
      <c r="A1" s="459" t="s">
        <v>11</v>
      </c>
      <c r="B1" s="459"/>
      <c r="C1" s="459"/>
      <c r="D1" s="459"/>
      <c r="E1" s="459"/>
    </row>
    <row r="2" spans="1:5">
      <c r="A2" s="460" t="s">
        <v>152</v>
      </c>
      <c r="B2" s="460"/>
      <c r="C2" s="460"/>
      <c r="D2" s="460"/>
      <c r="E2" s="460"/>
    </row>
    <row r="19" spans="1:5">
      <c r="A19" t="s">
        <v>153</v>
      </c>
    </row>
    <row r="20" spans="1:5">
      <c r="A20">
        <v>155400</v>
      </c>
      <c r="B20" t="s">
        <v>154</v>
      </c>
    </row>
    <row r="21" spans="1:5">
      <c r="A21" s="460" t="s">
        <v>155</v>
      </c>
      <c r="B21" s="460"/>
      <c r="C21" s="460"/>
      <c r="D21" s="460"/>
      <c r="E21" s="460"/>
    </row>
    <row r="38" spans="1:5">
      <c r="A38" t="s">
        <v>153</v>
      </c>
    </row>
    <row r="39" spans="1:5">
      <c r="A39">
        <v>100800</v>
      </c>
      <c r="B39" t="s">
        <v>154</v>
      </c>
    </row>
    <row r="40" spans="1:5">
      <c r="A40" s="460" t="s">
        <v>156</v>
      </c>
      <c r="B40" s="460"/>
      <c r="C40" s="460"/>
      <c r="D40" s="460"/>
      <c r="E40" s="460"/>
    </row>
    <row r="57" spans="1:5" ht="16" thickBot="1">
      <c r="A57" t="s">
        <v>153</v>
      </c>
    </row>
    <row r="58" spans="1:5" ht="16" thickBot="1">
      <c r="A58" s="4">
        <v>194000</v>
      </c>
      <c r="B58" t="s">
        <v>157</v>
      </c>
    </row>
    <row r="60" spans="1:5">
      <c r="A60" s="459" t="s">
        <v>158</v>
      </c>
      <c r="B60" s="459"/>
      <c r="C60" s="459"/>
      <c r="D60" s="459"/>
      <c r="E60" s="459"/>
    </row>
    <row r="85" spans="1:37" s="5" customFormat="1">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6" thickBot="1"/>
    <row r="88" spans="1:37" ht="16" thickBot="1">
      <c r="A88" s="6" t="s">
        <v>360</v>
      </c>
      <c r="B88" s="7">
        <f>(B86-B85)/B85</f>
        <v>1.0254083484573502</v>
      </c>
    </row>
    <row r="89" spans="1:37">
      <c r="A89" s="459" t="s">
        <v>159</v>
      </c>
      <c r="B89" s="459"/>
      <c r="C89" s="459"/>
      <c r="D89" s="459"/>
      <c r="E89" s="459"/>
    </row>
    <row r="90" spans="1:37">
      <c r="A90">
        <v>6.6290250000000004</v>
      </c>
      <c r="B90" t="s">
        <v>363</v>
      </c>
      <c r="E90" t="s">
        <v>368</v>
      </c>
    </row>
    <row r="91" spans="1:37">
      <c r="A91">
        <f>1/A90</f>
        <v>0.15085174667466181</v>
      </c>
      <c r="B91" t="s">
        <v>364</v>
      </c>
      <c r="E91" t="s">
        <v>164</v>
      </c>
    </row>
    <row r="92" spans="1:37">
      <c r="A92" s="8">
        <v>0.5</v>
      </c>
      <c r="B92" t="s">
        <v>365</v>
      </c>
      <c r="E92" t="s">
        <v>369</v>
      </c>
    </row>
    <row r="93" spans="1:37">
      <c r="A93">
        <f>A92*A91</f>
        <v>7.5425873337330904E-2</v>
      </c>
      <c r="B93" t="s">
        <v>366</v>
      </c>
      <c r="E93" t="s">
        <v>164</v>
      </c>
    </row>
    <row r="94" spans="1:37">
      <c r="A94">
        <f>1/A93</f>
        <v>13.258050000000001</v>
      </c>
      <c r="B94" t="s">
        <v>367</v>
      </c>
      <c r="E94" t="s">
        <v>164</v>
      </c>
      <c r="J94" s="8"/>
    </row>
    <row r="95" spans="1:37" ht="16" thickBot="1">
      <c r="A95">
        <v>8.0274920000000005</v>
      </c>
      <c r="B95" t="s">
        <v>361</v>
      </c>
      <c r="E95" t="s">
        <v>370</v>
      </c>
      <c r="J95" s="8"/>
    </row>
    <row r="96" spans="1:37" ht="16" thickBot="1">
      <c r="A96" s="9">
        <f>(A94-A95)/A95</f>
        <v>0.65158059329115492</v>
      </c>
      <c r="B96" t="s">
        <v>362</v>
      </c>
      <c r="C96" s="10"/>
      <c r="E96" t="s">
        <v>164</v>
      </c>
    </row>
    <row r="98" spans="1:5">
      <c r="A98" s="459" t="s">
        <v>160</v>
      </c>
      <c r="B98" s="459"/>
      <c r="C98" s="459"/>
      <c r="D98" s="459"/>
      <c r="E98" s="459"/>
    </row>
    <row r="99" spans="1:5">
      <c r="A99" s="10">
        <v>0.3</v>
      </c>
      <c r="B99" s="8" t="s">
        <v>372</v>
      </c>
    </row>
    <row r="100" spans="1:5">
      <c r="A100">
        <v>63.5</v>
      </c>
      <c r="B100" t="s">
        <v>373</v>
      </c>
    </row>
    <row r="101" spans="1:5">
      <c r="A101">
        <f>1/A100</f>
        <v>1.5748031496062992E-2</v>
      </c>
      <c r="B101" t="s">
        <v>371</v>
      </c>
    </row>
    <row r="102" spans="1:5">
      <c r="A102" s="11">
        <f>A101*(1-A99)</f>
        <v>1.1023622047244094E-2</v>
      </c>
      <c r="B102" t="s">
        <v>374</v>
      </c>
    </row>
    <row r="103" spans="1:5">
      <c r="A103" s="11">
        <f>1/A102</f>
        <v>90.714285714285722</v>
      </c>
      <c r="B103" t="s">
        <v>378</v>
      </c>
    </row>
    <row r="104" spans="1:5">
      <c r="A104" s="10">
        <v>0.35</v>
      </c>
      <c r="B104" t="s">
        <v>375</v>
      </c>
    </row>
    <row r="105" spans="1:5">
      <c r="A105">
        <f>A102*(1-A104)</f>
        <v>7.1653543307086615E-3</v>
      </c>
      <c r="B105" t="s">
        <v>376</v>
      </c>
    </row>
    <row r="106" spans="1:5" ht="16" thickBot="1">
      <c r="A106">
        <f>1/A105</f>
        <v>139.56043956043956</v>
      </c>
      <c r="B106" t="s">
        <v>377</v>
      </c>
    </row>
    <row r="107" spans="1:5" ht="16" thickBot="1">
      <c r="A107" s="9">
        <f>(A106-A103)/A103</f>
        <v>0.53846153846153832</v>
      </c>
      <c r="B107" t="s">
        <v>379</v>
      </c>
    </row>
    <row r="108" spans="1:5">
      <c r="A108" s="12"/>
    </row>
    <row r="109" spans="1:5">
      <c r="A109" s="459" t="s">
        <v>162</v>
      </c>
      <c r="B109" s="459"/>
      <c r="C109" s="459"/>
      <c r="D109" s="459"/>
      <c r="E109" s="459"/>
    </row>
    <row r="110" spans="1:5" ht="16" thickBot="1"/>
    <row r="111" spans="1:5" ht="16" thickBot="1">
      <c r="A111" s="9">
        <f>A122</f>
        <v>0.20481927710843381</v>
      </c>
      <c r="B111" t="s">
        <v>381</v>
      </c>
    </row>
    <row r="113" spans="1:12">
      <c r="A113" s="459" t="s">
        <v>161</v>
      </c>
      <c r="B113" s="459"/>
      <c r="C113" s="459"/>
      <c r="D113" s="459"/>
      <c r="E113" s="459"/>
    </row>
    <row r="114" spans="1:12">
      <c r="A114" s="10">
        <v>0.2</v>
      </c>
      <c r="B114" s="8" t="s">
        <v>372</v>
      </c>
    </row>
    <row r="115" spans="1:12">
      <c r="A115">
        <v>1.95</v>
      </c>
      <c r="B115" t="s">
        <v>380</v>
      </c>
    </row>
    <row r="116" spans="1:12">
      <c r="A116">
        <f>1/A115</f>
        <v>0.51282051282051289</v>
      </c>
      <c r="B116" t="s">
        <v>371</v>
      </c>
    </row>
    <row r="117" spans="1:12">
      <c r="A117" s="11">
        <f>A116*(1-A114)</f>
        <v>0.41025641025641035</v>
      </c>
      <c r="B117" t="s">
        <v>374</v>
      </c>
    </row>
    <row r="118" spans="1:12">
      <c r="A118" s="11">
        <f>1/A117</f>
        <v>2.4374999999999996</v>
      </c>
      <c r="B118" t="s">
        <v>378</v>
      </c>
    </row>
    <row r="119" spans="1:12">
      <c r="A119" s="10">
        <v>0.17</v>
      </c>
      <c r="B119" t="s">
        <v>375</v>
      </c>
    </row>
    <row r="120" spans="1:12">
      <c r="A120">
        <f>A117*(1-A119)</f>
        <v>0.34051282051282056</v>
      </c>
      <c r="B120" t="s">
        <v>376</v>
      </c>
    </row>
    <row r="121" spans="1:12" ht="16" thickBot="1">
      <c r="A121">
        <f>1/A120</f>
        <v>2.9367469879518069</v>
      </c>
      <c r="B121" t="s">
        <v>377</v>
      </c>
    </row>
    <row r="122" spans="1:12" ht="16" thickBot="1">
      <c r="A122" s="9">
        <f>(A121-A118)/A118</f>
        <v>0.20481927710843381</v>
      </c>
      <c r="B122" t="s">
        <v>379</v>
      </c>
    </row>
    <row r="124" spans="1:12">
      <c r="A124" s="459" t="s">
        <v>382</v>
      </c>
      <c r="B124" s="459"/>
      <c r="C124" s="459"/>
      <c r="D124" s="459"/>
      <c r="E124" s="459"/>
      <c r="J124" s="13"/>
    </row>
    <row r="125" spans="1:12">
      <c r="A125" s="14">
        <v>4.4824543659231753E-4</v>
      </c>
      <c r="B125" t="s">
        <v>384</v>
      </c>
      <c r="K125" s="8"/>
      <c r="L125" s="8"/>
    </row>
    <row r="126" spans="1:12">
      <c r="A126">
        <v>1.27</v>
      </c>
      <c r="B126" t="s">
        <v>388</v>
      </c>
      <c r="F126" s="15"/>
      <c r="J126" s="1"/>
      <c r="K126" s="14"/>
      <c r="L126" s="14"/>
    </row>
    <row r="127" spans="1:12">
      <c r="A127">
        <f>(1/CONVERT(A125/A126,"mi","km")*0.00105505585)</f>
        <v>1.857438352962903</v>
      </c>
      <c r="B127" t="s">
        <v>385</v>
      </c>
      <c r="K127" s="14"/>
      <c r="L127" s="14"/>
    </row>
    <row r="128" spans="1:12">
      <c r="A128">
        <f>1/A127</f>
        <v>0.53837587578874124</v>
      </c>
      <c r="B128" t="s">
        <v>386</v>
      </c>
      <c r="F128" s="15"/>
      <c r="K128" s="10"/>
      <c r="L128" s="8"/>
    </row>
    <row r="129" spans="1:12">
      <c r="A129">
        <v>1.07</v>
      </c>
      <c r="B129" t="s">
        <v>383</v>
      </c>
      <c r="F129" s="15"/>
      <c r="K129" s="10"/>
      <c r="L129" s="8"/>
    </row>
    <row r="130" spans="1:12" ht="16" thickBot="1">
      <c r="A130">
        <f>1/A129</f>
        <v>0.93457943925233644</v>
      </c>
      <c r="B130" t="s">
        <v>387</v>
      </c>
      <c r="F130" s="15"/>
      <c r="K130" s="8"/>
      <c r="L130" s="8"/>
    </row>
    <row r="131" spans="1:12" ht="16" thickBot="1">
      <c r="A131" s="9">
        <f>(A130-A128)/A128</f>
        <v>0.73592369435785332</v>
      </c>
      <c r="B131" t="s">
        <v>379</v>
      </c>
      <c r="F131" s="15"/>
    </row>
    <row r="133" spans="1:12">
      <c r="A133" s="13"/>
      <c r="B133" s="8"/>
      <c r="C133" s="8"/>
    </row>
    <row r="134" spans="1:12">
      <c r="A134" s="459" t="s">
        <v>100</v>
      </c>
      <c r="B134" s="459"/>
      <c r="C134" s="459"/>
      <c r="D134" s="459"/>
      <c r="E134" s="459"/>
    </row>
    <row r="135" spans="1:12">
      <c r="A135" s="16" t="s">
        <v>399</v>
      </c>
      <c r="B135" s="17"/>
      <c r="C135" s="17"/>
      <c r="D135" s="17"/>
      <c r="E135" s="17"/>
      <c r="F135" s="17"/>
      <c r="G135" s="17"/>
    </row>
    <row r="136" spans="1:12">
      <c r="A136" s="18"/>
      <c r="B136" s="456" t="s">
        <v>400</v>
      </c>
      <c r="C136" s="457"/>
      <c r="D136" s="457"/>
      <c r="E136" s="458"/>
      <c r="F136" s="17"/>
      <c r="G136" s="17"/>
    </row>
    <row r="137" spans="1:12">
      <c r="A137" s="19"/>
      <c r="B137" s="456" t="s">
        <v>401</v>
      </c>
      <c r="C137" s="458"/>
      <c r="D137" s="456" t="s">
        <v>402</v>
      </c>
      <c r="E137" s="458"/>
      <c r="F137" s="17"/>
      <c r="G137" s="17"/>
    </row>
    <row r="138" spans="1:12">
      <c r="A138" s="20" t="s">
        <v>403</v>
      </c>
      <c r="B138" s="21" t="s">
        <v>404</v>
      </c>
      <c r="C138" s="21" t="s">
        <v>405</v>
      </c>
      <c r="D138" s="21" t="s">
        <v>404</v>
      </c>
      <c r="E138" s="21" t="s">
        <v>405</v>
      </c>
      <c r="F138" s="17"/>
      <c r="G138" s="22" t="s">
        <v>406</v>
      </c>
    </row>
    <row r="139" spans="1:12">
      <c r="A139" s="23" t="s">
        <v>407</v>
      </c>
      <c r="B139" s="24">
        <v>95</v>
      </c>
      <c r="C139" s="25">
        <v>95</v>
      </c>
      <c r="D139" s="24">
        <v>50</v>
      </c>
      <c r="E139" s="25">
        <v>50</v>
      </c>
      <c r="F139" s="22" t="s">
        <v>124</v>
      </c>
      <c r="G139" s="17">
        <f>(C139-E139)/C139</f>
        <v>0.47368421052631576</v>
      </c>
    </row>
    <row r="140" spans="1:12">
      <c r="A140" s="26" t="s">
        <v>408</v>
      </c>
      <c r="B140" s="27">
        <v>100</v>
      </c>
      <c r="C140" s="28">
        <v>100</v>
      </c>
      <c r="D140" s="27">
        <v>70</v>
      </c>
      <c r="E140" s="28">
        <v>70</v>
      </c>
      <c r="F140" s="22" t="s">
        <v>124</v>
      </c>
      <c r="G140" s="17">
        <f t="shared" ref="G140:G156" si="0">(C140-E140)/C140</f>
        <v>0.3</v>
      </c>
    </row>
    <row r="141" spans="1:12">
      <c r="A141" s="26" t="s">
        <v>409</v>
      </c>
      <c r="B141" s="27">
        <v>95</v>
      </c>
      <c r="C141" s="28">
        <v>95</v>
      </c>
      <c r="D141" s="27">
        <v>50</v>
      </c>
      <c r="E141" s="28">
        <v>50</v>
      </c>
      <c r="F141" s="22" t="s">
        <v>124</v>
      </c>
      <c r="G141" s="17">
        <f t="shared" si="0"/>
        <v>0.47368421052631576</v>
      </c>
    </row>
    <row r="142" spans="1:12">
      <c r="A142" s="26" t="s">
        <v>410</v>
      </c>
      <c r="B142" s="27">
        <v>105</v>
      </c>
      <c r="C142" s="28">
        <v>105</v>
      </c>
      <c r="D142" s="27">
        <v>110</v>
      </c>
      <c r="E142" s="28">
        <v>110</v>
      </c>
      <c r="F142" s="29" t="s">
        <v>426</v>
      </c>
      <c r="G142" s="17">
        <f t="shared" si="0"/>
        <v>-4.7619047619047616E-2</v>
      </c>
    </row>
    <row r="143" spans="1:12">
      <c r="A143" s="26" t="s">
        <v>411</v>
      </c>
      <c r="B143" s="27">
        <v>80</v>
      </c>
      <c r="C143" s="28">
        <v>80</v>
      </c>
      <c r="D143" s="27">
        <v>35</v>
      </c>
      <c r="E143" s="28">
        <v>35</v>
      </c>
      <c r="F143" s="22" t="s">
        <v>124</v>
      </c>
      <c r="G143" s="17">
        <f t="shared" si="0"/>
        <v>0.5625</v>
      </c>
    </row>
    <row r="144" spans="1:12">
      <c r="A144" s="26" t="s">
        <v>412</v>
      </c>
      <c r="B144" s="27">
        <v>70</v>
      </c>
      <c r="C144" s="28">
        <v>70</v>
      </c>
      <c r="D144" s="27">
        <v>50</v>
      </c>
      <c r="E144" s="28">
        <v>50</v>
      </c>
      <c r="F144" s="22" t="s">
        <v>124</v>
      </c>
      <c r="G144" s="17">
        <f t="shared" si="0"/>
        <v>0.2857142857142857</v>
      </c>
    </row>
    <row r="145" spans="1:9">
      <c r="A145" s="26" t="s">
        <v>413</v>
      </c>
      <c r="B145" s="27">
        <v>90</v>
      </c>
      <c r="C145" s="28">
        <v>90</v>
      </c>
      <c r="D145" s="27">
        <v>80</v>
      </c>
      <c r="E145" s="28">
        <v>80</v>
      </c>
      <c r="F145" s="22" t="s">
        <v>414</v>
      </c>
      <c r="G145" s="17">
        <f t="shared" si="0"/>
        <v>0.1111111111111111</v>
      </c>
    </row>
    <row r="146" spans="1:9">
      <c r="A146" s="26" t="s">
        <v>415</v>
      </c>
      <c r="B146" s="27">
        <v>100</v>
      </c>
      <c r="C146" s="28">
        <v>100</v>
      </c>
      <c r="D146" s="27">
        <v>90</v>
      </c>
      <c r="E146" s="28">
        <v>90</v>
      </c>
      <c r="F146" s="22" t="s">
        <v>124</v>
      </c>
      <c r="G146" s="17">
        <f t="shared" si="0"/>
        <v>0.1</v>
      </c>
    </row>
    <row r="147" spans="1:9">
      <c r="A147" s="26" t="s">
        <v>416</v>
      </c>
      <c r="B147" s="27">
        <v>80</v>
      </c>
      <c r="C147" s="28">
        <v>80</v>
      </c>
      <c r="D147" s="27">
        <v>40</v>
      </c>
      <c r="E147" s="28">
        <v>40</v>
      </c>
      <c r="F147" s="22" t="s">
        <v>124</v>
      </c>
      <c r="G147" s="17">
        <f t="shared" si="0"/>
        <v>0.5</v>
      </c>
    </row>
    <row r="148" spans="1:9">
      <c r="A148" s="26" t="s">
        <v>417</v>
      </c>
      <c r="B148" s="27">
        <v>80</v>
      </c>
      <c r="C148" s="28">
        <v>80</v>
      </c>
      <c r="D148" s="27">
        <v>50</v>
      </c>
      <c r="E148" s="28">
        <v>50</v>
      </c>
      <c r="F148" s="22" t="s">
        <v>124</v>
      </c>
      <c r="G148" s="17">
        <f t="shared" si="0"/>
        <v>0.375</v>
      </c>
    </row>
    <row r="149" spans="1:9">
      <c r="A149" s="26" t="s">
        <v>418</v>
      </c>
      <c r="B149" s="27">
        <v>90</v>
      </c>
      <c r="C149" s="28">
        <v>90</v>
      </c>
      <c r="D149" s="27">
        <v>80</v>
      </c>
      <c r="E149" s="28">
        <v>80</v>
      </c>
      <c r="F149" s="22" t="s">
        <v>414</v>
      </c>
      <c r="G149" s="17">
        <f t="shared" si="0"/>
        <v>0.1111111111111111</v>
      </c>
    </row>
    <row r="150" spans="1:9">
      <c r="A150" s="26" t="s">
        <v>419</v>
      </c>
      <c r="B150" s="27">
        <v>95</v>
      </c>
      <c r="C150" s="28">
        <v>95</v>
      </c>
      <c r="D150" s="27">
        <v>90</v>
      </c>
      <c r="E150" s="28">
        <v>90</v>
      </c>
      <c r="F150" s="29" t="s">
        <v>426</v>
      </c>
      <c r="G150" s="17">
        <f t="shared" si="0"/>
        <v>5.2631578947368418E-2</v>
      </c>
    </row>
    <row r="151" spans="1:9">
      <c r="A151" s="26" t="s">
        <v>420</v>
      </c>
      <c r="B151" s="27">
        <v>95</v>
      </c>
      <c r="C151" s="28">
        <v>95</v>
      </c>
      <c r="D151" s="27">
        <v>90</v>
      </c>
      <c r="E151" s="28">
        <v>90</v>
      </c>
      <c r="F151" s="29" t="s">
        <v>426</v>
      </c>
      <c r="G151" s="17">
        <f t="shared" si="0"/>
        <v>5.2631578947368418E-2</v>
      </c>
    </row>
    <row r="152" spans="1:9">
      <c r="A152" s="26" t="s">
        <v>421</v>
      </c>
      <c r="B152" s="27">
        <v>80</v>
      </c>
      <c r="C152" s="28">
        <v>50</v>
      </c>
      <c r="D152" s="27">
        <v>30</v>
      </c>
      <c r="E152" s="28">
        <v>30</v>
      </c>
      <c r="F152" s="22" t="s">
        <v>123</v>
      </c>
      <c r="G152" s="17">
        <f>(C152-E152)/C152</f>
        <v>0.4</v>
      </c>
    </row>
    <row r="153" spans="1:9">
      <c r="A153" s="26" t="s">
        <v>422</v>
      </c>
      <c r="B153" s="27">
        <v>90</v>
      </c>
      <c r="C153" s="28">
        <v>90</v>
      </c>
      <c r="D153" s="27">
        <v>70</v>
      </c>
      <c r="E153" s="28">
        <v>70</v>
      </c>
      <c r="F153" s="22" t="s">
        <v>120</v>
      </c>
      <c r="G153" s="17">
        <f t="shared" si="0"/>
        <v>0.22222222222222221</v>
      </c>
    </row>
    <row r="154" spans="1:9">
      <c r="A154" s="26" t="s">
        <v>423</v>
      </c>
      <c r="B154" s="27">
        <v>95</v>
      </c>
      <c r="C154" s="28">
        <v>90</v>
      </c>
      <c r="D154" s="27">
        <v>80</v>
      </c>
      <c r="E154" s="28">
        <v>80</v>
      </c>
      <c r="F154" s="29" t="s">
        <v>426</v>
      </c>
      <c r="G154" s="17">
        <f t="shared" si="0"/>
        <v>0.1111111111111111</v>
      </c>
      <c r="I154" s="30"/>
    </row>
    <row r="155" spans="1:9">
      <c r="A155" s="26" t="s">
        <v>424</v>
      </c>
      <c r="B155" s="27">
        <v>80</v>
      </c>
      <c r="C155" s="28">
        <v>65</v>
      </c>
      <c r="D155" s="27">
        <v>60</v>
      </c>
      <c r="E155" s="28">
        <v>30</v>
      </c>
      <c r="F155" s="22" t="s">
        <v>121</v>
      </c>
      <c r="G155" s="17">
        <f t="shared" si="0"/>
        <v>0.53846153846153844</v>
      </c>
    </row>
    <row r="156" spans="1:9">
      <c r="A156" s="31" t="s">
        <v>425</v>
      </c>
      <c r="B156" s="32">
        <v>90</v>
      </c>
      <c r="C156" s="33">
        <v>90</v>
      </c>
      <c r="D156" s="32">
        <v>70</v>
      </c>
      <c r="E156" s="33">
        <v>70</v>
      </c>
      <c r="F156" s="22" t="s">
        <v>121</v>
      </c>
      <c r="G156" s="17">
        <f t="shared" si="0"/>
        <v>0.22222222222222221</v>
      </c>
    </row>
    <row r="157" spans="1:9">
      <c r="A157" s="17"/>
      <c r="B157" s="17"/>
      <c r="C157" s="17"/>
      <c r="D157" s="17"/>
      <c r="E157" s="17"/>
      <c r="F157" s="17"/>
      <c r="G157" s="17"/>
    </row>
    <row r="158" spans="1:9">
      <c r="A158" s="17"/>
      <c r="B158" s="17"/>
      <c r="C158" s="17"/>
      <c r="D158" s="17"/>
      <c r="E158" s="17"/>
      <c r="F158" s="17"/>
      <c r="G158" s="17"/>
    </row>
    <row r="159" spans="1:9">
      <c r="A159" s="17" t="s">
        <v>124</v>
      </c>
      <c r="B159" s="17">
        <f>AVERAGEIF(F139:F156,A159,G139:G156)</f>
        <v>0.38382283834586467</v>
      </c>
      <c r="C159" s="17"/>
      <c r="D159" s="17"/>
      <c r="E159" s="17"/>
      <c r="F159" s="17"/>
      <c r="G159" s="17"/>
    </row>
    <row r="160" spans="1:9">
      <c r="A160" s="17" t="s">
        <v>414</v>
      </c>
      <c r="B160" s="17">
        <f>AVERAGEIF(F139:F156,A160,G139:G156)</f>
        <v>0.1111111111111111</v>
      </c>
      <c r="C160" s="17"/>
      <c r="D160" s="17"/>
      <c r="E160" s="17"/>
      <c r="F160" s="17"/>
      <c r="G160" s="17"/>
    </row>
    <row r="161" spans="1:7">
      <c r="A161" s="17" t="s">
        <v>123</v>
      </c>
      <c r="B161" s="17">
        <f>AVERAGEIF(F139:F156,A161,G139:G156)</f>
        <v>0.4</v>
      </c>
      <c r="C161" s="17"/>
      <c r="D161" s="17"/>
      <c r="E161" s="17"/>
      <c r="F161" s="17"/>
      <c r="G161" s="17"/>
    </row>
    <row r="162" spans="1:7">
      <c r="A162" s="17" t="s">
        <v>120</v>
      </c>
      <c r="B162" s="17">
        <f>AVERAGEIF(F139:F156,A162,G139:G156)</f>
        <v>0.22222222222222221</v>
      </c>
      <c r="C162" s="17"/>
      <c r="D162" s="17"/>
      <c r="E162" s="17"/>
      <c r="F162" s="17"/>
      <c r="G162" s="17"/>
    </row>
    <row r="163" spans="1:7">
      <c r="A163" s="17" t="s">
        <v>121</v>
      </c>
      <c r="B163" s="17">
        <f>AVERAGEIF(F139:F156,A163,G139:G156)</f>
        <v>0.38034188034188032</v>
      </c>
      <c r="C163" s="17"/>
      <c r="D163" s="17"/>
      <c r="E163" s="17"/>
      <c r="F163" s="17"/>
      <c r="G163" s="17"/>
    </row>
    <row r="165" spans="1:7">
      <c r="A165" s="459" t="s">
        <v>165</v>
      </c>
      <c r="B165" s="459"/>
      <c r="C165" s="459"/>
      <c r="D165" s="459"/>
      <c r="E165" s="459"/>
    </row>
    <row r="166" spans="1:7" ht="16" thickBot="1">
      <c r="A166" t="s">
        <v>166</v>
      </c>
      <c r="B166" s="10">
        <v>0.4</v>
      </c>
    </row>
    <row r="167" spans="1:7" ht="16" thickBot="1">
      <c r="A167" t="s">
        <v>167</v>
      </c>
      <c r="B167" s="34">
        <f>(1+B166)^(1/(2020-2010))-1</f>
        <v>3.4219694129380196E-2</v>
      </c>
    </row>
    <row r="168" spans="1:7">
      <c r="B168" s="35"/>
    </row>
    <row r="169" spans="1:7">
      <c r="A169" s="459" t="s">
        <v>389</v>
      </c>
      <c r="B169" s="459"/>
    </row>
    <row r="170" spans="1:7">
      <c r="A170" t="s">
        <v>390</v>
      </c>
      <c r="B170" s="36">
        <v>972.7</v>
      </c>
    </row>
    <row r="171" spans="1:7" ht="16" thickBot="1">
      <c r="A171" t="s">
        <v>391</v>
      </c>
      <c r="B171" s="37">
        <f>400.9+53.5+276.5+255.7+63.5+462.5+B170+975.4+227.6+436.5</f>
        <v>4124.8</v>
      </c>
    </row>
    <row r="172" spans="1:7" ht="16" thickBot="1">
      <c r="A172" t="s">
        <v>392</v>
      </c>
      <c r="B172" s="34">
        <f>B170/B171</f>
        <v>0.23581749418153608</v>
      </c>
    </row>
    <row r="173" spans="1:7">
      <c r="B173" s="35"/>
    </row>
    <row r="174" spans="1:7">
      <c r="A174" s="459" t="s">
        <v>172</v>
      </c>
      <c r="B174" s="459"/>
      <c r="C174" s="459"/>
      <c r="D174" s="459"/>
      <c r="E174" s="459"/>
    </row>
    <row r="175" spans="1:7" ht="16" thickBot="1">
      <c r="A175" t="s">
        <v>398</v>
      </c>
      <c r="B175" s="35">
        <v>0.1246</v>
      </c>
    </row>
    <row r="176" spans="1:7" ht="16" thickBot="1">
      <c r="A176" t="s">
        <v>394</v>
      </c>
      <c r="B176" s="34">
        <f>1-B175</f>
        <v>0.87539999999999996</v>
      </c>
    </row>
    <row r="178" spans="1:5">
      <c r="A178" s="459" t="s">
        <v>168</v>
      </c>
      <c r="B178" s="459"/>
      <c r="C178" s="459"/>
      <c r="D178" s="459"/>
      <c r="E178" s="459"/>
    </row>
    <row r="179" spans="1:5">
      <c r="A179" t="s">
        <v>396</v>
      </c>
      <c r="B179">
        <v>197000</v>
      </c>
    </row>
    <row r="180" spans="1:5" ht="16" thickBot="1">
      <c r="A180" t="s">
        <v>397</v>
      </c>
      <c r="B180">
        <v>175000</v>
      </c>
    </row>
    <row r="181" spans="1:5" ht="16" thickBot="1">
      <c r="A181" t="s">
        <v>169</v>
      </c>
      <c r="B181" s="9">
        <f>B179/B180</f>
        <v>1.1257142857142857</v>
      </c>
    </row>
    <row r="183" spans="1:5">
      <c r="A183" s="459" t="s">
        <v>170</v>
      </c>
      <c r="B183" s="459"/>
      <c r="C183" s="459"/>
      <c r="D183" s="459"/>
      <c r="E183" s="459"/>
    </row>
    <row r="184" spans="1:5">
      <c r="A184" t="s">
        <v>2248</v>
      </c>
      <c r="B184" s="155">
        <v>1.2E-2</v>
      </c>
    </row>
    <row r="185" spans="1:5">
      <c r="A185" t="s">
        <v>2249</v>
      </c>
      <c r="B185" s="155">
        <v>2.4E-2</v>
      </c>
    </row>
    <row r="186" spans="1:5">
      <c r="A186" t="s">
        <v>2250</v>
      </c>
      <c r="B186">
        <f>2050-2018+1</f>
        <v>33</v>
      </c>
    </row>
    <row r="187" spans="1:5">
      <c r="A187" t="s">
        <v>2251</v>
      </c>
      <c r="B187" s="8">
        <f>(1-B184)^B186</f>
        <v>0.67139665221009714</v>
      </c>
    </row>
    <row r="188" spans="1:5" ht="16" thickBot="1">
      <c r="A188" t="s">
        <v>2252</v>
      </c>
      <c r="B188" s="8">
        <f>(1-B185)^B186</f>
        <v>0.44858421050781644</v>
      </c>
    </row>
    <row r="189" spans="1:5" ht="16" thickBot="1">
      <c r="A189" t="s">
        <v>2253</v>
      </c>
      <c r="B189" s="9">
        <f>(B187-B188)/B187</f>
        <v>0.33186409400289502</v>
      </c>
    </row>
    <row r="191" spans="1:5">
      <c r="A191" s="459" t="s">
        <v>182</v>
      </c>
      <c r="B191" s="459"/>
      <c r="C191" s="459"/>
      <c r="D191" s="459"/>
      <c r="E191" s="459"/>
    </row>
    <row r="192" spans="1:5">
      <c r="A192" s="13" t="s">
        <v>174</v>
      </c>
      <c r="B192" s="13" t="s">
        <v>175</v>
      </c>
      <c r="C192" s="13"/>
    </row>
    <row r="193" spans="1:9">
      <c r="A193" t="s">
        <v>176</v>
      </c>
      <c r="B193" s="14">
        <v>15277777.777777778</v>
      </c>
      <c r="C193" t="s">
        <v>177</v>
      </c>
    </row>
    <row r="194" spans="1:9">
      <c r="A194" t="s">
        <v>178</v>
      </c>
      <c r="B194" s="14">
        <f>3.4*10^6</f>
        <v>3400000</v>
      </c>
      <c r="C194" s="38"/>
    </row>
    <row r="195" spans="1:9">
      <c r="A195" t="s">
        <v>179</v>
      </c>
      <c r="B195">
        <v>2</v>
      </c>
    </row>
    <row r="196" spans="1:9" ht="16" thickBot="1">
      <c r="A196" t="s">
        <v>180</v>
      </c>
      <c r="B196" s="14">
        <f>B195*B194</f>
        <v>6800000</v>
      </c>
    </row>
    <row r="197" spans="1:9" ht="16" thickBot="1">
      <c r="A197" t="s">
        <v>181</v>
      </c>
      <c r="B197" s="9">
        <f>B196/B193</f>
        <v>0.44509090909090909</v>
      </c>
    </row>
    <row r="199" spans="1:9">
      <c r="A199" s="185" t="s">
        <v>2972</v>
      </c>
    </row>
    <row r="201" spans="1:9">
      <c r="A201" s="186" t="s">
        <v>2993</v>
      </c>
      <c r="B201" s="455" t="s">
        <v>2976</v>
      </c>
      <c r="C201" s="455"/>
      <c r="D201" s="455"/>
      <c r="E201" s="455"/>
      <c r="F201" s="455"/>
      <c r="G201" s="455"/>
      <c r="H201" s="455"/>
      <c r="I201" s="455"/>
    </row>
    <row r="202" spans="1:9">
      <c r="A202" s="39" t="s">
        <v>2977</v>
      </c>
      <c r="B202" s="39" t="s">
        <v>2978</v>
      </c>
      <c r="C202" s="39" t="s">
        <v>2979</v>
      </c>
      <c r="D202" s="39" t="s">
        <v>2980</v>
      </c>
      <c r="E202" s="39" t="s">
        <v>2341</v>
      </c>
      <c r="F202" s="39" t="s">
        <v>86</v>
      </c>
      <c r="G202" s="39" t="s">
        <v>2981</v>
      </c>
      <c r="H202" s="39" t="s">
        <v>2982</v>
      </c>
      <c r="I202" s="39" t="s">
        <v>2983</v>
      </c>
    </row>
    <row r="203" spans="1:9">
      <c r="A203" s="39" t="s">
        <v>2984</v>
      </c>
      <c r="B203">
        <v>0</v>
      </c>
      <c r="C203">
        <v>6</v>
      </c>
      <c r="D203">
        <v>9</v>
      </c>
      <c r="E203">
        <v>25</v>
      </c>
      <c r="F203">
        <v>21</v>
      </c>
      <c r="G203">
        <v>215</v>
      </c>
      <c r="H203">
        <v>81</v>
      </c>
      <c r="I203">
        <v>134</v>
      </c>
    </row>
    <row r="204" spans="1:9">
      <c r="A204" s="39" t="s">
        <v>2985</v>
      </c>
      <c r="B204">
        <v>4</v>
      </c>
      <c r="C204">
        <v>3</v>
      </c>
      <c r="D204">
        <v>15</v>
      </c>
      <c r="E204">
        <v>40</v>
      </c>
      <c r="F204">
        <v>43</v>
      </c>
      <c r="G204">
        <v>163</v>
      </c>
      <c r="H204">
        <v>56</v>
      </c>
      <c r="I204">
        <v>94</v>
      </c>
    </row>
    <row r="205" spans="1:9" ht="16" thickBot="1">
      <c r="A205" s="39" t="s">
        <v>2986</v>
      </c>
      <c r="B205">
        <f>B204-B203</f>
        <v>4</v>
      </c>
      <c r="C205">
        <f t="shared" ref="C205:I205" si="1">C204-C203</f>
        <v>-3</v>
      </c>
      <c r="D205">
        <f t="shared" si="1"/>
        <v>6</v>
      </c>
      <c r="E205">
        <f t="shared" si="1"/>
        <v>15</v>
      </c>
      <c r="F205">
        <f t="shared" si="1"/>
        <v>22</v>
      </c>
      <c r="G205">
        <f t="shared" si="1"/>
        <v>-52</v>
      </c>
      <c r="H205">
        <f t="shared" si="1"/>
        <v>-25</v>
      </c>
      <c r="I205">
        <f t="shared" si="1"/>
        <v>-40</v>
      </c>
    </row>
    <row r="206" spans="1:9" ht="16" thickBot="1">
      <c r="A206" t="s">
        <v>2987</v>
      </c>
      <c r="B206" s="9">
        <v>-0.33</v>
      </c>
    </row>
    <row r="207" spans="1:9" ht="16" thickBot="1">
      <c r="A207" t="s">
        <v>2988</v>
      </c>
      <c r="B207" s="9">
        <f>I205/I203</f>
        <v>-0.29850746268656714</v>
      </c>
    </row>
    <row r="209" spans="1:9">
      <c r="A209" s="186" t="s">
        <v>2994</v>
      </c>
      <c r="B209" s="455" t="s">
        <v>2976</v>
      </c>
      <c r="C209" s="455"/>
      <c r="D209" s="455"/>
      <c r="E209" s="455"/>
      <c r="F209" s="455"/>
      <c r="G209" s="455"/>
      <c r="H209" s="455"/>
      <c r="I209" s="455"/>
    </row>
    <row r="210" spans="1:9">
      <c r="A210" s="39" t="s">
        <v>2977</v>
      </c>
      <c r="B210" s="39" t="s">
        <v>2978</v>
      </c>
      <c r="C210" s="39" t="s">
        <v>2979</v>
      </c>
      <c r="D210" s="39" t="s">
        <v>2980</v>
      </c>
      <c r="E210" s="39" t="s">
        <v>2341</v>
      </c>
      <c r="F210" s="39" t="s">
        <v>86</v>
      </c>
      <c r="G210" s="39" t="s">
        <v>2981</v>
      </c>
      <c r="H210" s="39" t="s">
        <v>2982</v>
      </c>
      <c r="I210" s="39" t="s">
        <v>2983</v>
      </c>
    </row>
    <row r="211" spans="1:9">
      <c r="A211" s="39" t="s">
        <v>2984</v>
      </c>
      <c r="B211">
        <v>0</v>
      </c>
      <c r="C211">
        <v>17</v>
      </c>
      <c r="D211">
        <v>18</v>
      </c>
      <c r="E211">
        <v>22</v>
      </c>
      <c r="F211">
        <v>12</v>
      </c>
      <c r="G211">
        <v>73</v>
      </c>
      <c r="H211">
        <v>21</v>
      </c>
      <c r="I211">
        <v>21</v>
      </c>
    </row>
    <row r="212" spans="1:9">
      <c r="A212" s="39" t="s">
        <v>2985</v>
      </c>
      <c r="B212">
        <v>0</v>
      </c>
      <c r="C212">
        <v>15</v>
      </c>
      <c r="D212">
        <v>22</v>
      </c>
      <c r="E212">
        <v>39</v>
      </c>
      <c r="F212">
        <v>23</v>
      </c>
      <c r="G212">
        <v>51</v>
      </c>
      <c r="H212">
        <v>17</v>
      </c>
      <c r="I212">
        <v>19</v>
      </c>
    </row>
    <row r="213" spans="1:9" ht="16" thickBot="1">
      <c r="A213" s="39" t="s">
        <v>2986</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6" thickBot="1">
      <c r="A214" t="s">
        <v>2987</v>
      </c>
      <c r="B214" s="9">
        <f>SUM(G213:H213)/SUM(G211:H211)</f>
        <v>-0.27659574468085107</v>
      </c>
    </row>
    <row r="215" spans="1:9" ht="16" thickBot="1">
      <c r="A215" t="s">
        <v>2988</v>
      </c>
      <c r="B215" s="9">
        <f>I213/I211</f>
        <v>-9.5238095238095233E-2</v>
      </c>
    </row>
    <row r="217" spans="1:9">
      <c r="A217" s="186" t="s">
        <v>2995</v>
      </c>
      <c r="B217" s="455" t="s">
        <v>2976</v>
      </c>
      <c r="C217" s="455"/>
      <c r="D217" s="455"/>
      <c r="E217" s="455"/>
    </row>
    <row r="218" spans="1:9">
      <c r="A218" s="39" t="s">
        <v>2977</v>
      </c>
      <c r="B218" s="39" t="s">
        <v>2989</v>
      </c>
      <c r="C218" s="39" t="s">
        <v>2990</v>
      </c>
      <c r="D218" s="39" t="s">
        <v>2991</v>
      </c>
      <c r="E218" s="39" t="s">
        <v>86</v>
      </c>
    </row>
    <row r="219" spans="1:9">
      <c r="A219" s="39" t="s">
        <v>2984</v>
      </c>
      <c r="B219">
        <v>112</v>
      </c>
      <c r="C219">
        <v>16</v>
      </c>
      <c r="D219">
        <v>9</v>
      </c>
      <c r="E219">
        <v>134</v>
      </c>
    </row>
    <row r="220" spans="1:9">
      <c r="A220" s="39" t="s">
        <v>2985</v>
      </c>
      <c r="B220">
        <v>87</v>
      </c>
      <c r="C220">
        <v>17</v>
      </c>
      <c r="D220">
        <v>9</v>
      </c>
      <c r="E220">
        <v>151</v>
      </c>
    </row>
    <row r="221" spans="1:9" ht="16" thickBot="1">
      <c r="A221" s="39" t="s">
        <v>2986</v>
      </c>
      <c r="B221">
        <f>B220-B219</f>
        <v>-25</v>
      </c>
      <c r="C221">
        <f t="shared" ref="C221:E221" si="9">C220-C219</f>
        <v>1</v>
      </c>
      <c r="D221">
        <f t="shared" si="9"/>
        <v>0</v>
      </c>
      <c r="E221">
        <f t="shared" si="9"/>
        <v>17</v>
      </c>
    </row>
    <row r="222" spans="1:9" ht="16" thickBot="1">
      <c r="A222" t="s">
        <v>2992</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Todd Fincannon</cp:lastModifiedBy>
  <dcterms:created xsi:type="dcterms:W3CDTF">2014-07-10T20:44:47Z</dcterms:created>
  <dcterms:modified xsi:type="dcterms:W3CDTF">2026-09-30T00:10:41Z</dcterms:modified>
</cp:coreProperties>
</file>